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Objects="placeholders" showInkAnnotation="0" updateLinks="never" codeName="ThisWorkbook" defaultThemeVersion="124226"/>
  <mc:AlternateContent xmlns:mc="http://schemas.openxmlformats.org/markup-compatibility/2006">
    <mc:Choice Requires="x15">
      <x15ac:absPath xmlns:x15ac="http://schemas.microsoft.com/office/spreadsheetml/2010/11/ac" url="L:\Andre\Documents\Air Cadets\Accounting\ACC9 Development\National Version\Official Version\"/>
    </mc:Choice>
  </mc:AlternateContent>
  <xr:revisionPtr revIDLastSave="0" documentId="13_ncr:1_{5C8C38BA-F6DB-457A-AAFE-76EA57361CF8}" xr6:coauthVersionLast="47" xr6:coauthVersionMax="47" xr10:uidLastSave="{00000000-0000-0000-0000-000000000000}"/>
  <workbookProtection workbookAlgorithmName="SHA-512" workbookHashValue="5vPzk9Pcq5Qq5wadljwRnkiauPEFLCf2CpG7+9u9Ln/YPl2nIlHPzAOgzyX/S7pJ2vaBspz5SMgDbiALCskloQ==" workbookSaltValue="N+fM2DFS3NHbJ6OHLg6hOQ==" workbookSpinCount="100000" lockStructure="1"/>
  <bookViews>
    <workbookView xWindow="390" yWindow="390" windowWidth="26850" windowHeight="14715" tabRatio="782" firstSheet="6" activeTab="13" xr2:uid="{00000000-000D-0000-FFFF-FFFF00000000}"/>
  </bookViews>
  <sheets>
    <sheet name="Inv ID" sheetId="47" r:id="rId1"/>
    <sheet name="1510 - Aircrafts_Aéronefs" sheetId="48" r:id="rId2"/>
    <sheet name="1520 - Land_Terrains" sheetId="49" r:id="rId3"/>
    <sheet name="1530 - Buildings_Édifices" sheetId="50" r:id="rId4"/>
    <sheet name="1540 - Vehicles_Véhicules" sheetId="51" r:id="rId5"/>
    <sheet name="1550 - Off_Bureau Eqpt" sheetId="52" r:id="rId6"/>
    <sheet name="1560 - Sports" sheetId="53" r:id="rId7"/>
    <sheet name="1570 - Photo" sheetId="54" r:id="rId8"/>
    <sheet name="1580 - Field Eqpt_Éqpt camp" sheetId="55" r:id="rId9"/>
    <sheet name="1590 - Electron." sheetId="56" r:id="rId10"/>
    <sheet name="1600 - Music_Musique" sheetId="57" r:id="rId11"/>
    <sheet name="1610 - Trophies_Trophées" sheetId="58" r:id="rId12"/>
    <sheet name="1620 - Misc_Divers" sheetId="59" r:id="rId13"/>
    <sheet name="Page 9-11 Inv" sheetId="68" r:id="rId14"/>
  </sheets>
  <externalReferences>
    <externalReference r:id="rId15"/>
    <externalReference r:id="rId16"/>
    <externalReference r:id="rId17"/>
  </externalReferences>
  <definedNames>
    <definedName name="BestTime">#REF!</definedName>
    <definedName name="DebutAnnee">#REF!</definedName>
    <definedName name="EndOfYear" localSheetId="1">'[1]Acct Reconcil Sum.'!$Q$4</definedName>
    <definedName name="EndOfYear" localSheetId="2">'[1]Acct Reconcil Sum.'!$Q$4</definedName>
    <definedName name="EndOfYear" localSheetId="3">'[1]Acct Reconcil Sum.'!$Q$4</definedName>
    <definedName name="EndOfYear" localSheetId="4">'[1]Acct Reconcil Sum.'!$Q$4</definedName>
    <definedName name="EndOfYear" localSheetId="5">'[1]Acct Reconcil Sum.'!$Q$4</definedName>
    <definedName name="EndOfYear" localSheetId="6">'[1]Acct Reconcil Sum.'!$Q$4</definedName>
    <definedName name="EndOfYear" localSheetId="7">'[1]Acct Reconcil Sum.'!$Q$4</definedName>
    <definedName name="EndOfYear" localSheetId="8">'[1]Acct Reconcil Sum.'!$Q$4</definedName>
    <definedName name="EndOfYear" localSheetId="9">'[1]Acct Reconcil Sum.'!$Q$4</definedName>
    <definedName name="EndOfYear" localSheetId="10">'[1]Acct Reconcil Sum.'!$Q$4</definedName>
    <definedName name="EndOfYear" localSheetId="11">'[1]Acct Reconcil Sum.'!$Q$4</definedName>
    <definedName name="EndOfYear" localSheetId="12">'[1]Acct Reconcil Sum.'!$Q$4</definedName>
    <definedName name="EndOfYear" localSheetId="0">'[1]Acct Reconcil Sum.'!$Q$4</definedName>
    <definedName name="EndOfYear">#REF!</definedName>
    <definedName name="FY">#REF!</definedName>
    <definedName name="jurisdiction">#REF!</definedName>
    <definedName name="MusNOMBRE">'[2]Musique - Music'!$B$43</definedName>
    <definedName name="MusTOTAL">'[2]Musique - Music'!$P$43</definedName>
    <definedName name="PhotoNOMBRE">'[2]Photographie - Photography'!$B$43</definedName>
    <definedName name="photoTOTAL">'[2]Photographie - Photography'!$P$43</definedName>
    <definedName name="_xlnm.Print_Area" localSheetId="1">'1510 - Aircrafts_Aéronefs'!$B$1:$AZ$208</definedName>
    <definedName name="_xlnm.Print_Area" localSheetId="2">'1520 - Land_Terrains'!$B$1:$AZ$208</definedName>
    <definedName name="_xlnm.Print_Area" localSheetId="3">'1530 - Buildings_Édifices'!$B$1:$AZ$208</definedName>
    <definedName name="_xlnm.Print_Area" localSheetId="4">'1540 - Vehicles_Véhicules'!$B$1:$L$5</definedName>
    <definedName name="_xlnm.Print_Area" localSheetId="5">'1550 - Off_Bureau Eqpt'!$B$1:$AZ$208</definedName>
    <definedName name="_xlnm.Print_Area" localSheetId="6">'1560 - Sports'!$B$1:$AZ$208</definedName>
    <definedName name="_xlnm.Print_Area" localSheetId="7">'1570 - Photo'!$B$1:$AZ$208</definedName>
    <definedName name="_xlnm.Print_Area" localSheetId="8">'1580 - Field Eqpt_Éqpt camp'!$B$1:$AZ$208</definedName>
    <definedName name="_xlnm.Print_Area" localSheetId="9">'1590 - Electron.'!$B$1:$AZ$208</definedName>
    <definedName name="_xlnm.Print_Area" localSheetId="10">'1600 - Music_Musique'!$B$1:$AZ$208</definedName>
    <definedName name="_xlnm.Print_Area" localSheetId="11">'1610 - Trophies_Trophées'!$B$1:$AZ$208</definedName>
    <definedName name="_xlnm.Print_Area" localSheetId="12">'1620 - Misc_Divers'!$B$1:$AZ$208</definedName>
    <definedName name="_xlnm.Print_Area" localSheetId="0">'Inv ID'!$D$1:$M$18</definedName>
    <definedName name="_xlnm.Print_Area" localSheetId="13">'Page 9-11 Inv'!$C$1:$K$147</definedName>
    <definedName name="_xlnm.Print_Titles" localSheetId="1">'1510 - Aircrafts_Aéronefs'!$6:$18</definedName>
    <definedName name="_xlnm.Print_Titles" localSheetId="2">'1520 - Land_Terrains'!$1:$18</definedName>
    <definedName name="_xlnm.Print_Titles" localSheetId="3">'1530 - Buildings_Édifices'!$1:$18</definedName>
    <definedName name="_xlnm.Print_Titles" localSheetId="4">'1540 - Vehicles_Véhicules'!$4:$5</definedName>
    <definedName name="_xlnm.Print_Titles" localSheetId="5">'1550 - Off_Bureau Eqpt'!$1:$18</definedName>
    <definedName name="_xlnm.Print_Titles" localSheetId="6">'1560 - Sports'!$1:$18</definedName>
    <definedName name="_xlnm.Print_Titles" localSheetId="7">'1570 - Photo'!$1:$18</definedName>
    <definedName name="_xlnm.Print_Titles" localSheetId="8">'1580 - Field Eqpt_Éqpt camp'!$1:$18</definedName>
    <definedName name="_xlnm.Print_Titles" localSheetId="9">'1590 - Electron.'!$1:$18</definedName>
    <definedName name="_xlnm.Print_Titles" localSheetId="10">'1600 - Music_Musique'!$1:$18</definedName>
    <definedName name="_xlnm.Print_Titles" localSheetId="11">'1610 - Trophies_Trophées'!$1:$18</definedName>
    <definedName name="_xlnm.Print_Titles" localSheetId="12">'1620 - Misc_Divers'!$1:$18</definedName>
    <definedName name="_xlnm.Print_Titles" localSheetId="0">'Inv ID'!$1:$1</definedName>
    <definedName name="_xlnm.Print_Titles" localSheetId="13">'Page 9-11 Inv'!$6:$6</definedName>
    <definedName name="Prov">#REF!</definedName>
    <definedName name="Rate">#REF!</definedName>
    <definedName name="StartOfYear">#REF!</definedName>
    <definedName name="TodayDate">#REF!</definedName>
    <definedName name="Treasurer">'[3]Starting the Year'!$C$10</definedName>
  </definedNames>
  <calcPr calcId="181029"/>
</workbook>
</file>

<file path=xl/calcChain.xml><?xml version="1.0" encoding="utf-8"?>
<calcChain xmlns="http://schemas.openxmlformats.org/spreadsheetml/2006/main">
  <c r="C2" i="68" l="1"/>
  <c r="BC20" i="58"/>
  <c r="J143" i="68"/>
  <c r="K143" i="68"/>
  <c r="J144" i="68"/>
  <c r="K144" i="68"/>
  <c r="J145" i="68"/>
  <c r="K145" i="68"/>
  <c r="J139" i="68"/>
  <c r="K139" i="68"/>
  <c r="J140" i="68"/>
  <c r="K140" i="68"/>
  <c r="J141" i="68"/>
  <c r="K141" i="68"/>
  <c r="J132" i="68"/>
  <c r="K132" i="68"/>
  <c r="J133" i="68"/>
  <c r="K133" i="68"/>
  <c r="J134" i="68"/>
  <c r="K134" i="68"/>
  <c r="J128" i="68"/>
  <c r="K128" i="68"/>
  <c r="J129" i="68"/>
  <c r="K129" i="68"/>
  <c r="J130" i="68"/>
  <c r="K130" i="68"/>
  <c r="J102" i="68"/>
  <c r="K102" i="68"/>
  <c r="J103" i="68"/>
  <c r="K103" i="68"/>
  <c r="J104" i="68"/>
  <c r="K104" i="68"/>
  <c r="J98" i="68"/>
  <c r="K98" i="68"/>
  <c r="J99" i="68"/>
  <c r="K99" i="68"/>
  <c r="J100" i="68"/>
  <c r="K100" i="68"/>
  <c r="J91" i="68"/>
  <c r="K91" i="68"/>
  <c r="J92" i="68"/>
  <c r="K92" i="68"/>
  <c r="J93" i="68"/>
  <c r="K93" i="68"/>
  <c r="J87" i="68"/>
  <c r="K87" i="68"/>
  <c r="J88" i="68"/>
  <c r="K88" i="68"/>
  <c r="J89" i="68"/>
  <c r="K89" i="68"/>
  <c r="J80" i="68"/>
  <c r="K80" i="68"/>
  <c r="J81" i="68"/>
  <c r="K81" i="68"/>
  <c r="J82" i="68"/>
  <c r="K82" i="68"/>
  <c r="J76" i="68"/>
  <c r="K76" i="68"/>
  <c r="J77" i="68"/>
  <c r="K77" i="68"/>
  <c r="J78" i="68"/>
  <c r="K78" i="68"/>
  <c r="J69" i="68"/>
  <c r="K69" i="68"/>
  <c r="J70" i="68"/>
  <c r="K70" i="68"/>
  <c r="J71" i="68"/>
  <c r="K71" i="68"/>
  <c r="J65" i="68"/>
  <c r="K65" i="68"/>
  <c r="J66" i="68"/>
  <c r="K66" i="68"/>
  <c r="J67" i="68"/>
  <c r="K67" i="68"/>
  <c r="J58" i="68"/>
  <c r="K58" i="68"/>
  <c r="J59" i="68"/>
  <c r="K59" i="68"/>
  <c r="J60" i="68"/>
  <c r="K60" i="68"/>
  <c r="J54" i="68"/>
  <c r="K54" i="68"/>
  <c r="J55" i="68"/>
  <c r="K55" i="68"/>
  <c r="J56" i="68"/>
  <c r="K56" i="68"/>
  <c r="J47" i="68"/>
  <c r="K47" i="68"/>
  <c r="J48" i="68"/>
  <c r="K48" i="68"/>
  <c r="J49" i="68"/>
  <c r="K49" i="68"/>
  <c r="J43" i="68"/>
  <c r="K43" i="68"/>
  <c r="J44" i="68"/>
  <c r="K44" i="68"/>
  <c r="J45" i="68"/>
  <c r="K45" i="68"/>
  <c r="K142" i="68"/>
  <c r="J142" i="68"/>
  <c r="K138" i="68"/>
  <c r="J138" i="68"/>
  <c r="K131" i="68"/>
  <c r="J131" i="68"/>
  <c r="K127" i="68"/>
  <c r="J127" i="68"/>
  <c r="K101" i="68"/>
  <c r="J101" i="68"/>
  <c r="K97" i="68"/>
  <c r="J97" i="68"/>
  <c r="K90" i="68"/>
  <c r="J90" i="68"/>
  <c r="K86" i="68"/>
  <c r="J86" i="68"/>
  <c r="K79" i="68"/>
  <c r="J79" i="68"/>
  <c r="K75" i="68"/>
  <c r="J75" i="68"/>
  <c r="K68" i="68"/>
  <c r="J68" i="68"/>
  <c r="K64" i="68"/>
  <c r="J64" i="68"/>
  <c r="K57" i="68"/>
  <c r="J57" i="68"/>
  <c r="K53" i="68"/>
  <c r="J53" i="68"/>
  <c r="K46" i="68"/>
  <c r="J46" i="68"/>
  <c r="K42" i="68"/>
  <c r="J42" i="68"/>
  <c r="J36" i="68"/>
  <c r="K36" i="68"/>
  <c r="J37" i="68"/>
  <c r="K37" i="68"/>
  <c r="J38" i="68"/>
  <c r="K38" i="68"/>
  <c r="K35" i="68"/>
  <c r="J35" i="68"/>
  <c r="J32" i="68"/>
  <c r="K32" i="68"/>
  <c r="J33" i="68"/>
  <c r="K33" i="68"/>
  <c r="J34" i="68"/>
  <c r="K34" i="68"/>
  <c r="K31" i="68"/>
  <c r="J31" i="68"/>
  <c r="J25" i="68"/>
  <c r="K25" i="68"/>
  <c r="J26" i="68"/>
  <c r="K26" i="68"/>
  <c r="J27" i="68"/>
  <c r="K27" i="68"/>
  <c r="K24" i="68"/>
  <c r="J24" i="68"/>
  <c r="J21" i="68"/>
  <c r="K21" i="68"/>
  <c r="J22" i="68"/>
  <c r="K22" i="68"/>
  <c r="J23" i="68"/>
  <c r="K23" i="68"/>
  <c r="K20" i="68"/>
  <c r="J20" i="68"/>
  <c r="D143" i="68"/>
  <c r="D144" i="68"/>
  <c r="D139" i="68"/>
  <c r="D140" i="68"/>
  <c r="D141" i="68"/>
  <c r="D142" i="68"/>
  <c r="D138" i="68"/>
  <c r="D132" i="68"/>
  <c r="D133" i="68"/>
  <c r="D128" i="68"/>
  <c r="D129" i="68"/>
  <c r="D130" i="68"/>
  <c r="D131" i="68"/>
  <c r="D127" i="68"/>
  <c r="D117" i="68"/>
  <c r="D118" i="68"/>
  <c r="D119" i="68"/>
  <c r="D120" i="68"/>
  <c r="D121" i="68"/>
  <c r="D109" i="68"/>
  <c r="D110" i="68"/>
  <c r="D111" i="68"/>
  <c r="D112" i="68"/>
  <c r="D113" i="68"/>
  <c r="D114" i="68"/>
  <c r="D115" i="68"/>
  <c r="D116" i="68"/>
  <c r="D108" i="68"/>
  <c r="D102" i="68"/>
  <c r="D98" i="68"/>
  <c r="D99" i="68"/>
  <c r="D100" i="68"/>
  <c r="D101" i="68"/>
  <c r="D97" i="68"/>
  <c r="D91" i="68"/>
  <c r="D92" i="68"/>
  <c r="D87" i="68"/>
  <c r="D88" i="68"/>
  <c r="D89" i="68"/>
  <c r="D90" i="68"/>
  <c r="D86" i="68"/>
  <c r="D80" i="68"/>
  <c r="D76" i="68"/>
  <c r="D77" i="68"/>
  <c r="D78" i="68"/>
  <c r="D79" i="68"/>
  <c r="D75" i="68"/>
  <c r="D69" i="68"/>
  <c r="D70" i="68"/>
  <c r="D65" i="68"/>
  <c r="D66" i="68"/>
  <c r="D67" i="68"/>
  <c r="D68" i="68"/>
  <c r="D64" i="68"/>
  <c r="D58" i="68"/>
  <c r="D59" i="68"/>
  <c r="D54" i="68"/>
  <c r="D55" i="68"/>
  <c r="D56" i="68"/>
  <c r="D57" i="68"/>
  <c r="D53" i="68"/>
  <c r="D47" i="68"/>
  <c r="D48" i="68"/>
  <c r="D43" i="68"/>
  <c r="D44" i="68"/>
  <c r="D45" i="68"/>
  <c r="D46" i="68"/>
  <c r="D42" i="68"/>
  <c r="D36" i="68"/>
  <c r="D37" i="68"/>
  <c r="D35" i="68"/>
  <c r="D32" i="68"/>
  <c r="D33" i="68"/>
  <c r="D34" i="68"/>
  <c r="D31" i="68"/>
  <c r="D25" i="68"/>
  <c r="D26" i="68"/>
  <c r="D24" i="68"/>
  <c r="D21" i="68"/>
  <c r="D22" i="68"/>
  <c r="D23" i="68"/>
  <c r="D20" i="68"/>
  <c r="D14" i="68"/>
  <c r="D13" i="68"/>
  <c r="D10" i="68"/>
  <c r="D11" i="68"/>
  <c r="D12" i="68"/>
  <c r="D9" i="68"/>
  <c r="B2" i="49"/>
  <c r="B2" i="50"/>
  <c r="B2" i="51"/>
  <c r="B2" i="52"/>
  <c r="B2" i="53"/>
  <c r="B2" i="54"/>
  <c r="B2" i="55"/>
  <c r="B2" i="56"/>
  <c r="B2" i="57"/>
  <c r="B2" i="58"/>
  <c r="B2" i="59"/>
  <c r="B2" i="48"/>
  <c r="D2" i="47"/>
  <c r="N28" i="47"/>
  <c r="I27" i="47"/>
  <c r="J26" i="47"/>
  <c r="AK17" i="48" s="1"/>
  <c r="O25" i="47"/>
  <c r="F26" i="47" l="1"/>
  <c r="D63" i="68"/>
  <c r="AK17" i="52"/>
  <c r="AK17" i="58"/>
  <c r="AK17" i="55"/>
  <c r="AK17" i="59"/>
  <c r="AK17" i="51"/>
  <c r="AK17" i="56"/>
  <c r="O3" i="68"/>
  <c r="AK17" i="49"/>
  <c r="AK17" i="53"/>
  <c r="AK17" i="57"/>
  <c r="AK17" i="50"/>
  <c r="AK17" i="54"/>
  <c r="O27" i="47"/>
  <c r="D17" i="47" s="1"/>
  <c r="D30" i="68"/>
  <c r="B4" i="50" s="1"/>
  <c r="D74" i="68"/>
  <c r="B4" i="54" s="1"/>
  <c r="D126" i="68"/>
  <c r="B4" i="58" s="1"/>
  <c r="D41" i="68"/>
  <c r="B4" i="51" s="1"/>
  <c r="D85" i="68"/>
  <c r="B4" i="55" s="1"/>
  <c r="D137" i="68"/>
  <c r="B4" i="59" s="1"/>
  <c r="D8" i="68"/>
  <c r="B4" i="48" s="1"/>
  <c r="D52" i="68"/>
  <c r="B4" i="52" s="1"/>
  <c r="D96" i="68"/>
  <c r="B4" i="56" s="1"/>
  <c r="D19" i="68"/>
  <c r="B4" i="49" s="1"/>
  <c r="B4" i="53"/>
  <c r="D107" i="68"/>
  <c r="B4" i="57" s="1"/>
  <c r="BC19" i="54"/>
  <c r="BC19" i="51"/>
  <c r="BC19" i="58"/>
  <c r="BC19" i="59"/>
  <c r="BC19" i="50"/>
  <c r="BC19" i="55"/>
  <c r="H22" i="47"/>
  <c r="BC19" i="57"/>
  <c r="BC19" i="53"/>
  <c r="BC19" i="49"/>
  <c r="BC19" i="56"/>
  <c r="BC19" i="52"/>
  <c r="BC19" i="48"/>
  <c r="F29" i="47"/>
  <c r="D15" i="47"/>
  <c r="P27" i="47" s="1"/>
  <c r="C3" i="68" s="1"/>
  <c r="D16" i="47"/>
  <c r="N24" i="47"/>
  <c r="N23" i="47"/>
  <c r="I28" i="47"/>
  <c r="F27" i="47"/>
  <c r="J28" i="47"/>
  <c r="C1" i="68" l="1"/>
  <c r="K6" i="68"/>
  <c r="B1" i="48"/>
  <c r="B1" i="58"/>
  <c r="B1" i="54"/>
  <c r="B1" i="50"/>
  <c r="B1" i="57"/>
  <c r="B1" i="53"/>
  <c r="B1" i="49"/>
  <c r="B1" i="56"/>
  <c r="B1" i="52"/>
  <c r="B1" i="59"/>
  <c r="B1" i="55"/>
  <c r="B1" i="51"/>
  <c r="X8" i="59" l="1"/>
  <c r="X9" i="59"/>
  <c r="U8" i="59"/>
  <c r="U9" i="59"/>
  <c r="X10" i="58"/>
  <c r="U10" i="58"/>
  <c r="X12" i="57"/>
  <c r="K121" i="68" s="1"/>
  <c r="U12" i="57"/>
  <c r="J121" i="68" s="1"/>
  <c r="X8" i="56"/>
  <c r="X9" i="56"/>
  <c r="X10" i="56"/>
  <c r="X7" i="56"/>
  <c r="U8" i="56"/>
  <c r="U9" i="56"/>
  <c r="U10" i="56"/>
  <c r="U7" i="56"/>
  <c r="X9" i="55"/>
  <c r="X10" i="55"/>
  <c r="U9" i="55"/>
  <c r="U10" i="55"/>
  <c r="X8" i="54"/>
  <c r="X9" i="54"/>
  <c r="X10" i="54"/>
  <c r="X7" i="54"/>
  <c r="K8" i="54"/>
  <c r="K9" i="54"/>
  <c r="K10" i="54"/>
  <c r="K7" i="54"/>
  <c r="U8" i="54"/>
  <c r="U9" i="54"/>
  <c r="U10" i="54"/>
  <c r="U7" i="54"/>
  <c r="H8" i="54"/>
  <c r="H9" i="54"/>
  <c r="H10" i="54"/>
  <c r="H7" i="54"/>
  <c r="X8" i="53"/>
  <c r="X9" i="53"/>
  <c r="X10" i="53"/>
  <c r="X7" i="53"/>
  <c r="U8" i="53"/>
  <c r="U9" i="53"/>
  <c r="U10" i="53"/>
  <c r="U7" i="53"/>
  <c r="X8" i="52"/>
  <c r="X9" i="52"/>
  <c r="X7" i="52"/>
  <c r="U8" i="52"/>
  <c r="U9" i="52"/>
  <c r="U7" i="52"/>
  <c r="X8" i="50"/>
  <c r="X9" i="50"/>
  <c r="X10" i="50"/>
  <c r="X7" i="50"/>
  <c r="K8" i="50"/>
  <c r="K9" i="50"/>
  <c r="K10" i="50"/>
  <c r="K7" i="50"/>
  <c r="U8" i="50"/>
  <c r="U9" i="50"/>
  <c r="U10" i="50"/>
  <c r="U7" i="50"/>
  <c r="H8" i="50"/>
  <c r="H9" i="50"/>
  <c r="H10" i="50"/>
  <c r="H7" i="50"/>
  <c r="X8" i="51"/>
  <c r="X9" i="51"/>
  <c r="X10" i="51"/>
  <c r="X7" i="51"/>
  <c r="U8" i="51"/>
  <c r="U9" i="51"/>
  <c r="U10" i="51"/>
  <c r="U7" i="51"/>
  <c r="H8" i="51"/>
  <c r="H9" i="51"/>
  <c r="H10" i="51"/>
  <c r="AR206" i="59" l="1"/>
  <c r="AG206" i="59"/>
  <c r="AR205" i="59"/>
  <c r="AG205" i="59"/>
  <c r="AR204" i="59"/>
  <c r="AG204" i="59"/>
  <c r="AR203" i="59"/>
  <c r="AG203" i="59"/>
  <c r="AR202" i="59"/>
  <c r="AG202" i="59"/>
  <c r="AR201" i="59"/>
  <c r="AG201" i="59"/>
  <c r="AR200" i="59"/>
  <c r="AG200" i="59"/>
  <c r="AR199" i="59"/>
  <c r="AG199" i="59"/>
  <c r="AR198" i="59"/>
  <c r="AG198" i="59"/>
  <c r="AR197" i="59"/>
  <c r="AG197" i="59"/>
  <c r="AR196" i="59"/>
  <c r="AG196" i="59"/>
  <c r="AR195" i="59"/>
  <c r="AG195" i="59"/>
  <c r="AR194" i="59"/>
  <c r="AG194" i="59"/>
  <c r="AR193" i="59"/>
  <c r="AG193" i="59"/>
  <c r="AR192" i="59"/>
  <c r="AG192" i="59"/>
  <c r="AR191" i="59"/>
  <c r="AG191" i="59"/>
  <c r="AR190" i="59"/>
  <c r="AG190" i="59"/>
  <c r="AR189" i="59"/>
  <c r="AG189" i="59"/>
  <c r="AR188" i="59"/>
  <c r="AG188" i="59"/>
  <c r="AR187" i="59"/>
  <c r="AG187" i="59"/>
  <c r="AR186" i="59"/>
  <c r="AG186" i="59"/>
  <c r="AR185" i="59"/>
  <c r="AG185" i="59"/>
  <c r="AR184" i="59"/>
  <c r="AG184" i="59"/>
  <c r="AR183" i="59"/>
  <c r="AG183" i="59"/>
  <c r="AR182" i="59"/>
  <c r="AG182" i="59"/>
  <c r="AR181" i="59"/>
  <c r="AG181" i="59"/>
  <c r="AR180" i="59"/>
  <c r="AG180" i="59"/>
  <c r="AR179" i="59"/>
  <c r="AG179" i="59"/>
  <c r="AR178" i="59"/>
  <c r="AG178" i="59"/>
  <c r="AR177" i="59"/>
  <c r="AG177" i="59"/>
  <c r="AR176" i="59"/>
  <c r="AG176" i="59"/>
  <c r="AR175" i="59"/>
  <c r="AG175" i="59"/>
  <c r="AR174" i="59"/>
  <c r="AG174" i="59"/>
  <c r="AR173" i="59"/>
  <c r="AG173" i="59"/>
  <c r="AR172" i="59"/>
  <c r="AG172" i="59"/>
  <c r="AR171" i="59"/>
  <c r="AG171" i="59"/>
  <c r="AR170" i="59"/>
  <c r="AG170" i="59"/>
  <c r="AR169" i="59"/>
  <c r="AG169" i="59"/>
  <c r="AR168" i="59"/>
  <c r="AG168" i="59"/>
  <c r="AR167" i="59"/>
  <c r="AG167" i="59"/>
  <c r="AR166" i="59"/>
  <c r="AG166" i="59"/>
  <c r="AR165" i="59"/>
  <c r="AG165" i="59"/>
  <c r="AR164" i="59"/>
  <c r="AG164" i="59"/>
  <c r="AR163" i="59"/>
  <c r="AG163" i="59"/>
  <c r="AR162" i="59"/>
  <c r="AG162" i="59"/>
  <c r="AR161" i="59"/>
  <c r="AG161" i="59"/>
  <c r="AR160" i="59"/>
  <c r="AG160" i="59"/>
  <c r="AR159" i="59"/>
  <c r="AG159" i="59"/>
  <c r="AR158" i="59"/>
  <c r="AG158" i="59"/>
  <c r="AR157" i="59"/>
  <c r="AG157" i="59"/>
  <c r="AR156" i="59"/>
  <c r="AG156" i="59"/>
  <c r="AR155" i="59"/>
  <c r="AG155" i="59"/>
  <c r="AR154" i="59"/>
  <c r="AG154" i="59"/>
  <c r="AR153" i="59"/>
  <c r="AG153" i="59"/>
  <c r="AR152" i="59"/>
  <c r="AG152" i="59"/>
  <c r="AR151" i="59"/>
  <c r="AG151" i="59"/>
  <c r="AR150" i="59"/>
  <c r="AG150" i="59"/>
  <c r="AR149" i="59"/>
  <c r="AG149" i="59"/>
  <c r="AR148" i="59"/>
  <c r="AG148" i="59"/>
  <c r="AR147" i="59"/>
  <c r="AG147" i="59"/>
  <c r="AR146" i="59"/>
  <c r="AG146" i="59"/>
  <c r="AR145" i="59"/>
  <c r="AG145" i="59"/>
  <c r="AR144" i="59"/>
  <c r="AG144" i="59"/>
  <c r="AR143" i="59"/>
  <c r="AG143" i="59"/>
  <c r="AR142" i="59"/>
  <c r="AG142" i="59"/>
  <c r="AR141" i="59"/>
  <c r="AG141" i="59"/>
  <c r="AR140" i="59"/>
  <c r="AG140" i="59"/>
  <c r="AR139" i="59"/>
  <c r="AG139" i="59"/>
  <c r="AR138" i="59"/>
  <c r="AG138" i="59"/>
  <c r="AR137" i="59"/>
  <c r="AG137" i="59"/>
  <c r="AR136" i="59"/>
  <c r="AG136" i="59"/>
  <c r="AR135" i="59"/>
  <c r="AG135" i="59"/>
  <c r="AR134" i="59"/>
  <c r="AG134" i="59"/>
  <c r="AR133" i="59"/>
  <c r="AG133" i="59"/>
  <c r="AR132" i="59"/>
  <c r="AG132" i="59"/>
  <c r="AR131" i="59"/>
  <c r="AG131" i="59"/>
  <c r="AR130" i="59"/>
  <c r="AG130" i="59"/>
  <c r="AR129" i="59"/>
  <c r="AG129" i="59"/>
  <c r="AR128" i="59"/>
  <c r="AG128" i="59"/>
  <c r="AR127" i="59"/>
  <c r="AG127" i="59"/>
  <c r="AR126" i="59"/>
  <c r="AG126" i="59"/>
  <c r="AR125" i="59"/>
  <c r="AG125" i="59"/>
  <c r="AR124" i="59"/>
  <c r="AG124" i="59"/>
  <c r="AR123" i="59"/>
  <c r="AG123" i="59"/>
  <c r="AR122" i="59"/>
  <c r="AG122" i="59"/>
  <c r="AR121" i="59"/>
  <c r="AG121" i="59"/>
  <c r="AR120" i="59"/>
  <c r="AG120" i="59"/>
  <c r="AR119" i="59"/>
  <c r="AG119" i="59"/>
  <c r="AR118" i="59"/>
  <c r="AG118" i="59"/>
  <c r="AR117" i="59"/>
  <c r="AG117" i="59"/>
  <c r="AR116" i="59"/>
  <c r="AG116" i="59"/>
  <c r="AR115" i="59"/>
  <c r="AG115" i="59"/>
  <c r="AR114" i="59"/>
  <c r="AG114" i="59"/>
  <c r="AR113" i="59"/>
  <c r="AG113" i="59"/>
  <c r="AR112" i="59"/>
  <c r="AG112" i="59"/>
  <c r="AR111" i="59"/>
  <c r="AG111" i="59"/>
  <c r="AR110" i="59"/>
  <c r="AG110" i="59"/>
  <c r="AR109" i="59"/>
  <c r="AG109" i="59"/>
  <c r="AR108" i="59"/>
  <c r="AG108" i="59"/>
  <c r="AR107" i="59"/>
  <c r="AG107" i="59"/>
  <c r="AR106" i="59"/>
  <c r="AG106" i="59"/>
  <c r="AR105" i="59"/>
  <c r="AG105" i="59"/>
  <c r="AR104" i="59"/>
  <c r="AG104" i="59"/>
  <c r="AR103" i="59"/>
  <c r="AG103" i="59"/>
  <c r="AR102" i="59"/>
  <c r="AG102" i="59"/>
  <c r="AR101" i="59"/>
  <c r="AG101" i="59"/>
  <c r="AR100" i="59"/>
  <c r="AG100" i="59"/>
  <c r="AR99" i="59"/>
  <c r="AG99" i="59"/>
  <c r="AR98" i="59"/>
  <c r="AG98" i="59"/>
  <c r="AR97" i="59"/>
  <c r="AG97" i="59"/>
  <c r="AR96" i="59"/>
  <c r="AG96" i="59"/>
  <c r="AR95" i="59"/>
  <c r="AG95" i="59"/>
  <c r="AR94" i="59"/>
  <c r="AG94" i="59"/>
  <c r="AR93" i="59"/>
  <c r="AG93" i="59"/>
  <c r="AR92" i="59"/>
  <c r="AG92" i="59"/>
  <c r="AR91" i="59"/>
  <c r="AG91" i="59"/>
  <c r="AR90" i="59"/>
  <c r="AG90" i="59"/>
  <c r="AR89" i="59"/>
  <c r="AG89" i="59"/>
  <c r="AR88" i="59"/>
  <c r="AG88" i="59"/>
  <c r="AR87" i="59"/>
  <c r="AG87" i="59"/>
  <c r="AR86" i="59"/>
  <c r="AG86" i="59"/>
  <c r="AR85" i="59"/>
  <c r="AG85" i="59"/>
  <c r="AR84" i="59"/>
  <c r="AG84" i="59"/>
  <c r="AR83" i="59"/>
  <c r="AG83" i="59"/>
  <c r="AR82" i="59"/>
  <c r="AG82" i="59"/>
  <c r="AR81" i="59"/>
  <c r="AG81" i="59"/>
  <c r="AR80" i="59"/>
  <c r="AG80" i="59"/>
  <c r="AR79" i="59"/>
  <c r="AG79" i="59"/>
  <c r="AR78" i="59"/>
  <c r="AG78" i="59"/>
  <c r="AR77" i="59"/>
  <c r="AG77" i="59"/>
  <c r="AR76" i="59"/>
  <c r="AG76" i="59"/>
  <c r="AR75" i="59"/>
  <c r="AG75" i="59"/>
  <c r="AR74" i="59"/>
  <c r="AG74" i="59"/>
  <c r="AR73" i="59"/>
  <c r="AG73" i="59"/>
  <c r="AR72" i="59"/>
  <c r="AG72" i="59"/>
  <c r="AR71" i="59"/>
  <c r="X7" i="59" s="1"/>
  <c r="AG71" i="59"/>
  <c r="U7" i="59" s="1"/>
  <c r="AR70" i="59"/>
  <c r="AG70" i="59"/>
  <c r="AR69" i="59"/>
  <c r="AG69" i="59"/>
  <c r="AR68" i="59"/>
  <c r="AG68" i="59"/>
  <c r="AR67" i="59"/>
  <c r="AG67" i="59"/>
  <c r="AR66" i="59"/>
  <c r="AG66" i="59"/>
  <c r="AR65" i="59"/>
  <c r="AG65" i="59"/>
  <c r="AR64" i="59"/>
  <c r="AG64" i="59"/>
  <c r="AR63" i="59"/>
  <c r="AG63" i="59"/>
  <c r="AR62" i="59"/>
  <c r="AG62" i="59"/>
  <c r="AR61" i="59"/>
  <c r="AG61" i="59"/>
  <c r="AR60" i="59"/>
  <c r="AG60" i="59"/>
  <c r="AR59" i="59"/>
  <c r="AG59" i="59"/>
  <c r="AR58" i="59"/>
  <c r="AG58" i="59"/>
  <c r="AR57" i="59"/>
  <c r="AG57" i="59"/>
  <c r="AR56" i="59"/>
  <c r="AG56" i="59"/>
  <c r="AR55" i="59"/>
  <c r="AG55" i="59"/>
  <c r="AR54" i="59"/>
  <c r="AG54" i="59"/>
  <c r="AR53" i="59"/>
  <c r="AG53" i="59"/>
  <c r="AR52" i="59"/>
  <c r="AG52" i="59"/>
  <c r="AR51" i="59"/>
  <c r="AG51" i="59"/>
  <c r="AR50" i="59"/>
  <c r="AG50" i="59"/>
  <c r="AR49" i="59"/>
  <c r="AG49" i="59"/>
  <c r="AR48" i="59"/>
  <c r="AG48" i="59"/>
  <c r="AR47" i="59"/>
  <c r="AG47" i="59"/>
  <c r="AR46" i="59"/>
  <c r="AG46" i="59"/>
  <c r="AR45" i="59"/>
  <c r="AG45" i="59"/>
  <c r="AR44" i="59"/>
  <c r="AG44" i="59"/>
  <c r="AR43" i="59"/>
  <c r="AG43" i="59"/>
  <c r="AR42" i="59"/>
  <c r="AG42" i="59"/>
  <c r="AR41" i="59"/>
  <c r="AG41" i="59"/>
  <c r="AR40" i="59"/>
  <c r="AG40" i="59"/>
  <c r="AR39" i="59"/>
  <c r="AG39" i="59"/>
  <c r="AR38" i="59"/>
  <c r="AG38" i="59"/>
  <c r="AR37" i="59"/>
  <c r="AG37" i="59"/>
  <c r="AR36" i="59"/>
  <c r="AG36" i="59"/>
  <c r="AR35" i="59"/>
  <c r="AG35" i="59"/>
  <c r="AR34" i="59"/>
  <c r="AG34" i="59"/>
  <c r="AR33" i="59"/>
  <c r="AG33" i="59"/>
  <c r="AR32" i="59"/>
  <c r="AG32" i="59"/>
  <c r="AR31" i="59"/>
  <c r="AG31" i="59"/>
  <c r="AR30" i="59"/>
  <c r="AG30" i="59"/>
  <c r="AR29" i="59"/>
  <c r="AG29" i="59"/>
  <c r="AR28" i="59"/>
  <c r="AG28" i="59"/>
  <c r="AR27" i="59"/>
  <c r="AG27" i="59"/>
  <c r="AR26" i="59"/>
  <c r="AG26" i="59"/>
  <c r="AR25" i="59"/>
  <c r="AG25" i="59"/>
  <c r="AR24" i="59"/>
  <c r="AG24" i="59"/>
  <c r="AR23" i="59"/>
  <c r="AG23" i="59"/>
  <c r="AR22" i="59"/>
  <c r="AG22" i="59"/>
  <c r="AR21" i="59"/>
  <c r="AG21" i="59"/>
  <c r="AR20" i="59"/>
  <c r="AG20" i="59"/>
  <c r="AR19" i="59"/>
  <c r="AG19" i="59"/>
  <c r="AR206" i="58"/>
  <c r="AG206" i="58"/>
  <c r="AR205" i="58"/>
  <c r="AG205" i="58"/>
  <c r="AR204" i="58"/>
  <c r="AG204" i="58"/>
  <c r="AR203" i="58"/>
  <c r="AG203" i="58"/>
  <c r="AR202" i="58"/>
  <c r="AG202" i="58"/>
  <c r="AR201" i="58"/>
  <c r="AG201" i="58"/>
  <c r="AR200" i="58"/>
  <c r="AG200" i="58"/>
  <c r="AR199" i="58"/>
  <c r="AG199" i="58"/>
  <c r="AR198" i="58"/>
  <c r="AG198" i="58"/>
  <c r="AR197" i="58"/>
  <c r="AG197" i="58"/>
  <c r="AR196" i="58"/>
  <c r="AG196" i="58"/>
  <c r="AR195" i="58"/>
  <c r="AG195" i="58"/>
  <c r="AR194" i="58"/>
  <c r="AG194" i="58"/>
  <c r="AR193" i="58"/>
  <c r="AG193" i="58"/>
  <c r="AR192" i="58"/>
  <c r="AG192" i="58"/>
  <c r="AR191" i="58"/>
  <c r="AG191" i="58"/>
  <c r="AR190" i="58"/>
  <c r="AG190" i="58"/>
  <c r="AR189" i="58"/>
  <c r="AG189" i="58"/>
  <c r="AR188" i="58"/>
  <c r="AG188" i="58"/>
  <c r="AR187" i="58"/>
  <c r="AG187" i="58"/>
  <c r="AR186" i="58"/>
  <c r="AG186" i="58"/>
  <c r="AR185" i="58"/>
  <c r="AG185" i="58"/>
  <c r="AR184" i="58"/>
  <c r="AG184" i="58"/>
  <c r="AR183" i="58"/>
  <c r="AG183" i="58"/>
  <c r="AR182" i="58"/>
  <c r="AG182" i="58"/>
  <c r="AR181" i="58"/>
  <c r="AG181" i="58"/>
  <c r="AR180" i="58"/>
  <c r="AG180" i="58"/>
  <c r="AR179" i="58"/>
  <c r="AG179" i="58"/>
  <c r="AR178" i="58"/>
  <c r="AG178" i="58"/>
  <c r="AR177" i="58"/>
  <c r="AG177" i="58"/>
  <c r="AR176" i="58"/>
  <c r="AG176" i="58"/>
  <c r="AR175" i="58"/>
  <c r="AG175" i="58"/>
  <c r="AR174" i="58"/>
  <c r="AG174" i="58"/>
  <c r="AR173" i="58"/>
  <c r="AG173" i="58"/>
  <c r="AR172" i="58"/>
  <c r="AG172" i="58"/>
  <c r="AR171" i="58"/>
  <c r="AG171" i="58"/>
  <c r="AR170" i="58"/>
  <c r="AG170" i="58"/>
  <c r="AR169" i="58"/>
  <c r="AG169" i="58"/>
  <c r="AR168" i="58"/>
  <c r="AG168" i="58"/>
  <c r="AR167" i="58"/>
  <c r="AG167" i="58"/>
  <c r="AR166" i="58"/>
  <c r="AG166" i="58"/>
  <c r="AR165" i="58"/>
  <c r="AG165" i="58"/>
  <c r="AR164" i="58"/>
  <c r="AG164" i="58"/>
  <c r="AR163" i="58"/>
  <c r="AG163" i="58"/>
  <c r="AR162" i="58"/>
  <c r="AG162" i="58"/>
  <c r="AR161" i="58"/>
  <c r="AG161" i="58"/>
  <c r="AR160" i="58"/>
  <c r="AG160" i="58"/>
  <c r="AR159" i="58"/>
  <c r="AG159" i="58"/>
  <c r="AR158" i="58"/>
  <c r="AG158" i="58"/>
  <c r="AR157" i="58"/>
  <c r="AG157" i="58"/>
  <c r="AR156" i="58"/>
  <c r="AG156" i="58"/>
  <c r="AR155" i="58"/>
  <c r="AG155" i="58"/>
  <c r="AR154" i="58"/>
  <c r="AG154" i="58"/>
  <c r="AR153" i="58"/>
  <c r="AG153" i="58"/>
  <c r="AR152" i="58"/>
  <c r="AG152" i="58"/>
  <c r="AR151" i="58"/>
  <c r="AG151" i="58"/>
  <c r="AR150" i="58"/>
  <c r="AG150" i="58"/>
  <c r="AR149" i="58"/>
  <c r="AG149" i="58"/>
  <c r="AR148" i="58"/>
  <c r="AG148" i="58"/>
  <c r="AR147" i="58"/>
  <c r="AG147" i="58"/>
  <c r="AR146" i="58"/>
  <c r="AG146" i="58"/>
  <c r="AR145" i="58"/>
  <c r="AG145" i="58"/>
  <c r="AR144" i="58"/>
  <c r="AG144" i="58"/>
  <c r="AR143" i="58"/>
  <c r="AG143" i="58"/>
  <c r="AR142" i="58"/>
  <c r="AG142" i="58"/>
  <c r="AR141" i="58"/>
  <c r="AG141" i="58"/>
  <c r="AR140" i="58"/>
  <c r="AG140" i="58"/>
  <c r="AR139" i="58"/>
  <c r="AG139" i="58"/>
  <c r="AR138" i="58"/>
  <c r="AG138" i="58"/>
  <c r="AR137" i="58"/>
  <c r="AG137" i="58"/>
  <c r="AR136" i="58"/>
  <c r="AG136" i="58"/>
  <c r="AR135" i="58"/>
  <c r="AG135" i="58"/>
  <c r="AR134" i="58"/>
  <c r="AG134" i="58"/>
  <c r="AR133" i="58"/>
  <c r="AG133" i="58"/>
  <c r="AR132" i="58"/>
  <c r="AG132" i="58"/>
  <c r="AR131" i="58"/>
  <c r="AG131" i="58"/>
  <c r="AR130" i="58"/>
  <c r="AG130" i="58"/>
  <c r="AR129" i="58"/>
  <c r="AG129" i="58"/>
  <c r="AR128" i="58"/>
  <c r="AG128" i="58"/>
  <c r="AR127" i="58"/>
  <c r="AG127" i="58"/>
  <c r="AR126" i="58"/>
  <c r="AG126" i="58"/>
  <c r="AR125" i="58"/>
  <c r="AG125" i="58"/>
  <c r="AR124" i="58"/>
  <c r="AG124" i="58"/>
  <c r="AR123" i="58"/>
  <c r="AG123" i="58"/>
  <c r="AR122" i="58"/>
  <c r="AG122" i="58"/>
  <c r="AR121" i="58"/>
  <c r="AG121" i="58"/>
  <c r="AR120" i="58"/>
  <c r="AG120" i="58"/>
  <c r="AR119" i="58"/>
  <c r="AG119" i="58"/>
  <c r="AR118" i="58"/>
  <c r="AG118" i="58"/>
  <c r="AR117" i="58"/>
  <c r="AG117" i="58"/>
  <c r="AR116" i="58"/>
  <c r="AG116" i="58"/>
  <c r="AR115" i="58"/>
  <c r="AG115" i="58"/>
  <c r="AR114" i="58"/>
  <c r="AG114" i="58"/>
  <c r="AR113" i="58"/>
  <c r="AG113" i="58"/>
  <c r="AR112" i="58"/>
  <c r="AG112" i="58"/>
  <c r="AR111" i="58"/>
  <c r="AG111" i="58"/>
  <c r="AR110" i="58"/>
  <c r="AG110" i="58"/>
  <c r="AR109" i="58"/>
  <c r="AG109" i="58"/>
  <c r="AR108" i="58"/>
  <c r="AG108" i="58"/>
  <c r="AR107" i="58"/>
  <c r="AG107" i="58"/>
  <c r="AR106" i="58"/>
  <c r="AG106" i="58"/>
  <c r="AR105" i="58"/>
  <c r="AG105" i="58"/>
  <c r="AR104" i="58"/>
  <c r="AG104" i="58"/>
  <c r="AR103" i="58"/>
  <c r="AG103" i="58"/>
  <c r="AR102" i="58"/>
  <c r="AG102" i="58"/>
  <c r="AR101" i="58"/>
  <c r="AG101" i="58"/>
  <c r="AR100" i="58"/>
  <c r="AG100" i="58"/>
  <c r="AR99" i="58"/>
  <c r="AG99" i="58"/>
  <c r="AR98" i="58"/>
  <c r="AG98" i="58"/>
  <c r="AR97" i="58"/>
  <c r="AG97" i="58"/>
  <c r="AR96" i="58"/>
  <c r="AG96" i="58"/>
  <c r="AR95" i="58"/>
  <c r="AG95" i="58"/>
  <c r="AR94" i="58"/>
  <c r="AG94" i="58"/>
  <c r="AR93" i="58"/>
  <c r="AG93" i="58"/>
  <c r="AR92" i="58"/>
  <c r="AG92" i="58"/>
  <c r="AR91" i="58"/>
  <c r="AG91" i="58"/>
  <c r="AR90" i="58"/>
  <c r="AG90" i="58"/>
  <c r="AR89" i="58"/>
  <c r="AG89" i="58"/>
  <c r="AR88" i="58"/>
  <c r="AG88" i="58"/>
  <c r="AR87" i="58"/>
  <c r="AG87" i="58"/>
  <c r="AR86" i="58"/>
  <c r="AG86" i="58"/>
  <c r="AR85" i="58"/>
  <c r="AG85" i="58"/>
  <c r="AR84" i="58"/>
  <c r="AG84" i="58"/>
  <c r="AR83" i="58"/>
  <c r="AG83" i="58"/>
  <c r="AR82" i="58"/>
  <c r="AG82" i="58"/>
  <c r="AR81" i="58"/>
  <c r="AG81" i="58"/>
  <c r="AR80" i="58"/>
  <c r="AG80" i="58"/>
  <c r="AR79" i="58"/>
  <c r="AG79" i="58"/>
  <c r="AR78" i="58"/>
  <c r="AG78" i="58"/>
  <c r="AR77" i="58"/>
  <c r="AG77" i="58"/>
  <c r="AR76" i="58"/>
  <c r="AG76" i="58"/>
  <c r="AR75" i="58"/>
  <c r="AG75" i="58"/>
  <c r="AR74" i="58"/>
  <c r="AG74" i="58"/>
  <c r="AR73" i="58"/>
  <c r="AG73" i="58"/>
  <c r="AR72" i="58"/>
  <c r="AG72" i="58"/>
  <c r="AR71" i="58"/>
  <c r="AG71" i="58"/>
  <c r="AR70" i="58"/>
  <c r="AG70" i="58"/>
  <c r="AR69" i="58"/>
  <c r="AG69" i="58"/>
  <c r="AR68" i="58"/>
  <c r="AG68" i="58"/>
  <c r="AR67" i="58"/>
  <c r="AG67" i="58"/>
  <c r="AR66" i="58"/>
  <c r="AG66" i="58"/>
  <c r="AR65" i="58"/>
  <c r="AG65" i="58"/>
  <c r="AR64" i="58"/>
  <c r="AG64" i="58"/>
  <c r="AR63" i="58"/>
  <c r="AG63" i="58"/>
  <c r="AR62" i="58"/>
  <c r="AG62" i="58"/>
  <c r="AR61" i="58"/>
  <c r="AG61" i="58"/>
  <c r="AR60" i="58"/>
  <c r="AG60" i="58"/>
  <c r="AR59" i="58"/>
  <c r="AG59" i="58"/>
  <c r="AR58" i="58"/>
  <c r="AG58" i="58"/>
  <c r="AR57" i="58"/>
  <c r="AG57" i="58"/>
  <c r="AR56" i="58"/>
  <c r="AG56" i="58"/>
  <c r="AR55" i="58"/>
  <c r="AG55" i="58"/>
  <c r="AR54" i="58"/>
  <c r="AG54" i="58"/>
  <c r="AR53" i="58"/>
  <c r="AG53" i="58"/>
  <c r="AR52" i="58"/>
  <c r="AG52" i="58"/>
  <c r="AR51" i="58"/>
  <c r="AG51" i="58"/>
  <c r="AR50" i="58"/>
  <c r="AG50" i="58"/>
  <c r="AR49" i="58"/>
  <c r="AG49" i="58"/>
  <c r="AR48" i="58"/>
  <c r="AG48" i="58"/>
  <c r="AR47" i="58"/>
  <c r="AG47" i="58"/>
  <c r="AR46" i="58"/>
  <c r="AG46" i="58"/>
  <c r="AR45" i="58"/>
  <c r="AG45" i="58"/>
  <c r="AR44" i="58"/>
  <c r="AG44" i="58"/>
  <c r="AR43" i="58"/>
  <c r="AG43" i="58"/>
  <c r="AR42" i="58"/>
  <c r="AG42" i="58"/>
  <c r="AR41" i="58"/>
  <c r="AG41" i="58"/>
  <c r="AR40" i="58"/>
  <c r="AG40" i="58"/>
  <c r="AR39" i="58"/>
  <c r="AG39" i="58"/>
  <c r="AR38" i="58"/>
  <c r="AG38" i="58"/>
  <c r="AR37" i="58"/>
  <c r="AG37" i="58"/>
  <c r="AR36" i="58"/>
  <c r="AG36" i="58"/>
  <c r="AR35" i="58"/>
  <c r="AG35" i="58"/>
  <c r="AR34" i="58"/>
  <c r="AG34" i="58"/>
  <c r="AR33" i="58"/>
  <c r="AG33" i="58"/>
  <c r="AR32" i="58"/>
  <c r="AG32" i="58"/>
  <c r="AR31" i="58"/>
  <c r="AG31" i="58"/>
  <c r="AR30" i="58"/>
  <c r="AG30" i="58"/>
  <c r="AR29" i="58"/>
  <c r="AG29" i="58"/>
  <c r="AR28" i="58"/>
  <c r="AG28" i="58"/>
  <c r="AR27" i="58"/>
  <c r="AG27" i="58"/>
  <c r="AR26" i="58"/>
  <c r="AG26" i="58"/>
  <c r="AR25" i="58"/>
  <c r="AG25" i="58"/>
  <c r="AR24" i="58"/>
  <c r="AG24" i="58"/>
  <c r="AR23" i="58"/>
  <c r="AG23" i="58"/>
  <c r="AR22" i="58"/>
  <c r="AG22" i="58"/>
  <c r="AR21" i="58"/>
  <c r="AG21" i="58"/>
  <c r="AR20" i="58"/>
  <c r="AG20" i="58"/>
  <c r="AR19" i="58"/>
  <c r="AG19" i="58"/>
  <c r="AR206" i="57"/>
  <c r="AG206" i="57"/>
  <c r="AR205" i="57"/>
  <c r="AG205" i="57"/>
  <c r="AR204" i="57"/>
  <c r="AG204" i="57"/>
  <c r="AR203" i="57"/>
  <c r="AG203" i="57"/>
  <c r="AR202" i="57"/>
  <c r="AG202" i="57"/>
  <c r="AR201" i="57"/>
  <c r="AG201" i="57"/>
  <c r="AR200" i="57"/>
  <c r="AG200" i="57"/>
  <c r="AR199" i="57"/>
  <c r="AG199" i="57"/>
  <c r="AR198" i="57"/>
  <c r="AG198" i="57"/>
  <c r="AR197" i="57"/>
  <c r="AG197" i="57"/>
  <c r="AR196" i="57"/>
  <c r="AG196" i="57"/>
  <c r="AR195" i="57"/>
  <c r="AG195" i="57"/>
  <c r="AR194" i="57"/>
  <c r="AG194" i="57"/>
  <c r="AR193" i="57"/>
  <c r="AG193" i="57"/>
  <c r="AR192" i="57"/>
  <c r="AG192" i="57"/>
  <c r="AR191" i="57"/>
  <c r="AG191" i="57"/>
  <c r="AR190" i="57"/>
  <c r="AG190" i="57"/>
  <c r="AR189" i="57"/>
  <c r="AG189" i="57"/>
  <c r="AR188" i="57"/>
  <c r="AG188" i="57"/>
  <c r="AR187" i="57"/>
  <c r="AG187" i="57"/>
  <c r="AR186" i="57"/>
  <c r="AG186" i="57"/>
  <c r="AR185" i="57"/>
  <c r="AG185" i="57"/>
  <c r="AR184" i="57"/>
  <c r="AG184" i="57"/>
  <c r="AR183" i="57"/>
  <c r="AG183" i="57"/>
  <c r="AR182" i="57"/>
  <c r="AG182" i="57"/>
  <c r="AR181" i="57"/>
  <c r="AG181" i="57"/>
  <c r="AR180" i="57"/>
  <c r="AG180" i="57"/>
  <c r="AR179" i="57"/>
  <c r="AG179" i="57"/>
  <c r="AR178" i="57"/>
  <c r="AG178" i="57"/>
  <c r="AR177" i="57"/>
  <c r="AG177" i="57"/>
  <c r="AR176" i="57"/>
  <c r="AG176" i="57"/>
  <c r="AR175" i="57"/>
  <c r="AG175" i="57"/>
  <c r="AR174" i="57"/>
  <c r="AG174" i="57"/>
  <c r="AR173" i="57"/>
  <c r="AG173" i="57"/>
  <c r="AR172" i="57"/>
  <c r="AG172" i="57"/>
  <c r="AR171" i="57"/>
  <c r="AG171" i="57"/>
  <c r="AR170" i="57"/>
  <c r="AG170" i="57"/>
  <c r="AR169" i="57"/>
  <c r="AG169" i="57"/>
  <c r="AR168" i="57"/>
  <c r="AG168" i="57"/>
  <c r="AR167" i="57"/>
  <c r="AG167" i="57"/>
  <c r="AR166" i="57"/>
  <c r="AG166" i="57"/>
  <c r="AR165" i="57"/>
  <c r="AG165" i="57"/>
  <c r="AR164" i="57"/>
  <c r="AG164" i="57"/>
  <c r="AR163" i="57"/>
  <c r="AG163" i="57"/>
  <c r="AR162" i="57"/>
  <c r="AG162" i="57"/>
  <c r="AR161" i="57"/>
  <c r="AG161" i="57"/>
  <c r="AR160" i="57"/>
  <c r="AG160" i="57"/>
  <c r="AR159" i="57"/>
  <c r="AG159" i="57"/>
  <c r="AR158" i="57"/>
  <c r="AG158" i="57"/>
  <c r="AR157" i="57"/>
  <c r="AG157" i="57"/>
  <c r="AR156" i="57"/>
  <c r="AG156" i="57"/>
  <c r="AR155" i="57"/>
  <c r="AG155" i="57"/>
  <c r="AR154" i="57"/>
  <c r="AG154" i="57"/>
  <c r="AR153" i="57"/>
  <c r="AG153" i="57"/>
  <c r="AR152" i="57"/>
  <c r="AG152" i="57"/>
  <c r="AR151" i="57"/>
  <c r="AG151" i="57"/>
  <c r="AR150" i="57"/>
  <c r="AG150" i="57"/>
  <c r="AR149" i="57"/>
  <c r="AG149" i="57"/>
  <c r="AR148" i="57"/>
  <c r="AG148" i="57"/>
  <c r="AR147" i="57"/>
  <c r="AG147" i="57"/>
  <c r="AR146" i="57"/>
  <c r="AG146" i="57"/>
  <c r="AR145" i="57"/>
  <c r="AG145" i="57"/>
  <c r="AR144" i="57"/>
  <c r="AG144" i="57"/>
  <c r="AR143" i="57"/>
  <c r="AG143" i="57"/>
  <c r="AR142" i="57"/>
  <c r="AG142" i="57"/>
  <c r="AR141" i="57"/>
  <c r="AG141" i="57"/>
  <c r="AR140" i="57"/>
  <c r="AG140" i="57"/>
  <c r="AR139" i="57"/>
  <c r="AG139" i="57"/>
  <c r="AR138" i="57"/>
  <c r="AG138" i="57"/>
  <c r="AR137" i="57"/>
  <c r="AG137" i="57"/>
  <c r="AR136" i="57"/>
  <c r="AG136" i="57"/>
  <c r="AR135" i="57"/>
  <c r="AG135" i="57"/>
  <c r="AR134" i="57"/>
  <c r="AG134" i="57"/>
  <c r="AR133" i="57"/>
  <c r="AG133" i="57"/>
  <c r="AR132" i="57"/>
  <c r="AG132" i="57"/>
  <c r="AR131" i="57"/>
  <c r="AG131" i="57"/>
  <c r="AR130" i="57"/>
  <c r="AG130" i="57"/>
  <c r="AR129" i="57"/>
  <c r="AG129" i="57"/>
  <c r="AR128" i="57"/>
  <c r="AG128" i="57"/>
  <c r="AR127" i="57"/>
  <c r="AG127" i="57"/>
  <c r="AR126" i="57"/>
  <c r="AG126" i="57"/>
  <c r="AR125" i="57"/>
  <c r="AG125" i="57"/>
  <c r="AR124" i="57"/>
  <c r="AG124" i="57"/>
  <c r="AR123" i="57"/>
  <c r="AG123" i="57"/>
  <c r="AR122" i="57"/>
  <c r="AG122" i="57"/>
  <c r="AR121" i="57"/>
  <c r="AG121" i="57"/>
  <c r="AR120" i="57"/>
  <c r="AG120" i="57"/>
  <c r="AR119" i="57"/>
  <c r="AG119" i="57"/>
  <c r="AR118" i="57"/>
  <c r="AG118" i="57"/>
  <c r="AR117" i="57"/>
  <c r="AG117" i="57"/>
  <c r="AR116" i="57"/>
  <c r="AG116" i="57"/>
  <c r="AR115" i="57"/>
  <c r="AG115" i="57"/>
  <c r="AR114" i="57"/>
  <c r="AG114" i="57"/>
  <c r="AR113" i="57"/>
  <c r="AG113" i="57"/>
  <c r="AR112" i="57"/>
  <c r="AG112" i="57"/>
  <c r="AR111" i="57"/>
  <c r="AG111" i="57"/>
  <c r="AR110" i="57"/>
  <c r="AG110" i="57"/>
  <c r="AR109" i="57"/>
  <c r="AG109" i="57"/>
  <c r="AR108" i="57"/>
  <c r="AG108" i="57"/>
  <c r="AR107" i="57"/>
  <c r="AG107" i="57"/>
  <c r="AR106" i="57"/>
  <c r="AG106" i="57"/>
  <c r="AR105" i="57"/>
  <c r="AG105" i="57"/>
  <c r="AR104" i="57"/>
  <c r="AG104" i="57"/>
  <c r="AR103" i="57"/>
  <c r="AG103" i="57"/>
  <c r="AR102" i="57"/>
  <c r="AG102" i="57"/>
  <c r="AR101" i="57"/>
  <c r="AG101" i="57"/>
  <c r="AR100" i="57"/>
  <c r="AG100" i="57"/>
  <c r="AR99" i="57"/>
  <c r="AG99" i="57"/>
  <c r="AR98" i="57"/>
  <c r="AG98" i="57"/>
  <c r="AR97" i="57"/>
  <c r="AG97" i="57"/>
  <c r="AR96" i="57"/>
  <c r="AG96" i="57"/>
  <c r="AR95" i="57"/>
  <c r="AG95" i="57"/>
  <c r="AR94" i="57"/>
  <c r="AG94" i="57"/>
  <c r="AR93" i="57"/>
  <c r="AG93" i="57"/>
  <c r="AR92" i="57"/>
  <c r="AG92" i="57"/>
  <c r="AR91" i="57"/>
  <c r="AG91" i="57"/>
  <c r="AR90" i="57"/>
  <c r="AG90" i="57"/>
  <c r="AR89" i="57"/>
  <c r="AG89" i="57"/>
  <c r="AR88" i="57"/>
  <c r="AG88" i="57"/>
  <c r="AR87" i="57"/>
  <c r="AG87" i="57"/>
  <c r="AR86" i="57"/>
  <c r="AG86" i="57"/>
  <c r="AR85" i="57"/>
  <c r="AG85" i="57"/>
  <c r="AR84" i="57"/>
  <c r="AG84" i="57"/>
  <c r="AR83" i="57"/>
  <c r="AG83" i="57"/>
  <c r="AR82" i="57"/>
  <c r="AG82" i="57"/>
  <c r="AR81" i="57"/>
  <c r="AG81" i="57"/>
  <c r="AR80" i="57"/>
  <c r="AG80" i="57"/>
  <c r="AR79" i="57"/>
  <c r="AG79" i="57"/>
  <c r="AR78" i="57"/>
  <c r="AG78" i="57"/>
  <c r="AR77" i="57"/>
  <c r="AG77" i="57"/>
  <c r="AR76" i="57"/>
  <c r="AG76" i="57"/>
  <c r="AR75" i="57"/>
  <c r="AG75" i="57"/>
  <c r="AR74" i="57"/>
  <c r="AG74" i="57"/>
  <c r="AR73" i="57"/>
  <c r="AG73" i="57"/>
  <c r="AR72" i="57"/>
  <c r="AG72" i="57"/>
  <c r="AR71" i="57"/>
  <c r="AG71" i="57"/>
  <c r="AR70" i="57"/>
  <c r="AG70" i="57"/>
  <c r="AR69" i="57"/>
  <c r="AG69" i="57"/>
  <c r="AR68" i="57"/>
  <c r="AG68" i="57"/>
  <c r="AR67" i="57"/>
  <c r="AG67" i="57"/>
  <c r="AR66" i="57"/>
  <c r="AG66" i="57"/>
  <c r="AR65" i="57"/>
  <c r="AG65" i="57"/>
  <c r="AR64" i="57"/>
  <c r="AG64" i="57"/>
  <c r="AR63" i="57"/>
  <c r="AG63" i="57"/>
  <c r="AR62" i="57"/>
  <c r="AG62" i="57"/>
  <c r="AR61" i="57"/>
  <c r="AG61" i="57"/>
  <c r="AR60" i="57"/>
  <c r="AG60" i="57"/>
  <c r="AR59" i="57"/>
  <c r="AG59" i="57"/>
  <c r="AR58" i="57"/>
  <c r="AG58" i="57"/>
  <c r="AR57" i="57"/>
  <c r="AG57" i="57"/>
  <c r="AR56" i="57"/>
  <c r="AG56" i="57"/>
  <c r="AR55" i="57"/>
  <c r="AG55" i="57"/>
  <c r="AR54" i="57"/>
  <c r="AG54" i="57"/>
  <c r="AR53" i="57"/>
  <c r="AG53" i="57"/>
  <c r="AR52" i="57"/>
  <c r="AG52" i="57"/>
  <c r="AR51" i="57"/>
  <c r="AG51" i="57"/>
  <c r="AR50" i="57"/>
  <c r="AG50" i="57"/>
  <c r="AR49" i="57"/>
  <c r="AG49" i="57"/>
  <c r="AR48" i="57"/>
  <c r="AG48" i="57"/>
  <c r="AR47" i="57"/>
  <c r="AG47" i="57"/>
  <c r="AR46" i="57"/>
  <c r="AG46" i="57"/>
  <c r="AR45" i="57"/>
  <c r="AG45" i="57"/>
  <c r="AR44" i="57"/>
  <c r="AG44" i="57"/>
  <c r="AR43" i="57"/>
  <c r="AG43" i="57"/>
  <c r="AR42" i="57"/>
  <c r="AG42" i="57"/>
  <c r="AR41" i="57"/>
  <c r="AG41" i="57"/>
  <c r="AR40" i="57"/>
  <c r="AG40" i="57"/>
  <c r="AR39" i="57"/>
  <c r="AG39" i="57"/>
  <c r="AR38" i="57"/>
  <c r="AG38" i="57"/>
  <c r="AR37" i="57"/>
  <c r="AG37" i="57"/>
  <c r="AR36" i="57"/>
  <c r="AG36" i="57"/>
  <c r="AR35" i="57"/>
  <c r="AG35" i="57"/>
  <c r="AR34" i="57"/>
  <c r="AG34" i="57"/>
  <c r="AR33" i="57"/>
  <c r="AG33" i="57"/>
  <c r="AR32" i="57"/>
  <c r="AG32" i="57"/>
  <c r="AR31" i="57"/>
  <c r="AG31" i="57"/>
  <c r="AR30" i="57"/>
  <c r="AG30" i="57"/>
  <c r="AR29" i="57"/>
  <c r="AG29" i="57"/>
  <c r="AR28" i="57"/>
  <c r="AG28" i="57"/>
  <c r="AR27" i="57"/>
  <c r="AG27" i="57"/>
  <c r="AR26" i="57"/>
  <c r="AG26" i="57"/>
  <c r="AR25" i="57"/>
  <c r="AG25" i="57"/>
  <c r="AR24" i="57"/>
  <c r="AG24" i="57"/>
  <c r="AR23" i="57"/>
  <c r="AG23" i="57"/>
  <c r="AR22" i="57"/>
  <c r="AG22" i="57"/>
  <c r="AR21" i="57"/>
  <c r="AG21" i="57"/>
  <c r="AR20" i="57"/>
  <c r="AG20" i="57"/>
  <c r="AR19" i="57"/>
  <c r="K7" i="57" s="1"/>
  <c r="K108" i="68" s="1"/>
  <c r="AG19" i="57"/>
  <c r="H7" i="57" s="1"/>
  <c r="J108" i="68" s="1"/>
  <c r="AR206" i="56"/>
  <c r="AG206" i="56"/>
  <c r="AR205" i="56"/>
  <c r="AG205" i="56"/>
  <c r="AR204" i="56"/>
  <c r="AG204" i="56"/>
  <c r="AR203" i="56"/>
  <c r="AG203" i="56"/>
  <c r="AR202" i="56"/>
  <c r="AG202" i="56"/>
  <c r="AR201" i="56"/>
  <c r="AG201" i="56"/>
  <c r="AR200" i="56"/>
  <c r="AG200" i="56"/>
  <c r="AR199" i="56"/>
  <c r="AG199" i="56"/>
  <c r="AR198" i="56"/>
  <c r="AG198" i="56"/>
  <c r="AR197" i="56"/>
  <c r="AG197" i="56"/>
  <c r="AR196" i="56"/>
  <c r="AG196" i="56"/>
  <c r="AR195" i="56"/>
  <c r="AG195" i="56"/>
  <c r="AR194" i="56"/>
  <c r="AG194" i="56"/>
  <c r="AR193" i="56"/>
  <c r="AG193" i="56"/>
  <c r="AR192" i="56"/>
  <c r="AG192" i="56"/>
  <c r="AR191" i="56"/>
  <c r="AG191" i="56"/>
  <c r="AR190" i="56"/>
  <c r="AG190" i="56"/>
  <c r="AR189" i="56"/>
  <c r="AG189" i="56"/>
  <c r="AR188" i="56"/>
  <c r="AG188" i="56"/>
  <c r="AR187" i="56"/>
  <c r="AG187" i="56"/>
  <c r="AR186" i="56"/>
  <c r="AG186" i="56"/>
  <c r="AR185" i="56"/>
  <c r="AG185" i="56"/>
  <c r="AR184" i="56"/>
  <c r="AG184" i="56"/>
  <c r="AR183" i="56"/>
  <c r="AG183" i="56"/>
  <c r="AR182" i="56"/>
  <c r="AG182" i="56"/>
  <c r="AR181" i="56"/>
  <c r="AG181" i="56"/>
  <c r="AR180" i="56"/>
  <c r="AG180" i="56"/>
  <c r="AR179" i="56"/>
  <c r="AG179" i="56"/>
  <c r="AR178" i="56"/>
  <c r="AG178" i="56"/>
  <c r="AR177" i="56"/>
  <c r="AG177" i="56"/>
  <c r="AR176" i="56"/>
  <c r="AG176" i="56"/>
  <c r="AR175" i="56"/>
  <c r="AG175" i="56"/>
  <c r="AR174" i="56"/>
  <c r="AG174" i="56"/>
  <c r="AR173" i="56"/>
  <c r="AG173" i="56"/>
  <c r="AR172" i="56"/>
  <c r="AG172" i="56"/>
  <c r="AR171" i="56"/>
  <c r="AG171" i="56"/>
  <c r="AR170" i="56"/>
  <c r="AG170" i="56"/>
  <c r="AR169" i="56"/>
  <c r="AG169" i="56"/>
  <c r="AR168" i="56"/>
  <c r="AG168" i="56"/>
  <c r="AR167" i="56"/>
  <c r="AG167" i="56"/>
  <c r="AR166" i="56"/>
  <c r="AG166" i="56"/>
  <c r="AR165" i="56"/>
  <c r="AG165" i="56"/>
  <c r="AR164" i="56"/>
  <c r="AG164" i="56"/>
  <c r="AR163" i="56"/>
  <c r="AG163" i="56"/>
  <c r="AR162" i="56"/>
  <c r="AG162" i="56"/>
  <c r="AR161" i="56"/>
  <c r="AG161" i="56"/>
  <c r="AR160" i="56"/>
  <c r="AG160" i="56"/>
  <c r="AR159" i="56"/>
  <c r="AG159" i="56"/>
  <c r="AR158" i="56"/>
  <c r="AG158" i="56"/>
  <c r="AR157" i="56"/>
  <c r="AG157" i="56"/>
  <c r="AR156" i="56"/>
  <c r="AG156" i="56"/>
  <c r="AR155" i="56"/>
  <c r="AG155" i="56"/>
  <c r="AR154" i="56"/>
  <c r="AG154" i="56"/>
  <c r="AR153" i="56"/>
  <c r="AG153" i="56"/>
  <c r="AR152" i="56"/>
  <c r="AG152" i="56"/>
  <c r="AR151" i="56"/>
  <c r="AG151" i="56"/>
  <c r="AR150" i="56"/>
  <c r="AG150" i="56"/>
  <c r="AR149" i="56"/>
  <c r="AG149" i="56"/>
  <c r="AR148" i="56"/>
  <c r="AG148" i="56"/>
  <c r="AR147" i="56"/>
  <c r="AG147" i="56"/>
  <c r="AR146" i="56"/>
  <c r="AG146" i="56"/>
  <c r="AR145" i="56"/>
  <c r="AG145" i="56"/>
  <c r="AR144" i="56"/>
  <c r="AG144" i="56"/>
  <c r="AR143" i="56"/>
  <c r="AG143" i="56"/>
  <c r="AR142" i="56"/>
  <c r="AG142" i="56"/>
  <c r="AR141" i="56"/>
  <c r="AG141" i="56"/>
  <c r="AR140" i="56"/>
  <c r="AG140" i="56"/>
  <c r="AR139" i="56"/>
  <c r="AG139" i="56"/>
  <c r="AR138" i="56"/>
  <c r="AG138" i="56"/>
  <c r="AR137" i="56"/>
  <c r="AG137" i="56"/>
  <c r="AR136" i="56"/>
  <c r="AG136" i="56"/>
  <c r="AR135" i="56"/>
  <c r="AG135" i="56"/>
  <c r="AR134" i="56"/>
  <c r="AG134" i="56"/>
  <c r="AR133" i="56"/>
  <c r="AG133" i="56"/>
  <c r="AR132" i="56"/>
  <c r="AG132" i="56"/>
  <c r="AR131" i="56"/>
  <c r="AG131" i="56"/>
  <c r="AR130" i="56"/>
  <c r="AG130" i="56"/>
  <c r="AR129" i="56"/>
  <c r="AG129" i="56"/>
  <c r="AR128" i="56"/>
  <c r="AG128" i="56"/>
  <c r="AR127" i="56"/>
  <c r="AG127" i="56"/>
  <c r="AR126" i="56"/>
  <c r="AG126" i="56"/>
  <c r="AR125" i="56"/>
  <c r="AG125" i="56"/>
  <c r="AR124" i="56"/>
  <c r="AG124" i="56"/>
  <c r="AR123" i="56"/>
  <c r="AG123" i="56"/>
  <c r="AR122" i="56"/>
  <c r="AG122" i="56"/>
  <c r="AR121" i="56"/>
  <c r="AG121" i="56"/>
  <c r="AR120" i="56"/>
  <c r="AG120" i="56"/>
  <c r="AR119" i="56"/>
  <c r="AG119" i="56"/>
  <c r="AR118" i="56"/>
  <c r="AG118" i="56"/>
  <c r="AR117" i="56"/>
  <c r="AG117" i="56"/>
  <c r="AR116" i="56"/>
  <c r="AG116" i="56"/>
  <c r="AR115" i="56"/>
  <c r="AG115" i="56"/>
  <c r="AR114" i="56"/>
  <c r="AG114" i="56"/>
  <c r="AR113" i="56"/>
  <c r="AG113" i="56"/>
  <c r="AR112" i="56"/>
  <c r="AG112" i="56"/>
  <c r="AR111" i="56"/>
  <c r="AG111" i="56"/>
  <c r="AR110" i="56"/>
  <c r="AG110" i="56"/>
  <c r="AR109" i="56"/>
  <c r="AG109" i="56"/>
  <c r="AR108" i="56"/>
  <c r="AG108" i="56"/>
  <c r="AR107" i="56"/>
  <c r="AG107" i="56"/>
  <c r="AR106" i="56"/>
  <c r="AG106" i="56"/>
  <c r="AR105" i="56"/>
  <c r="AG105" i="56"/>
  <c r="AR104" i="56"/>
  <c r="AG104" i="56"/>
  <c r="AR103" i="56"/>
  <c r="AG103" i="56"/>
  <c r="AR102" i="56"/>
  <c r="AG102" i="56"/>
  <c r="AR101" i="56"/>
  <c r="AG101" i="56"/>
  <c r="AR100" i="56"/>
  <c r="AG100" i="56"/>
  <c r="AR99" i="56"/>
  <c r="AG99" i="56"/>
  <c r="AR98" i="56"/>
  <c r="AG98" i="56"/>
  <c r="AR97" i="56"/>
  <c r="AG97" i="56"/>
  <c r="AR96" i="56"/>
  <c r="AG96" i="56"/>
  <c r="AR95" i="56"/>
  <c r="AG95" i="56"/>
  <c r="AR94" i="56"/>
  <c r="AG94" i="56"/>
  <c r="AR93" i="56"/>
  <c r="AG93" i="56"/>
  <c r="AR92" i="56"/>
  <c r="AG92" i="56"/>
  <c r="AR91" i="56"/>
  <c r="AG91" i="56"/>
  <c r="AR90" i="56"/>
  <c r="AG90" i="56"/>
  <c r="AR89" i="56"/>
  <c r="AG89" i="56"/>
  <c r="AR88" i="56"/>
  <c r="AG88" i="56"/>
  <c r="AR87" i="56"/>
  <c r="AG87" i="56"/>
  <c r="AR86" i="56"/>
  <c r="AG86" i="56"/>
  <c r="AR85" i="56"/>
  <c r="AG85" i="56"/>
  <c r="AR84" i="56"/>
  <c r="AG84" i="56"/>
  <c r="AR83" i="56"/>
  <c r="AG83" i="56"/>
  <c r="AR82" i="56"/>
  <c r="AG82" i="56"/>
  <c r="AR81" i="56"/>
  <c r="AG81" i="56"/>
  <c r="AR80" i="56"/>
  <c r="AG80" i="56"/>
  <c r="AR79" i="56"/>
  <c r="AG79" i="56"/>
  <c r="AR78" i="56"/>
  <c r="AG78" i="56"/>
  <c r="AR77" i="56"/>
  <c r="AG77" i="56"/>
  <c r="AR76" i="56"/>
  <c r="AG76" i="56"/>
  <c r="AR75" i="56"/>
  <c r="AG75" i="56"/>
  <c r="AR74" i="56"/>
  <c r="AG74" i="56"/>
  <c r="AR73" i="56"/>
  <c r="AG73" i="56"/>
  <c r="AR72" i="56"/>
  <c r="AG72" i="56"/>
  <c r="AR71" i="56"/>
  <c r="AG71" i="56"/>
  <c r="AR70" i="56"/>
  <c r="AG70" i="56"/>
  <c r="AR69" i="56"/>
  <c r="AG69" i="56"/>
  <c r="AR68" i="56"/>
  <c r="AG68" i="56"/>
  <c r="AR67" i="56"/>
  <c r="AG67" i="56"/>
  <c r="AR66" i="56"/>
  <c r="AG66" i="56"/>
  <c r="AR65" i="56"/>
  <c r="AG65" i="56"/>
  <c r="AR64" i="56"/>
  <c r="AG64" i="56"/>
  <c r="AR63" i="56"/>
  <c r="AG63" i="56"/>
  <c r="AR62" i="56"/>
  <c r="AG62" i="56"/>
  <c r="AR61" i="56"/>
  <c r="AG61" i="56"/>
  <c r="AR60" i="56"/>
  <c r="AG60" i="56"/>
  <c r="AR59" i="56"/>
  <c r="AG59" i="56"/>
  <c r="AR58" i="56"/>
  <c r="AG58" i="56"/>
  <c r="AR57" i="56"/>
  <c r="AG57" i="56"/>
  <c r="AR56" i="56"/>
  <c r="AG56" i="56"/>
  <c r="AR55" i="56"/>
  <c r="AG55" i="56"/>
  <c r="AR54" i="56"/>
  <c r="AG54" i="56"/>
  <c r="AR53" i="56"/>
  <c r="AG53" i="56"/>
  <c r="AR52" i="56"/>
  <c r="AG52" i="56"/>
  <c r="AR51" i="56"/>
  <c r="AG51" i="56"/>
  <c r="AR50" i="56"/>
  <c r="AG50" i="56"/>
  <c r="AR49" i="56"/>
  <c r="AG49" i="56"/>
  <c r="AR48" i="56"/>
  <c r="AG48" i="56"/>
  <c r="AR47" i="56"/>
  <c r="AG47" i="56"/>
  <c r="AR46" i="56"/>
  <c r="AG46" i="56"/>
  <c r="AR45" i="56"/>
  <c r="AG45" i="56"/>
  <c r="AR44" i="56"/>
  <c r="AG44" i="56"/>
  <c r="AR43" i="56"/>
  <c r="AG43" i="56"/>
  <c r="AR42" i="56"/>
  <c r="AG42" i="56"/>
  <c r="AR41" i="56"/>
  <c r="AG41" i="56"/>
  <c r="AR40" i="56"/>
  <c r="AG40" i="56"/>
  <c r="AR39" i="56"/>
  <c r="AG39" i="56"/>
  <c r="AR38" i="56"/>
  <c r="AG38" i="56"/>
  <c r="AR37" i="56"/>
  <c r="AG37" i="56"/>
  <c r="AR36" i="56"/>
  <c r="AG36" i="56"/>
  <c r="AR35" i="56"/>
  <c r="AG35" i="56"/>
  <c r="AR34" i="56"/>
  <c r="AG34" i="56"/>
  <c r="AR33" i="56"/>
  <c r="AG33" i="56"/>
  <c r="AR32" i="56"/>
  <c r="AG32" i="56"/>
  <c r="AR31" i="56"/>
  <c r="AG31" i="56"/>
  <c r="AR30" i="56"/>
  <c r="AG30" i="56"/>
  <c r="AR29" i="56"/>
  <c r="AG29" i="56"/>
  <c r="AR28" i="56"/>
  <c r="AG28" i="56"/>
  <c r="AR27" i="56"/>
  <c r="AG27" i="56"/>
  <c r="AR26" i="56"/>
  <c r="AG26" i="56"/>
  <c r="AR25" i="56"/>
  <c r="AG25" i="56"/>
  <c r="AR24" i="56"/>
  <c r="AG24" i="56"/>
  <c r="AR23" i="56"/>
  <c r="AG23" i="56"/>
  <c r="AR22" i="56"/>
  <c r="AG22" i="56"/>
  <c r="AR21" i="56"/>
  <c r="AG21" i="56"/>
  <c r="AR20" i="56"/>
  <c r="AG20" i="56"/>
  <c r="AR19" i="56"/>
  <c r="AG19" i="56"/>
  <c r="H8" i="56" s="1"/>
  <c r="AR206" i="55"/>
  <c r="AG206" i="55"/>
  <c r="AR205" i="55"/>
  <c r="AG205" i="55"/>
  <c r="AR204" i="55"/>
  <c r="AG204" i="55"/>
  <c r="AR203" i="55"/>
  <c r="AG203" i="55"/>
  <c r="AR202" i="55"/>
  <c r="AG202" i="55"/>
  <c r="AR201" i="55"/>
  <c r="AG201" i="55"/>
  <c r="AR200" i="55"/>
  <c r="AG200" i="55"/>
  <c r="AR199" i="55"/>
  <c r="AG199" i="55"/>
  <c r="AR198" i="55"/>
  <c r="AG198" i="55"/>
  <c r="AR197" i="55"/>
  <c r="AG197" i="55"/>
  <c r="AR196" i="55"/>
  <c r="AG196" i="55"/>
  <c r="AR195" i="55"/>
  <c r="AG195" i="55"/>
  <c r="AR194" i="55"/>
  <c r="AG194" i="55"/>
  <c r="AR193" i="55"/>
  <c r="AG193" i="55"/>
  <c r="AR192" i="55"/>
  <c r="AG192" i="55"/>
  <c r="AR191" i="55"/>
  <c r="AG191" i="55"/>
  <c r="AR190" i="55"/>
  <c r="AG190" i="55"/>
  <c r="AR189" i="55"/>
  <c r="AG189" i="55"/>
  <c r="AR188" i="55"/>
  <c r="AG188" i="55"/>
  <c r="AR187" i="55"/>
  <c r="AG187" i="55"/>
  <c r="AR186" i="55"/>
  <c r="AG186" i="55"/>
  <c r="AR185" i="55"/>
  <c r="AG185" i="55"/>
  <c r="AR184" i="55"/>
  <c r="AG184" i="55"/>
  <c r="AR183" i="55"/>
  <c r="AG183" i="55"/>
  <c r="AR182" i="55"/>
  <c r="AG182" i="55"/>
  <c r="AR181" i="55"/>
  <c r="AG181" i="55"/>
  <c r="AR180" i="55"/>
  <c r="AG180" i="55"/>
  <c r="AR179" i="55"/>
  <c r="AG179" i="55"/>
  <c r="AR178" i="55"/>
  <c r="AG178" i="55"/>
  <c r="AR177" i="55"/>
  <c r="AG177" i="55"/>
  <c r="AR176" i="55"/>
  <c r="AG176" i="55"/>
  <c r="AR175" i="55"/>
  <c r="AG175" i="55"/>
  <c r="AR174" i="55"/>
  <c r="AG174" i="55"/>
  <c r="AR173" i="55"/>
  <c r="AG173" i="55"/>
  <c r="AR172" i="55"/>
  <c r="AG172" i="55"/>
  <c r="AR171" i="55"/>
  <c r="AG171" i="55"/>
  <c r="AR170" i="55"/>
  <c r="AG170" i="55"/>
  <c r="AR169" i="55"/>
  <c r="AG169" i="55"/>
  <c r="AR168" i="55"/>
  <c r="AG168" i="55"/>
  <c r="AR167" i="55"/>
  <c r="AG167" i="55"/>
  <c r="AR166" i="55"/>
  <c r="AG166" i="55"/>
  <c r="AR165" i="55"/>
  <c r="AG165" i="55"/>
  <c r="AR164" i="55"/>
  <c r="AG164" i="55"/>
  <c r="AR163" i="55"/>
  <c r="AG163" i="55"/>
  <c r="AR162" i="55"/>
  <c r="AG162" i="55"/>
  <c r="AR161" i="55"/>
  <c r="AG161" i="55"/>
  <c r="AR160" i="55"/>
  <c r="AG160" i="55"/>
  <c r="AR159" i="55"/>
  <c r="AG159" i="55"/>
  <c r="AR158" i="55"/>
  <c r="AG158" i="55"/>
  <c r="AR157" i="55"/>
  <c r="AG157" i="55"/>
  <c r="AR156" i="55"/>
  <c r="AG156" i="55"/>
  <c r="AR155" i="55"/>
  <c r="AG155" i="55"/>
  <c r="AR154" i="55"/>
  <c r="AG154" i="55"/>
  <c r="AR153" i="55"/>
  <c r="AG153" i="55"/>
  <c r="AR152" i="55"/>
  <c r="AG152" i="55"/>
  <c r="AR151" i="55"/>
  <c r="AG151" i="55"/>
  <c r="AR150" i="55"/>
  <c r="AG150" i="55"/>
  <c r="AR149" i="55"/>
  <c r="AG149" i="55"/>
  <c r="AR148" i="55"/>
  <c r="AG148" i="55"/>
  <c r="AR147" i="55"/>
  <c r="AG147" i="55"/>
  <c r="AR146" i="55"/>
  <c r="AG146" i="55"/>
  <c r="AR145" i="55"/>
  <c r="AG145" i="55"/>
  <c r="AR144" i="55"/>
  <c r="AG144" i="55"/>
  <c r="AR143" i="55"/>
  <c r="AG143" i="55"/>
  <c r="AR142" i="55"/>
  <c r="AG142" i="55"/>
  <c r="AR141" i="55"/>
  <c r="AG141" i="55"/>
  <c r="AR140" i="55"/>
  <c r="AG140" i="55"/>
  <c r="AR139" i="55"/>
  <c r="AG139" i="55"/>
  <c r="AR138" i="55"/>
  <c r="AG138" i="55"/>
  <c r="AR137" i="55"/>
  <c r="AG137" i="55"/>
  <c r="AR136" i="55"/>
  <c r="AG136" i="55"/>
  <c r="AR135" i="55"/>
  <c r="AG135" i="55"/>
  <c r="AR134" i="55"/>
  <c r="AG134" i="55"/>
  <c r="AR133" i="55"/>
  <c r="AG133" i="55"/>
  <c r="AR132" i="55"/>
  <c r="AG132" i="55"/>
  <c r="AR131" i="55"/>
  <c r="AG131" i="55"/>
  <c r="AR130" i="55"/>
  <c r="AG130" i="55"/>
  <c r="AR129" i="55"/>
  <c r="AG129" i="55"/>
  <c r="AR128" i="55"/>
  <c r="AG128" i="55"/>
  <c r="AR127" i="55"/>
  <c r="AG127" i="55"/>
  <c r="AR126" i="55"/>
  <c r="AG126" i="55"/>
  <c r="AR125" i="55"/>
  <c r="AG125" i="55"/>
  <c r="AR124" i="55"/>
  <c r="AG124" i="55"/>
  <c r="AR123" i="55"/>
  <c r="AG123" i="55"/>
  <c r="AR122" i="55"/>
  <c r="AG122" i="55"/>
  <c r="AR121" i="55"/>
  <c r="AG121" i="55"/>
  <c r="AR120" i="55"/>
  <c r="AG120" i="55"/>
  <c r="AR119" i="55"/>
  <c r="AG119" i="55"/>
  <c r="AR118" i="55"/>
  <c r="AG118" i="55"/>
  <c r="AR117" i="55"/>
  <c r="AG117" i="55"/>
  <c r="AR116" i="55"/>
  <c r="AG116" i="55"/>
  <c r="AR115" i="55"/>
  <c r="AG115" i="55"/>
  <c r="AR114" i="55"/>
  <c r="AG114" i="55"/>
  <c r="AR113" i="55"/>
  <c r="AG113" i="55"/>
  <c r="AR112" i="55"/>
  <c r="AG112" i="55"/>
  <c r="AR111" i="55"/>
  <c r="AG111" i="55"/>
  <c r="AR110" i="55"/>
  <c r="AG110" i="55"/>
  <c r="AR109" i="55"/>
  <c r="AG109" i="55"/>
  <c r="AR108" i="55"/>
  <c r="AG108" i="55"/>
  <c r="AR107" i="55"/>
  <c r="AG107" i="55"/>
  <c r="AR106" i="55"/>
  <c r="AG106" i="55"/>
  <c r="AR105" i="55"/>
  <c r="AG105" i="55"/>
  <c r="AR104" i="55"/>
  <c r="AG104" i="55"/>
  <c r="AR103" i="55"/>
  <c r="AG103" i="55"/>
  <c r="AR102" i="55"/>
  <c r="AG102" i="55"/>
  <c r="AR101" i="55"/>
  <c r="AG101" i="55"/>
  <c r="AR100" i="55"/>
  <c r="AG100" i="55"/>
  <c r="AR99" i="55"/>
  <c r="AG99" i="55"/>
  <c r="AR98" i="55"/>
  <c r="AG98" i="55"/>
  <c r="AR97" i="55"/>
  <c r="AG97" i="55"/>
  <c r="AR96" i="55"/>
  <c r="AG96" i="55"/>
  <c r="AR95" i="55"/>
  <c r="AG95" i="55"/>
  <c r="AR94" i="55"/>
  <c r="AG94" i="55"/>
  <c r="AR93" i="55"/>
  <c r="AG93" i="55"/>
  <c r="AR92" i="55"/>
  <c r="AG92" i="55"/>
  <c r="AR91" i="55"/>
  <c r="AG91" i="55"/>
  <c r="AR90" i="55"/>
  <c r="AG90" i="55"/>
  <c r="AR89" i="55"/>
  <c r="AG89" i="55"/>
  <c r="AR88" i="55"/>
  <c r="AG88" i="55"/>
  <c r="AR87" i="55"/>
  <c r="AG87" i="55"/>
  <c r="AR86" i="55"/>
  <c r="AG86" i="55"/>
  <c r="AR85" i="55"/>
  <c r="AG85" i="55"/>
  <c r="AR84" i="55"/>
  <c r="AG84" i="55"/>
  <c r="AR83" i="55"/>
  <c r="AG83" i="55"/>
  <c r="AR82" i="55"/>
  <c r="AG82" i="55"/>
  <c r="AR81" i="55"/>
  <c r="AG81" i="55"/>
  <c r="AR80" i="55"/>
  <c r="AG80" i="55"/>
  <c r="AR79" i="55"/>
  <c r="AG79" i="55"/>
  <c r="AR78" i="55"/>
  <c r="AG78" i="55"/>
  <c r="AR77" i="55"/>
  <c r="AG77" i="55"/>
  <c r="AR76" i="55"/>
  <c r="AG76" i="55"/>
  <c r="AR75" i="55"/>
  <c r="AG75" i="55"/>
  <c r="AR74" i="55"/>
  <c r="AG74" i="55"/>
  <c r="AR73" i="55"/>
  <c r="AG73" i="55"/>
  <c r="AR72" i="55"/>
  <c r="AG72" i="55"/>
  <c r="AR71" i="55"/>
  <c r="AG71" i="55"/>
  <c r="AR70" i="55"/>
  <c r="AG70" i="55"/>
  <c r="AR69" i="55"/>
  <c r="AG69" i="55"/>
  <c r="AR68" i="55"/>
  <c r="AG68" i="55"/>
  <c r="AR67" i="55"/>
  <c r="AG67" i="55"/>
  <c r="AR66" i="55"/>
  <c r="AG66" i="55"/>
  <c r="AR65" i="55"/>
  <c r="AG65" i="55"/>
  <c r="AR64" i="55"/>
  <c r="AG64" i="55"/>
  <c r="AR63" i="55"/>
  <c r="AG63" i="55"/>
  <c r="AR62" i="55"/>
  <c r="AG62" i="55"/>
  <c r="AR61" i="55"/>
  <c r="AG61" i="55"/>
  <c r="AR60" i="55"/>
  <c r="AG60" i="55"/>
  <c r="AR59" i="55"/>
  <c r="AG59" i="55"/>
  <c r="AR58" i="55"/>
  <c r="AG58" i="55"/>
  <c r="AR57" i="55"/>
  <c r="AG57" i="55"/>
  <c r="AR56" i="55"/>
  <c r="AG56" i="55"/>
  <c r="AR55" i="55"/>
  <c r="AG55" i="55"/>
  <c r="AR54" i="55"/>
  <c r="AG54" i="55"/>
  <c r="AR53" i="55"/>
  <c r="AG53" i="55"/>
  <c r="AR52" i="55"/>
  <c r="AG52" i="55"/>
  <c r="AR51" i="55"/>
  <c r="AG51" i="55"/>
  <c r="AR50" i="55"/>
  <c r="AG50" i="55"/>
  <c r="AR49" i="55"/>
  <c r="AG49" i="55"/>
  <c r="AR48" i="55"/>
  <c r="AG48" i="55"/>
  <c r="AR47" i="55"/>
  <c r="AG47" i="55"/>
  <c r="AR46" i="55"/>
  <c r="AG46" i="55"/>
  <c r="AR45" i="55"/>
  <c r="AG45" i="55"/>
  <c r="AR44" i="55"/>
  <c r="AG44" i="55"/>
  <c r="AR43" i="55"/>
  <c r="AG43" i="55"/>
  <c r="AR42" i="55"/>
  <c r="AG42" i="55"/>
  <c r="AR41" i="55"/>
  <c r="AG41" i="55"/>
  <c r="AR40" i="55"/>
  <c r="AG40" i="55"/>
  <c r="AR39" i="55"/>
  <c r="AG39" i="55"/>
  <c r="AR38" i="55"/>
  <c r="AG38" i="55"/>
  <c r="AR37" i="55"/>
  <c r="AG37" i="55"/>
  <c r="AR36" i="55"/>
  <c r="AG36" i="55"/>
  <c r="AR35" i="55"/>
  <c r="AG35" i="55"/>
  <c r="AR34" i="55"/>
  <c r="AG34" i="55"/>
  <c r="AR33" i="55"/>
  <c r="AG33" i="55"/>
  <c r="AR32" i="55"/>
  <c r="AG32" i="55"/>
  <c r="AR31" i="55"/>
  <c r="AG31" i="55"/>
  <c r="AR30" i="55"/>
  <c r="AG30" i="55"/>
  <c r="AR29" i="55"/>
  <c r="AG29" i="55"/>
  <c r="AR28" i="55"/>
  <c r="AG28" i="55"/>
  <c r="AR27" i="55"/>
  <c r="AG27" i="55"/>
  <c r="AR26" i="55"/>
  <c r="AG26" i="55"/>
  <c r="AR25" i="55"/>
  <c r="AG25" i="55"/>
  <c r="AR24" i="55"/>
  <c r="AG24" i="55"/>
  <c r="AR23" i="55"/>
  <c r="AG23" i="55"/>
  <c r="AR22" i="55"/>
  <c r="AG22" i="55"/>
  <c r="AR21" i="55"/>
  <c r="AG21" i="55"/>
  <c r="AR20" i="55"/>
  <c r="AG20" i="55"/>
  <c r="AR19" i="55"/>
  <c r="AG19" i="55"/>
  <c r="AR206" i="54"/>
  <c r="AG206" i="54"/>
  <c r="AR205" i="54"/>
  <c r="AG205" i="54"/>
  <c r="AR204" i="54"/>
  <c r="AG204" i="54"/>
  <c r="AR203" i="54"/>
  <c r="AG203" i="54"/>
  <c r="AR202" i="54"/>
  <c r="AG202" i="54"/>
  <c r="AR201" i="54"/>
  <c r="AG201" i="54"/>
  <c r="AR200" i="54"/>
  <c r="AG200" i="54"/>
  <c r="AR199" i="54"/>
  <c r="AG199" i="54"/>
  <c r="AR198" i="54"/>
  <c r="AG198" i="54"/>
  <c r="AR197" i="54"/>
  <c r="AG197" i="54"/>
  <c r="AR196" i="54"/>
  <c r="AG196" i="54"/>
  <c r="AR195" i="54"/>
  <c r="AG195" i="54"/>
  <c r="AR194" i="54"/>
  <c r="AG194" i="54"/>
  <c r="AR193" i="54"/>
  <c r="AG193" i="54"/>
  <c r="AR192" i="54"/>
  <c r="AG192" i="54"/>
  <c r="AR191" i="54"/>
  <c r="AG191" i="54"/>
  <c r="AR190" i="54"/>
  <c r="AG190" i="54"/>
  <c r="AR189" i="54"/>
  <c r="AG189" i="54"/>
  <c r="AR188" i="54"/>
  <c r="AG188" i="54"/>
  <c r="AR187" i="54"/>
  <c r="AG187" i="54"/>
  <c r="AR186" i="54"/>
  <c r="AG186" i="54"/>
  <c r="AR185" i="54"/>
  <c r="AG185" i="54"/>
  <c r="AR184" i="54"/>
  <c r="AG184" i="54"/>
  <c r="AR183" i="54"/>
  <c r="AG183" i="54"/>
  <c r="AR182" i="54"/>
  <c r="AG182" i="54"/>
  <c r="AR181" i="54"/>
  <c r="AG181" i="54"/>
  <c r="AR180" i="54"/>
  <c r="AG180" i="54"/>
  <c r="AR179" i="54"/>
  <c r="AG179" i="54"/>
  <c r="AR178" i="54"/>
  <c r="AG178" i="54"/>
  <c r="AR177" i="54"/>
  <c r="AG177" i="54"/>
  <c r="AR176" i="54"/>
  <c r="AG176" i="54"/>
  <c r="AR175" i="54"/>
  <c r="AG175" i="54"/>
  <c r="AR174" i="54"/>
  <c r="AG174" i="54"/>
  <c r="AR173" i="54"/>
  <c r="AG173" i="54"/>
  <c r="AR172" i="54"/>
  <c r="AG172" i="54"/>
  <c r="AR171" i="54"/>
  <c r="AG171" i="54"/>
  <c r="AR170" i="54"/>
  <c r="AG170" i="54"/>
  <c r="AR169" i="54"/>
  <c r="AG169" i="54"/>
  <c r="AR168" i="54"/>
  <c r="AG168" i="54"/>
  <c r="AR167" i="54"/>
  <c r="AG167" i="54"/>
  <c r="AR166" i="54"/>
  <c r="AG166" i="54"/>
  <c r="AR165" i="54"/>
  <c r="AG165" i="54"/>
  <c r="AR164" i="54"/>
  <c r="AG164" i="54"/>
  <c r="AR163" i="54"/>
  <c r="AG163" i="54"/>
  <c r="AR162" i="54"/>
  <c r="AG162" i="54"/>
  <c r="AR161" i="54"/>
  <c r="AG161" i="54"/>
  <c r="AR160" i="54"/>
  <c r="AG160" i="54"/>
  <c r="AR159" i="54"/>
  <c r="AG159" i="54"/>
  <c r="AR158" i="54"/>
  <c r="AG158" i="54"/>
  <c r="AR157" i="54"/>
  <c r="AG157" i="54"/>
  <c r="AR156" i="54"/>
  <c r="AG156" i="54"/>
  <c r="AR155" i="54"/>
  <c r="AG155" i="54"/>
  <c r="AR154" i="54"/>
  <c r="AG154" i="54"/>
  <c r="AR153" i="54"/>
  <c r="AG153" i="54"/>
  <c r="AR152" i="54"/>
  <c r="AG152" i="54"/>
  <c r="AR151" i="54"/>
  <c r="AG151" i="54"/>
  <c r="AR150" i="54"/>
  <c r="AG150" i="54"/>
  <c r="AR149" i="54"/>
  <c r="AG149" i="54"/>
  <c r="AR148" i="54"/>
  <c r="AG148" i="54"/>
  <c r="AR147" i="54"/>
  <c r="AG147" i="54"/>
  <c r="AR146" i="54"/>
  <c r="AG146" i="54"/>
  <c r="AR145" i="54"/>
  <c r="AG145" i="54"/>
  <c r="AR144" i="54"/>
  <c r="AG144" i="54"/>
  <c r="AR143" i="54"/>
  <c r="AG143" i="54"/>
  <c r="AR142" i="54"/>
  <c r="AG142" i="54"/>
  <c r="AR141" i="54"/>
  <c r="AG141" i="54"/>
  <c r="AR140" i="54"/>
  <c r="AG140" i="54"/>
  <c r="AR139" i="54"/>
  <c r="AG139" i="54"/>
  <c r="AR138" i="54"/>
  <c r="AG138" i="54"/>
  <c r="AR137" i="54"/>
  <c r="AG137" i="54"/>
  <c r="AR136" i="54"/>
  <c r="AG136" i="54"/>
  <c r="AR135" i="54"/>
  <c r="AG135" i="54"/>
  <c r="AR134" i="54"/>
  <c r="AG134" i="54"/>
  <c r="AR133" i="54"/>
  <c r="AG133" i="54"/>
  <c r="AR132" i="54"/>
  <c r="AG132" i="54"/>
  <c r="AR131" i="54"/>
  <c r="AG131" i="54"/>
  <c r="AR130" i="54"/>
  <c r="AG130" i="54"/>
  <c r="AR129" i="54"/>
  <c r="AG129" i="54"/>
  <c r="AR128" i="54"/>
  <c r="AG128" i="54"/>
  <c r="AR127" i="54"/>
  <c r="AG127" i="54"/>
  <c r="AR126" i="54"/>
  <c r="AG126" i="54"/>
  <c r="AR125" i="54"/>
  <c r="AG125" i="54"/>
  <c r="AR124" i="54"/>
  <c r="AG124" i="54"/>
  <c r="AR123" i="54"/>
  <c r="AG123" i="54"/>
  <c r="AR122" i="54"/>
  <c r="AG122" i="54"/>
  <c r="AR121" i="54"/>
  <c r="AG121" i="54"/>
  <c r="AR120" i="54"/>
  <c r="AG120" i="54"/>
  <c r="AR119" i="54"/>
  <c r="AG119" i="54"/>
  <c r="AR118" i="54"/>
  <c r="AG118" i="54"/>
  <c r="AR117" i="54"/>
  <c r="AG117" i="54"/>
  <c r="AR116" i="54"/>
  <c r="AG116" i="54"/>
  <c r="AR115" i="54"/>
  <c r="AG115" i="54"/>
  <c r="AR114" i="54"/>
  <c r="AG114" i="54"/>
  <c r="AR113" i="54"/>
  <c r="AG113" i="54"/>
  <c r="AR112" i="54"/>
  <c r="AG112" i="54"/>
  <c r="AR111" i="54"/>
  <c r="AG111" i="54"/>
  <c r="AR110" i="54"/>
  <c r="AG110" i="54"/>
  <c r="AR109" i="54"/>
  <c r="AG109" i="54"/>
  <c r="AR108" i="54"/>
  <c r="AG108" i="54"/>
  <c r="AR107" i="54"/>
  <c r="AG107" i="54"/>
  <c r="AR106" i="54"/>
  <c r="AG106" i="54"/>
  <c r="AR105" i="54"/>
  <c r="AG105" i="54"/>
  <c r="AR104" i="54"/>
  <c r="AG104" i="54"/>
  <c r="AR103" i="54"/>
  <c r="AG103" i="54"/>
  <c r="AR102" i="54"/>
  <c r="AG102" i="54"/>
  <c r="AR101" i="54"/>
  <c r="AG101" i="54"/>
  <c r="AR100" i="54"/>
  <c r="AG100" i="54"/>
  <c r="AR99" i="54"/>
  <c r="AG99" i="54"/>
  <c r="AR98" i="54"/>
  <c r="AG98" i="54"/>
  <c r="AR97" i="54"/>
  <c r="AG97" i="54"/>
  <c r="AR96" i="54"/>
  <c r="AG96" i="54"/>
  <c r="AR95" i="54"/>
  <c r="AG95" i="54"/>
  <c r="AR94" i="54"/>
  <c r="AG94" i="54"/>
  <c r="AR93" i="54"/>
  <c r="AG93" i="54"/>
  <c r="AR92" i="54"/>
  <c r="AG92" i="54"/>
  <c r="AR91" i="54"/>
  <c r="AG91" i="54"/>
  <c r="AR90" i="54"/>
  <c r="AG90" i="54"/>
  <c r="AR89" i="54"/>
  <c r="AG89" i="54"/>
  <c r="AR88" i="54"/>
  <c r="AG88" i="54"/>
  <c r="AR87" i="54"/>
  <c r="AG87" i="54"/>
  <c r="AR86" i="54"/>
  <c r="AG86" i="54"/>
  <c r="AR85" i="54"/>
  <c r="AG85" i="54"/>
  <c r="AR84" i="54"/>
  <c r="AG84" i="54"/>
  <c r="AR83" i="54"/>
  <c r="AG83" i="54"/>
  <c r="AR82" i="54"/>
  <c r="AG82" i="54"/>
  <c r="AR81" i="54"/>
  <c r="AG81" i="54"/>
  <c r="AR80" i="54"/>
  <c r="AG80" i="54"/>
  <c r="AR79" i="54"/>
  <c r="AG79" i="54"/>
  <c r="AR78" i="54"/>
  <c r="AG78" i="54"/>
  <c r="AR77" i="54"/>
  <c r="AG77" i="54"/>
  <c r="AR76" i="54"/>
  <c r="AG76" i="54"/>
  <c r="AR75" i="54"/>
  <c r="AG75" i="54"/>
  <c r="AR74" i="54"/>
  <c r="AG74" i="54"/>
  <c r="AR73" i="54"/>
  <c r="AG73" i="54"/>
  <c r="AR72" i="54"/>
  <c r="AG72" i="54"/>
  <c r="AR71" i="54"/>
  <c r="AG71" i="54"/>
  <c r="AR70" i="54"/>
  <c r="AG70" i="54"/>
  <c r="AR69" i="54"/>
  <c r="AG69" i="54"/>
  <c r="AR68" i="54"/>
  <c r="AG68" i="54"/>
  <c r="AR67" i="54"/>
  <c r="AG67" i="54"/>
  <c r="AR66" i="54"/>
  <c r="AG66" i="54"/>
  <c r="AR65" i="54"/>
  <c r="AG65" i="54"/>
  <c r="AR64" i="54"/>
  <c r="AG64" i="54"/>
  <c r="AR63" i="54"/>
  <c r="AG63" i="54"/>
  <c r="AR62" i="54"/>
  <c r="AG62" i="54"/>
  <c r="AR61" i="54"/>
  <c r="AG61" i="54"/>
  <c r="AR60" i="54"/>
  <c r="AG60" i="54"/>
  <c r="AR59" i="54"/>
  <c r="AG59" i="54"/>
  <c r="AR58" i="54"/>
  <c r="AG58" i="54"/>
  <c r="AR57" i="54"/>
  <c r="AG57" i="54"/>
  <c r="AR56" i="54"/>
  <c r="AG56" i="54"/>
  <c r="AR55" i="54"/>
  <c r="AG55" i="54"/>
  <c r="AR54" i="54"/>
  <c r="AG54" i="54"/>
  <c r="AR53" i="54"/>
  <c r="AG53" i="54"/>
  <c r="AR52" i="54"/>
  <c r="AG52" i="54"/>
  <c r="AR51" i="54"/>
  <c r="AG51" i="54"/>
  <c r="AR50" i="54"/>
  <c r="AG50" i="54"/>
  <c r="AR49" i="54"/>
  <c r="AG49" i="54"/>
  <c r="AR48" i="54"/>
  <c r="AG48" i="54"/>
  <c r="AR47" i="54"/>
  <c r="AG47" i="54"/>
  <c r="AR46" i="54"/>
  <c r="AG46" i="54"/>
  <c r="AR45" i="54"/>
  <c r="AG45" i="54"/>
  <c r="AR44" i="54"/>
  <c r="AG44" i="54"/>
  <c r="AR43" i="54"/>
  <c r="AG43" i="54"/>
  <c r="AR42" i="54"/>
  <c r="AG42" i="54"/>
  <c r="AR41" i="54"/>
  <c r="AG41" i="54"/>
  <c r="AR40" i="54"/>
  <c r="AG40" i="54"/>
  <c r="AR39" i="54"/>
  <c r="AG39" i="54"/>
  <c r="AR38" i="54"/>
  <c r="AG38" i="54"/>
  <c r="AR37" i="54"/>
  <c r="AG37" i="54"/>
  <c r="AR36" i="54"/>
  <c r="AG36" i="54"/>
  <c r="AR35" i="54"/>
  <c r="AG35" i="54"/>
  <c r="AR34" i="54"/>
  <c r="AG34" i="54"/>
  <c r="AR33" i="54"/>
  <c r="AG33" i="54"/>
  <c r="AR32" i="54"/>
  <c r="AG32" i="54"/>
  <c r="AR31" i="54"/>
  <c r="AG31" i="54"/>
  <c r="AR30" i="54"/>
  <c r="AG30" i="54"/>
  <c r="AR29" i="54"/>
  <c r="AG29" i="54"/>
  <c r="AR28" i="54"/>
  <c r="AG28" i="54"/>
  <c r="AR27" i="54"/>
  <c r="AG27" i="54"/>
  <c r="AR26" i="54"/>
  <c r="AG26" i="54"/>
  <c r="AR25" i="54"/>
  <c r="AG25" i="54"/>
  <c r="AR24" i="54"/>
  <c r="AG24" i="54"/>
  <c r="AR23" i="54"/>
  <c r="AG23" i="54"/>
  <c r="AR22" i="54"/>
  <c r="AG22" i="54"/>
  <c r="AR21" i="54"/>
  <c r="AG21" i="54"/>
  <c r="AR20" i="54"/>
  <c r="AG20" i="54"/>
  <c r="AR19" i="54"/>
  <c r="AG19" i="54"/>
  <c r="AR206" i="53"/>
  <c r="AG206" i="53"/>
  <c r="AR205" i="53"/>
  <c r="AG205" i="53"/>
  <c r="AR204" i="53"/>
  <c r="AG204" i="53"/>
  <c r="AR203" i="53"/>
  <c r="AG203" i="53"/>
  <c r="AR202" i="53"/>
  <c r="AG202" i="53"/>
  <c r="AR201" i="53"/>
  <c r="AG201" i="53"/>
  <c r="AR200" i="53"/>
  <c r="AG200" i="53"/>
  <c r="AR199" i="53"/>
  <c r="AG199" i="53"/>
  <c r="AR198" i="53"/>
  <c r="AG198" i="53"/>
  <c r="AR197" i="53"/>
  <c r="AG197" i="53"/>
  <c r="AR196" i="53"/>
  <c r="AG196" i="53"/>
  <c r="AR195" i="53"/>
  <c r="AG195" i="53"/>
  <c r="AR194" i="53"/>
  <c r="AG194" i="53"/>
  <c r="AR193" i="53"/>
  <c r="AG193" i="53"/>
  <c r="AR192" i="53"/>
  <c r="AG192" i="53"/>
  <c r="AR191" i="53"/>
  <c r="AG191" i="53"/>
  <c r="AR190" i="53"/>
  <c r="AG190" i="53"/>
  <c r="AR189" i="53"/>
  <c r="AG189" i="53"/>
  <c r="AR188" i="53"/>
  <c r="AG188" i="53"/>
  <c r="AR187" i="53"/>
  <c r="AG187" i="53"/>
  <c r="AR186" i="53"/>
  <c r="AG186" i="53"/>
  <c r="AR185" i="53"/>
  <c r="AG185" i="53"/>
  <c r="AR184" i="53"/>
  <c r="AG184" i="53"/>
  <c r="AR183" i="53"/>
  <c r="AG183" i="53"/>
  <c r="AR182" i="53"/>
  <c r="AG182" i="53"/>
  <c r="AR181" i="53"/>
  <c r="AG181" i="53"/>
  <c r="AR180" i="53"/>
  <c r="AG180" i="53"/>
  <c r="AR179" i="53"/>
  <c r="AG179" i="53"/>
  <c r="AR178" i="53"/>
  <c r="AG178" i="53"/>
  <c r="AR177" i="53"/>
  <c r="AG177" i="53"/>
  <c r="AR176" i="53"/>
  <c r="AG176" i="53"/>
  <c r="AR175" i="53"/>
  <c r="AG175" i="53"/>
  <c r="AR174" i="53"/>
  <c r="AG174" i="53"/>
  <c r="AR173" i="53"/>
  <c r="AG173" i="53"/>
  <c r="AR172" i="53"/>
  <c r="AG172" i="53"/>
  <c r="AR171" i="53"/>
  <c r="AG171" i="53"/>
  <c r="AR170" i="53"/>
  <c r="AG170" i="53"/>
  <c r="AR169" i="53"/>
  <c r="AG169" i="53"/>
  <c r="AR168" i="53"/>
  <c r="AG168" i="53"/>
  <c r="AR167" i="53"/>
  <c r="AG167" i="53"/>
  <c r="AR166" i="53"/>
  <c r="AG166" i="53"/>
  <c r="AR165" i="53"/>
  <c r="AG165" i="53"/>
  <c r="AR164" i="53"/>
  <c r="AG164" i="53"/>
  <c r="AR163" i="53"/>
  <c r="AG163" i="53"/>
  <c r="AR162" i="53"/>
  <c r="AG162" i="53"/>
  <c r="AR161" i="53"/>
  <c r="AG161" i="53"/>
  <c r="AR160" i="53"/>
  <c r="AG160" i="53"/>
  <c r="AR159" i="53"/>
  <c r="AG159" i="53"/>
  <c r="AR158" i="53"/>
  <c r="AG158" i="53"/>
  <c r="AR157" i="53"/>
  <c r="AG157" i="53"/>
  <c r="AR156" i="53"/>
  <c r="AG156" i="53"/>
  <c r="AR155" i="53"/>
  <c r="AG155" i="53"/>
  <c r="AR154" i="53"/>
  <c r="AG154" i="53"/>
  <c r="AR153" i="53"/>
  <c r="AG153" i="53"/>
  <c r="AR152" i="53"/>
  <c r="AG152" i="53"/>
  <c r="AR151" i="53"/>
  <c r="AG151" i="53"/>
  <c r="AR150" i="53"/>
  <c r="AG150" i="53"/>
  <c r="AR149" i="53"/>
  <c r="AG149" i="53"/>
  <c r="AR148" i="53"/>
  <c r="AG148" i="53"/>
  <c r="AR147" i="53"/>
  <c r="AG147" i="53"/>
  <c r="AR146" i="53"/>
  <c r="AG146" i="53"/>
  <c r="AR145" i="53"/>
  <c r="AG145" i="53"/>
  <c r="AR144" i="53"/>
  <c r="AG144" i="53"/>
  <c r="AR143" i="53"/>
  <c r="AG143" i="53"/>
  <c r="AR142" i="53"/>
  <c r="AG142" i="53"/>
  <c r="AR141" i="53"/>
  <c r="AG141" i="53"/>
  <c r="AR140" i="53"/>
  <c r="AG140" i="53"/>
  <c r="AR139" i="53"/>
  <c r="AG139" i="53"/>
  <c r="AR138" i="53"/>
  <c r="AG138" i="53"/>
  <c r="AR137" i="53"/>
  <c r="AG137" i="53"/>
  <c r="AR136" i="53"/>
  <c r="AG136" i="53"/>
  <c r="AR135" i="53"/>
  <c r="AG135" i="53"/>
  <c r="AR134" i="53"/>
  <c r="AG134" i="53"/>
  <c r="AR133" i="53"/>
  <c r="AG133" i="53"/>
  <c r="AR132" i="53"/>
  <c r="AG132" i="53"/>
  <c r="AR131" i="53"/>
  <c r="AG131" i="53"/>
  <c r="AR130" i="53"/>
  <c r="AG130" i="53"/>
  <c r="AR129" i="53"/>
  <c r="AG129" i="53"/>
  <c r="AR128" i="53"/>
  <c r="AG128" i="53"/>
  <c r="AR127" i="53"/>
  <c r="AG127" i="53"/>
  <c r="AR126" i="53"/>
  <c r="AG126" i="53"/>
  <c r="AR125" i="53"/>
  <c r="AG125" i="53"/>
  <c r="AR124" i="53"/>
  <c r="AG124" i="53"/>
  <c r="AR123" i="53"/>
  <c r="AG123" i="53"/>
  <c r="AR122" i="53"/>
  <c r="AG122" i="53"/>
  <c r="AR121" i="53"/>
  <c r="AG121" i="53"/>
  <c r="AR120" i="53"/>
  <c r="AG120" i="53"/>
  <c r="AR119" i="53"/>
  <c r="AG119" i="53"/>
  <c r="AR118" i="53"/>
  <c r="AG118" i="53"/>
  <c r="AR117" i="53"/>
  <c r="AG117" i="53"/>
  <c r="AR116" i="53"/>
  <c r="AG116" i="53"/>
  <c r="AR115" i="53"/>
  <c r="AG115" i="53"/>
  <c r="AR114" i="53"/>
  <c r="AG114" i="53"/>
  <c r="AR113" i="53"/>
  <c r="AG113" i="53"/>
  <c r="AR112" i="53"/>
  <c r="AG112" i="53"/>
  <c r="AR111" i="53"/>
  <c r="AG111" i="53"/>
  <c r="AR110" i="53"/>
  <c r="AG110" i="53"/>
  <c r="AR109" i="53"/>
  <c r="AG109" i="53"/>
  <c r="AR108" i="53"/>
  <c r="AG108" i="53"/>
  <c r="AR107" i="53"/>
  <c r="AG107" i="53"/>
  <c r="AR106" i="53"/>
  <c r="AG106" i="53"/>
  <c r="AR105" i="53"/>
  <c r="AG105" i="53"/>
  <c r="AR104" i="53"/>
  <c r="AG104" i="53"/>
  <c r="AR103" i="53"/>
  <c r="AG103" i="53"/>
  <c r="AR102" i="53"/>
  <c r="AG102" i="53"/>
  <c r="AR101" i="53"/>
  <c r="AG101" i="53"/>
  <c r="AR100" i="53"/>
  <c r="AG100" i="53"/>
  <c r="AR99" i="53"/>
  <c r="AG99" i="53"/>
  <c r="AR98" i="53"/>
  <c r="AG98" i="53"/>
  <c r="AR97" i="53"/>
  <c r="AG97" i="53"/>
  <c r="AR96" i="53"/>
  <c r="AG96" i="53"/>
  <c r="AR95" i="53"/>
  <c r="AG95" i="53"/>
  <c r="AR94" i="53"/>
  <c r="AG94" i="53"/>
  <c r="AR93" i="53"/>
  <c r="AG93" i="53"/>
  <c r="AR92" i="53"/>
  <c r="AG92" i="53"/>
  <c r="AR91" i="53"/>
  <c r="AG91" i="53"/>
  <c r="AR90" i="53"/>
  <c r="AG90" i="53"/>
  <c r="AR89" i="53"/>
  <c r="AG89" i="53"/>
  <c r="AR88" i="53"/>
  <c r="AG88" i="53"/>
  <c r="AR87" i="53"/>
  <c r="AG87" i="53"/>
  <c r="AR86" i="53"/>
  <c r="AG86" i="53"/>
  <c r="AR85" i="53"/>
  <c r="AG85" i="53"/>
  <c r="AR84" i="53"/>
  <c r="AG84" i="53"/>
  <c r="AR83" i="53"/>
  <c r="AG83" i="53"/>
  <c r="AR82" i="53"/>
  <c r="AG82" i="53"/>
  <c r="AR81" i="53"/>
  <c r="AG81" i="53"/>
  <c r="AR80" i="53"/>
  <c r="AG80" i="53"/>
  <c r="AR79" i="53"/>
  <c r="AG79" i="53"/>
  <c r="AR78" i="53"/>
  <c r="AG78" i="53"/>
  <c r="AR77" i="53"/>
  <c r="AG77" i="53"/>
  <c r="AR76" i="53"/>
  <c r="AG76" i="53"/>
  <c r="AR75" i="53"/>
  <c r="AG75" i="53"/>
  <c r="AR74" i="53"/>
  <c r="AG74" i="53"/>
  <c r="AR73" i="53"/>
  <c r="AG73" i="53"/>
  <c r="AR72" i="53"/>
  <c r="AG72" i="53"/>
  <c r="AR71" i="53"/>
  <c r="AG71" i="53"/>
  <c r="AR70" i="53"/>
  <c r="AG70" i="53"/>
  <c r="AR69" i="53"/>
  <c r="AG69" i="53"/>
  <c r="AR68" i="53"/>
  <c r="AG68" i="53"/>
  <c r="AR67" i="53"/>
  <c r="AG67" i="53"/>
  <c r="AR66" i="53"/>
  <c r="AG66" i="53"/>
  <c r="AR65" i="53"/>
  <c r="AG65" i="53"/>
  <c r="AR64" i="53"/>
  <c r="AG64" i="53"/>
  <c r="AR63" i="53"/>
  <c r="AG63" i="53"/>
  <c r="AR62" i="53"/>
  <c r="AG62" i="53"/>
  <c r="AR61" i="53"/>
  <c r="AG61" i="53"/>
  <c r="AR60" i="53"/>
  <c r="AG60" i="53"/>
  <c r="AR59" i="53"/>
  <c r="AG59" i="53"/>
  <c r="AR58" i="53"/>
  <c r="AG58" i="53"/>
  <c r="AR57" i="53"/>
  <c r="AG57" i="53"/>
  <c r="AR56" i="53"/>
  <c r="AG56" i="53"/>
  <c r="AR55" i="53"/>
  <c r="AG55" i="53"/>
  <c r="AR54" i="53"/>
  <c r="AG54" i="53"/>
  <c r="AR53" i="53"/>
  <c r="AG53" i="53"/>
  <c r="AR52" i="53"/>
  <c r="AG52" i="53"/>
  <c r="AR51" i="53"/>
  <c r="AG51" i="53"/>
  <c r="AR50" i="53"/>
  <c r="AG50" i="53"/>
  <c r="AR49" i="53"/>
  <c r="AG49" i="53"/>
  <c r="AR48" i="53"/>
  <c r="AG48" i="53"/>
  <c r="AR47" i="53"/>
  <c r="AG47" i="53"/>
  <c r="AR46" i="53"/>
  <c r="AG46" i="53"/>
  <c r="AR45" i="53"/>
  <c r="AG45" i="53"/>
  <c r="AR44" i="53"/>
  <c r="AG44" i="53"/>
  <c r="AR43" i="53"/>
  <c r="AG43" i="53"/>
  <c r="AR42" i="53"/>
  <c r="AG42" i="53"/>
  <c r="AR41" i="53"/>
  <c r="AG41" i="53"/>
  <c r="AR40" i="53"/>
  <c r="AG40" i="53"/>
  <c r="AR39" i="53"/>
  <c r="AG39" i="53"/>
  <c r="AR38" i="53"/>
  <c r="AG38" i="53"/>
  <c r="AR37" i="53"/>
  <c r="AG37" i="53"/>
  <c r="AR36" i="53"/>
  <c r="AG36" i="53"/>
  <c r="AR35" i="53"/>
  <c r="AG35" i="53"/>
  <c r="AR34" i="53"/>
  <c r="AG34" i="53"/>
  <c r="AR33" i="53"/>
  <c r="AG33" i="53"/>
  <c r="AR32" i="53"/>
  <c r="AG32" i="53"/>
  <c r="AR31" i="53"/>
  <c r="AG31" i="53"/>
  <c r="AR30" i="53"/>
  <c r="AG30" i="53"/>
  <c r="AR29" i="53"/>
  <c r="AG29" i="53"/>
  <c r="AR28" i="53"/>
  <c r="AG28" i="53"/>
  <c r="AR27" i="53"/>
  <c r="AG27" i="53"/>
  <c r="AR26" i="53"/>
  <c r="AG26" i="53"/>
  <c r="AR25" i="53"/>
  <c r="AG25" i="53"/>
  <c r="AR24" i="53"/>
  <c r="AG24" i="53"/>
  <c r="AR23" i="53"/>
  <c r="AG23" i="53"/>
  <c r="AR22" i="53"/>
  <c r="AG22" i="53"/>
  <c r="AR21" i="53"/>
  <c r="AG21" i="53"/>
  <c r="AR20" i="53"/>
  <c r="AG20" i="53"/>
  <c r="AR19" i="53"/>
  <c r="AG19" i="53"/>
  <c r="AR206" i="52"/>
  <c r="AG206" i="52"/>
  <c r="AR205" i="52"/>
  <c r="AG205" i="52"/>
  <c r="AR204" i="52"/>
  <c r="AG204" i="52"/>
  <c r="AR203" i="52"/>
  <c r="AG203" i="52"/>
  <c r="AR202" i="52"/>
  <c r="AG202" i="52"/>
  <c r="AR201" i="52"/>
  <c r="AG201" i="52"/>
  <c r="AR200" i="52"/>
  <c r="AG200" i="52"/>
  <c r="AR199" i="52"/>
  <c r="AG199" i="52"/>
  <c r="AR198" i="52"/>
  <c r="AG198" i="52"/>
  <c r="AR197" i="52"/>
  <c r="AG197" i="52"/>
  <c r="AR196" i="52"/>
  <c r="AG196" i="52"/>
  <c r="AR195" i="52"/>
  <c r="AG195" i="52"/>
  <c r="AR194" i="52"/>
  <c r="AG194" i="52"/>
  <c r="AR193" i="52"/>
  <c r="AG193" i="52"/>
  <c r="AR192" i="52"/>
  <c r="AG192" i="52"/>
  <c r="AR191" i="52"/>
  <c r="AG191" i="52"/>
  <c r="AR190" i="52"/>
  <c r="AG190" i="52"/>
  <c r="AR189" i="52"/>
  <c r="AG189" i="52"/>
  <c r="AR188" i="52"/>
  <c r="AG188" i="52"/>
  <c r="AR187" i="52"/>
  <c r="AG187" i="52"/>
  <c r="AR186" i="52"/>
  <c r="AG186" i="52"/>
  <c r="AR185" i="52"/>
  <c r="AG185" i="52"/>
  <c r="AR184" i="52"/>
  <c r="AG184" i="52"/>
  <c r="AR183" i="52"/>
  <c r="AG183" i="52"/>
  <c r="AR182" i="52"/>
  <c r="AG182" i="52"/>
  <c r="AR181" i="52"/>
  <c r="AG181" i="52"/>
  <c r="AR180" i="52"/>
  <c r="AG180" i="52"/>
  <c r="AR179" i="52"/>
  <c r="AG179" i="52"/>
  <c r="AR178" i="52"/>
  <c r="AG178" i="52"/>
  <c r="AR177" i="52"/>
  <c r="AG177" i="52"/>
  <c r="AR176" i="52"/>
  <c r="AG176" i="52"/>
  <c r="AR175" i="52"/>
  <c r="AG175" i="52"/>
  <c r="AR174" i="52"/>
  <c r="AG174" i="52"/>
  <c r="AR173" i="52"/>
  <c r="AG173" i="52"/>
  <c r="AR172" i="52"/>
  <c r="AG172" i="52"/>
  <c r="AR171" i="52"/>
  <c r="AG171" i="52"/>
  <c r="AR170" i="52"/>
  <c r="AG170" i="52"/>
  <c r="AR169" i="52"/>
  <c r="AG169" i="52"/>
  <c r="AR168" i="52"/>
  <c r="AG168" i="52"/>
  <c r="AR167" i="52"/>
  <c r="AG167" i="52"/>
  <c r="AR166" i="52"/>
  <c r="AG166" i="52"/>
  <c r="AR165" i="52"/>
  <c r="AG165" i="52"/>
  <c r="AR164" i="52"/>
  <c r="AG164" i="52"/>
  <c r="AR163" i="52"/>
  <c r="AG163" i="52"/>
  <c r="AR162" i="52"/>
  <c r="AG162" i="52"/>
  <c r="AR161" i="52"/>
  <c r="AG161" i="52"/>
  <c r="AR160" i="52"/>
  <c r="AG160" i="52"/>
  <c r="AR159" i="52"/>
  <c r="AG159" i="52"/>
  <c r="AR158" i="52"/>
  <c r="AG158" i="52"/>
  <c r="AR157" i="52"/>
  <c r="AG157" i="52"/>
  <c r="AR156" i="52"/>
  <c r="AG156" i="52"/>
  <c r="AR155" i="52"/>
  <c r="AG155" i="52"/>
  <c r="AR154" i="52"/>
  <c r="AG154" i="52"/>
  <c r="AR153" i="52"/>
  <c r="AG153" i="52"/>
  <c r="AR152" i="52"/>
  <c r="AG152" i="52"/>
  <c r="AR151" i="52"/>
  <c r="AG151" i="52"/>
  <c r="AR150" i="52"/>
  <c r="AG150" i="52"/>
  <c r="AR149" i="52"/>
  <c r="AG149" i="52"/>
  <c r="AR148" i="52"/>
  <c r="AG148" i="52"/>
  <c r="AR147" i="52"/>
  <c r="AG147" i="52"/>
  <c r="AR146" i="52"/>
  <c r="AG146" i="52"/>
  <c r="AR145" i="52"/>
  <c r="AG145" i="52"/>
  <c r="AR144" i="52"/>
  <c r="AG144" i="52"/>
  <c r="AR143" i="52"/>
  <c r="AG143" i="52"/>
  <c r="AR142" i="52"/>
  <c r="AG142" i="52"/>
  <c r="AR141" i="52"/>
  <c r="AG141" i="52"/>
  <c r="AR140" i="52"/>
  <c r="AG140" i="52"/>
  <c r="AR139" i="52"/>
  <c r="AG139" i="52"/>
  <c r="AR138" i="52"/>
  <c r="AG138" i="52"/>
  <c r="AR137" i="52"/>
  <c r="AG137" i="52"/>
  <c r="AR136" i="52"/>
  <c r="AG136" i="52"/>
  <c r="AR135" i="52"/>
  <c r="AG135" i="52"/>
  <c r="AR134" i="52"/>
  <c r="AG134" i="52"/>
  <c r="AR133" i="52"/>
  <c r="AG133" i="52"/>
  <c r="AR132" i="52"/>
  <c r="AG132" i="52"/>
  <c r="AR131" i="52"/>
  <c r="AG131" i="52"/>
  <c r="AR130" i="52"/>
  <c r="AG130" i="52"/>
  <c r="AR129" i="52"/>
  <c r="AG129" i="52"/>
  <c r="AR128" i="52"/>
  <c r="AG128" i="52"/>
  <c r="AR127" i="52"/>
  <c r="AG127" i="52"/>
  <c r="AR126" i="52"/>
  <c r="AG126" i="52"/>
  <c r="AR125" i="52"/>
  <c r="AG125" i="52"/>
  <c r="AR124" i="52"/>
  <c r="AG124" i="52"/>
  <c r="AR123" i="52"/>
  <c r="AG123" i="52"/>
  <c r="AR122" i="52"/>
  <c r="AG122" i="52"/>
  <c r="AR121" i="52"/>
  <c r="AG121" i="52"/>
  <c r="AR120" i="52"/>
  <c r="AG120" i="52"/>
  <c r="AR119" i="52"/>
  <c r="AG119" i="52"/>
  <c r="AR118" i="52"/>
  <c r="AG118" i="52"/>
  <c r="AR117" i="52"/>
  <c r="AG117" i="52"/>
  <c r="AR116" i="52"/>
  <c r="AG116" i="52"/>
  <c r="AR115" i="52"/>
  <c r="AG115" i="52"/>
  <c r="AR114" i="52"/>
  <c r="AG114" i="52"/>
  <c r="AR113" i="52"/>
  <c r="AG113" i="52"/>
  <c r="AR112" i="52"/>
  <c r="AG112" i="52"/>
  <c r="AR111" i="52"/>
  <c r="AG111" i="52"/>
  <c r="AR110" i="52"/>
  <c r="AG110" i="52"/>
  <c r="AR109" i="52"/>
  <c r="AG109" i="52"/>
  <c r="AR108" i="52"/>
  <c r="AG108" i="52"/>
  <c r="AR107" i="52"/>
  <c r="AG107" i="52"/>
  <c r="AR106" i="52"/>
  <c r="AG106" i="52"/>
  <c r="AR105" i="52"/>
  <c r="AG105" i="52"/>
  <c r="AR104" i="52"/>
  <c r="AG104" i="52"/>
  <c r="AR103" i="52"/>
  <c r="AG103" i="52"/>
  <c r="AR102" i="52"/>
  <c r="AG102" i="52"/>
  <c r="AR101" i="52"/>
  <c r="AG101" i="52"/>
  <c r="AR100" i="52"/>
  <c r="AG100" i="52"/>
  <c r="AR99" i="52"/>
  <c r="AG99" i="52"/>
  <c r="AR98" i="52"/>
  <c r="AG98" i="52"/>
  <c r="AR97" i="52"/>
  <c r="AG97" i="52"/>
  <c r="AR96" i="52"/>
  <c r="AG96" i="52"/>
  <c r="AR95" i="52"/>
  <c r="AG95" i="52"/>
  <c r="AR94" i="52"/>
  <c r="AG94" i="52"/>
  <c r="AR93" i="52"/>
  <c r="AG93" i="52"/>
  <c r="AR92" i="52"/>
  <c r="AG92" i="52"/>
  <c r="AR91" i="52"/>
  <c r="AG91" i="52"/>
  <c r="AR90" i="52"/>
  <c r="AG90" i="52"/>
  <c r="AR89" i="52"/>
  <c r="AG89" i="52"/>
  <c r="AR88" i="52"/>
  <c r="AG88" i="52"/>
  <c r="AR87" i="52"/>
  <c r="AG87" i="52"/>
  <c r="AR86" i="52"/>
  <c r="AG86" i="52"/>
  <c r="AR85" i="52"/>
  <c r="AG85" i="52"/>
  <c r="AR84" i="52"/>
  <c r="AG84" i="52"/>
  <c r="AR83" i="52"/>
  <c r="AG83" i="52"/>
  <c r="AR82" i="52"/>
  <c r="AG82" i="52"/>
  <c r="AR81" i="52"/>
  <c r="AG81" i="52"/>
  <c r="AR80" i="52"/>
  <c r="AG80" i="52"/>
  <c r="AR79" i="52"/>
  <c r="AG79" i="52"/>
  <c r="AR78" i="52"/>
  <c r="AG78" i="52"/>
  <c r="AR77" i="52"/>
  <c r="AG77" i="52"/>
  <c r="AR76" i="52"/>
  <c r="AG76" i="52"/>
  <c r="AR75" i="52"/>
  <c r="AG75" i="52"/>
  <c r="AR74" i="52"/>
  <c r="AG74" i="52"/>
  <c r="AR73" i="52"/>
  <c r="AG73" i="52"/>
  <c r="AR72" i="52"/>
  <c r="AG72" i="52"/>
  <c r="AR71" i="52"/>
  <c r="AG71" i="52"/>
  <c r="AR70" i="52"/>
  <c r="AG70" i="52"/>
  <c r="AR69" i="52"/>
  <c r="AG69" i="52"/>
  <c r="AR68" i="52"/>
  <c r="AG68" i="52"/>
  <c r="AR67" i="52"/>
  <c r="AG67" i="52"/>
  <c r="AR66" i="52"/>
  <c r="AG66" i="52"/>
  <c r="AR65" i="52"/>
  <c r="AG65" i="52"/>
  <c r="AR64" i="52"/>
  <c r="AG64" i="52"/>
  <c r="AR63" i="52"/>
  <c r="AG63" i="52"/>
  <c r="AR62" i="52"/>
  <c r="AG62" i="52"/>
  <c r="AR61" i="52"/>
  <c r="AG61" i="52"/>
  <c r="AR60" i="52"/>
  <c r="AG60" i="52"/>
  <c r="AR59" i="52"/>
  <c r="AG59" i="52"/>
  <c r="AR58" i="52"/>
  <c r="AG58" i="52"/>
  <c r="AR57" i="52"/>
  <c r="AG57" i="52"/>
  <c r="AR56" i="52"/>
  <c r="AG56" i="52"/>
  <c r="AR55" i="52"/>
  <c r="AG55" i="52"/>
  <c r="AR54" i="52"/>
  <c r="AG54" i="52"/>
  <c r="AR53" i="52"/>
  <c r="AG53" i="52"/>
  <c r="AR52" i="52"/>
  <c r="AG52" i="52"/>
  <c r="AR51" i="52"/>
  <c r="AG51" i="52"/>
  <c r="AR50" i="52"/>
  <c r="AG50" i="52"/>
  <c r="AR49" i="52"/>
  <c r="AG49" i="52"/>
  <c r="AR48" i="52"/>
  <c r="AG48" i="52"/>
  <c r="AR47" i="52"/>
  <c r="AG47" i="52"/>
  <c r="AR46" i="52"/>
  <c r="AG46" i="52"/>
  <c r="AR45" i="52"/>
  <c r="AG45" i="52"/>
  <c r="AR44" i="52"/>
  <c r="AG44" i="52"/>
  <c r="AR43" i="52"/>
  <c r="AG43" i="52"/>
  <c r="AR42" i="52"/>
  <c r="AG42" i="52"/>
  <c r="AR41" i="52"/>
  <c r="AG41" i="52"/>
  <c r="AR40" i="52"/>
  <c r="AG40" i="52"/>
  <c r="AR39" i="52"/>
  <c r="AG39" i="52"/>
  <c r="AR38" i="52"/>
  <c r="AG38" i="52"/>
  <c r="AR37" i="52"/>
  <c r="AG37" i="52"/>
  <c r="AR36" i="52"/>
  <c r="AG36" i="52"/>
  <c r="AR35" i="52"/>
  <c r="AG35" i="52"/>
  <c r="AR34" i="52"/>
  <c r="AG34" i="52"/>
  <c r="AR33" i="52"/>
  <c r="AG33" i="52"/>
  <c r="AR32" i="52"/>
  <c r="AG32" i="52"/>
  <c r="AR31" i="52"/>
  <c r="AG31" i="52"/>
  <c r="AR30" i="52"/>
  <c r="AG30" i="52"/>
  <c r="AR29" i="52"/>
  <c r="AG29" i="52"/>
  <c r="AR28" i="52"/>
  <c r="AG28" i="52"/>
  <c r="AR27" i="52"/>
  <c r="AG27" i="52"/>
  <c r="AR26" i="52"/>
  <c r="AG26" i="52"/>
  <c r="AR25" i="52"/>
  <c r="AG25" i="52"/>
  <c r="AR24" i="52"/>
  <c r="AG24" i="52"/>
  <c r="AR23" i="52"/>
  <c r="AG23" i="52"/>
  <c r="AR22" i="52"/>
  <c r="AG22" i="52"/>
  <c r="AR21" i="52"/>
  <c r="AG21" i="52"/>
  <c r="AR20" i="52"/>
  <c r="AG20" i="52"/>
  <c r="AR19" i="52"/>
  <c r="AG19" i="52"/>
  <c r="AR206" i="51"/>
  <c r="AG206" i="51"/>
  <c r="AR205" i="51"/>
  <c r="AG205" i="51"/>
  <c r="AR204" i="51"/>
  <c r="AG204" i="51"/>
  <c r="AR203" i="51"/>
  <c r="AG203" i="51"/>
  <c r="AR202" i="51"/>
  <c r="AG202" i="51"/>
  <c r="AR201" i="51"/>
  <c r="AG201" i="51"/>
  <c r="AR200" i="51"/>
  <c r="AG200" i="51"/>
  <c r="AR199" i="51"/>
  <c r="AG199" i="51"/>
  <c r="AR198" i="51"/>
  <c r="AG198" i="51"/>
  <c r="AR197" i="51"/>
  <c r="AG197" i="51"/>
  <c r="AR196" i="51"/>
  <c r="AG196" i="51"/>
  <c r="AR195" i="51"/>
  <c r="AG195" i="51"/>
  <c r="AR194" i="51"/>
  <c r="AG194" i="51"/>
  <c r="AR193" i="51"/>
  <c r="AG193" i="51"/>
  <c r="AR192" i="51"/>
  <c r="AG192" i="51"/>
  <c r="AR191" i="51"/>
  <c r="AG191" i="51"/>
  <c r="AR190" i="51"/>
  <c r="AG190" i="51"/>
  <c r="AR189" i="51"/>
  <c r="AG189" i="51"/>
  <c r="AR188" i="51"/>
  <c r="AG188" i="51"/>
  <c r="AR187" i="51"/>
  <c r="AG187" i="51"/>
  <c r="AR186" i="51"/>
  <c r="AG186" i="51"/>
  <c r="AR185" i="51"/>
  <c r="AG185" i="51"/>
  <c r="AR184" i="51"/>
  <c r="AG184" i="51"/>
  <c r="AR183" i="51"/>
  <c r="AG183" i="51"/>
  <c r="AR182" i="51"/>
  <c r="AG182" i="51"/>
  <c r="AR181" i="51"/>
  <c r="AG181" i="51"/>
  <c r="AR180" i="51"/>
  <c r="AG180" i="51"/>
  <c r="AR179" i="51"/>
  <c r="AG179" i="51"/>
  <c r="AR178" i="51"/>
  <c r="AG178" i="51"/>
  <c r="AR177" i="51"/>
  <c r="AG177" i="51"/>
  <c r="AR176" i="51"/>
  <c r="AG176" i="51"/>
  <c r="AR175" i="51"/>
  <c r="AG175" i="51"/>
  <c r="AR174" i="51"/>
  <c r="AG174" i="51"/>
  <c r="AR173" i="51"/>
  <c r="AG173" i="51"/>
  <c r="AR172" i="51"/>
  <c r="AG172" i="51"/>
  <c r="AR171" i="51"/>
  <c r="AG171" i="51"/>
  <c r="AR170" i="51"/>
  <c r="AG170" i="51"/>
  <c r="AR169" i="51"/>
  <c r="AG169" i="51"/>
  <c r="AR168" i="51"/>
  <c r="AG168" i="51"/>
  <c r="AR167" i="51"/>
  <c r="AG167" i="51"/>
  <c r="AR166" i="51"/>
  <c r="AG166" i="51"/>
  <c r="AR165" i="51"/>
  <c r="AG165" i="51"/>
  <c r="AR164" i="51"/>
  <c r="AG164" i="51"/>
  <c r="AR163" i="51"/>
  <c r="AG163" i="51"/>
  <c r="AR162" i="51"/>
  <c r="AG162" i="51"/>
  <c r="AR161" i="51"/>
  <c r="AG161" i="51"/>
  <c r="AR160" i="51"/>
  <c r="AG160" i="51"/>
  <c r="AR159" i="51"/>
  <c r="AG159" i="51"/>
  <c r="AR158" i="51"/>
  <c r="AG158" i="51"/>
  <c r="AR157" i="51"/>
  <c r="AG157" i="51"/>
  <c r="AR156" i="51"/>
  <c r="AG156" i="51"/>
  <c r="AR155" i="51"/>
  <c r="AG155" i="51"/>
  <c r="AR154" i="51"/>
  <c r="AG154" i="51"/>
  <c r="AR153" i="51"/>
  <c r="AG153" i="51"/>
  <c r="AR152" i="51"/>
  <c r="AG152" i="51"/>
  <c r="AR151" i="51"/>
  <c r="AG151" i="51"/>
  <c r="AR150" i="51"/>
  <c r="AG150" i="51"/>
  <c r="AR149" i="51"/>
  <c r="AG149" i="51"/>
  <c r="AR148" i="51"/>
  <c r="AG148" i="51"/>
  <c r="AR147" i="51"/>
  <c r="AG147" i="51"/>
  <c r="AR146" i="51"/>
  <c r="AG146" i="51"/>
  <c r="AR145" i="51"/>
  <c r="AG145" i="51"/>
  <c r="AR144" i="51"/>
  <c r="AG144" i="51"/>
  <c r="AR143" i="51"/>
  <c r="AG143" i="51"/>
  <c r="AR142" i="51"/>
  <c r="AG142" i="51"/>
  <c r="AR141" i="51"/>
  <c r="AG141" i="51"/>
  <c r="AR140" i="51"/>
  <c r="AG140" i="51"/>
  <c r="AR139" i="51"/>
  <c r="AG139" i="51"/>
  <c r="AR138" i="51"/>
  <c r="AG138" i="51"/>
  <c r="AR137" i="51"/>
  <c r="AG137" i="51"/>
  <c r="AR136" i="51"/>
  <c r="AG136" i="51"/>
  <c r="AR135" i="51"/>
  <c r="AG135" i="51"/>
  <c r="AR134" i="51"/>
  <c r="AG134" i="51"/>
  <c r="AR133" i="51"/>
  <c r="AG133" i="51"/>
  <c r="AR132" i="51"/>
  <c r="AG132" i="51"/>
  <c r="AR131" i="51"/>
  <c r="AG131" i="51"/>
  <c r="AR130" i="51"/>
  <c r="AG130" i="51"/>
  <c r="AR129" i="51"/>
  <c r="AG129" i="51"/>
  <c r="AR128" i="51"/>
  <c r="AG128" i="51"/>
  <c r="AR127" i="51"/>
  <c r="AG127" i="51"/>
  <c r="AR126" i="51"/>
  <c r="AG126" i="51"/>
  <c r="AR125" i="51"/>
  <c r="AG125" i="51"/>
  <c r="AR124" i="51"/>
  <c r="AG124" i="51"/>
  <c r="AR123" i="51"/>
  <c r="AG123" i="51"/>
  <c r="AR122" i="51"/>
  <c r="AG122" i="51"/>
  <c r="AR121" i="51"/>
  <c r="AG121" i="51"/>
  <c r="AR120" i="51"/>
  <c r="AG120" i="51"/>
  <c r="AR119" i="51"/>
  <c r="AG119" i="51"/>
  <c r="AR118" i="51"/>
  <c r="AG118" i="51"/>
  <c r="AR117" i="51"/>
  <c r="AG117" i="51"/>
  <c r="AR116" i="51"/>
  <c r="AG116" i="51"/>
  <c r="AR115" i="51"/>
  <c r="AG115" i="51"/>
  <c r="AR114" i="51"/>
  <c r="AG114" i="51"/>
  <c r="AR113" i="51"/>
  <c r="AG113" i="51"/>
  <c r="AR112" i="51"/>
  <c r="AG112" i="51"/>
  <c r="AR111" i="51"/>
  <c r="AG111" i="51"/>
  <c r="AR110" i="51"/>
  <c r="AG110" i="51"/>
  <c r="AR109" i="51"/>
  <c r="AG109" i="51"/>
  <c r="AR108" i="51"/>
  <c r="AG108" i="51"/>
  <c r="AR107" i="51"/>
  <c r="AG107" i="51"/>
  <c r="AR106" i="51"/>
  <c r="AG106" i="51"/>
  <c r="AR105" i="51"/>
  <c r="AG105" i="51"/>
  <c r="AR104" i="51"/>
  <c r="AG104" i="51"/>
  <c r="AR103" i="51"/>
  <c r="AG103" i="51"/>
  <c r="AR102" i="51"/>
  <c r="AG102" i="51"/>
  <c r="AR101" i="51"/>
  <c r="AG101" i="51"/>
  <c r="AR100" i="51"/>
  <c r="AG100" i="51"/>
  <c r="AR99" i="51"/>
  <c r="AG99" i="51"/>
  <c r="AR98" i="51"/>
  <c r="AG98" i="51"/>
  <c r="AR97" i="51"/>
  <c r="AG97" i="51"/>
  <c r="AR96" i="51"/>
  <c r="AG96" i="51"/>
  <c r="AR95" i="51"/>
  <c r="AG95" i="51"/>
  <c r="AR94" i="51"/>
  <c r="AG94" i="51"/>
  <c r="AR93" i="51"/>
  <c r="AG93" i="51"/>
  <c r="AR92" i="51"/>
  <c r="AG92" i="51"/>
  <c r="AR91" i="51"/>
  <c r="AG91" i="51"/>
  <c r="AR90" i="51"/>
  <c r="AG90" i="51"/>
  <c r="AR89" i="51"/>
  <c r="AG89" i="51"/>
  <c r="AR88" i="51"/>
  <c r="AG88" i="51"/>
  <c r="AR87" i="51"/>
  <c r="AG87" i="51"/>
  <c r="AR86" i="51"/>
  <c r="AG86" i="51"/>
  <c r="AR85" i="51"/>
  <c r="AG85" i="51"/>
  <c r="AR84" i="51"/>
  <c r="AG84" i="51"/>
  <c r="AR83" i="51"/>
  <c r="AG83" i="51"/>
  <c r="AR82" i="51"/>
  <c r="AG82" i="51"/>
  <c r="AR81" i="51"/>
  <c r="AG81" i="51"/>
  <c r="AR80" i="51"/>
  <c r="AG80" i="51"/>
  <c r="AR79" i="51"/>
  <c r="AG79" i="51"/>
  <c r="AR78" i="51"/>
  <c r="AG78" i="51"/>
  <c r="AR77" i="51"/>
  <c r="AG77" i="51"/>
  <c r="AR76" i="51"/>
  <c r="AG76" i="51"/>
  <c r="AR75" i="51"/>
  <c r="AG75" i="51"/>
  <c r="AR74" i="51"/>
  <c r="AG74" i="51"/>
  <c r="AR73" i="51"/>
  <c r="AG73" i="51"/>
  <c r="AR72" i="51"/>
  <c r="AG72" i="51"/>
  <c r="AR71" i="51"/>
  <c r="AG71" i="51"/>
  <c r="AR70" i="51"/>
  <c r="AG70" i="51"/>
  <c r="AR69" i="51"/>
  <c r="AG69" i="51"/>
  <c r="AR68" i="51"/>
  <c r="AG68" i="51"/>
  <c r="AR67" i="51"/>
  <c r="AG67" i="51"/>
  <c r="AR66" i="51"/>
  <c r="AG66" i="51"/>
  <c r="AR65" i="51"/>
  <c r="AG65" i="51"/>
  <c r="AR64" i="51"/>
  <c r="AG64" i="51"/>
  <c r="AR63" i="51"/>
  <c r="AG63" i="51"/>
  <c r="AR62" i="51"/>
  <c r="AG62" i="51"/>
  <c r="AR61" i="51"/>
  <c r="AG61" i="51"/>
  <c r="AR60" i="51"/>
  <c r="AG60" i="51"/>
  <c r="AR59" i="51"/>
  <c r="AG59" i="51"/>
  <c r="AR58" i="51"/>
  <c r="AG58" i="51"/>
  <c r="AR57" i="51"/>
  <c r="AG57" i="51"/>
  <c r="AR56" i="51"/>
  <c r="AG56" i="51"/>
  <c r="AR55" i="51"/>
  <c r="AG55" i="51"/>
  <c r="AR54" i="51"/>
  <c r="AG54" i="51"/>
  <c r="AR53" i="51"/>
  <c r="AG53" i="51"/>
  <c r="AR52" i="51"/>
  <c r="AG52" i="51"/>
  <c r="AR51" i="51"/>
  <c r="AG51" i="51"/>
  <c r="AR50" i="51"/>
  <c r="AG50" i="51"/>
  <c r="AR49" i="51"/>
  <c r="AG49" i="51"/>
  <c r="AR48" i="51"/>
  <c r="AG48" i="51"/>
  <c r="AR47" i="51"/>
  <c r="AG47" i="51"/>
  <c r="AR46" i="51"/>
  <c r="AG46" i="51"/>
  <c r="AR45" i="51"/>
  <c r="AG45" i="51"/>
  <c r="AR44" i="51"/>
  <c r="AG44" i="51"/>
  <c r="AR43" i="51"/>
  <c r="AG43" i="51"/>
  <c r="AR42" i="51"/>
  <c r="AG42" i="51"/>
  <c r="AR41" i="51"/>
  <c r="AG41" i="51"/>
  <c r="AR40" i="51"/>
  <c r="AG40" i="51"/>
  <c r="AR39" i="51"/>
  <c r="AG39" i="51"/>
  <c r="AR38" i="51"/>
  <c r="AG38" i="51"/>
  <c r="AR37" i="51"/>
  <c r="AG37" i="51"/>
  <c r="AR36" i="51"/>
  <c r="AG36" i="51"/>
  <c r="AR35" i="51"/>
  <c r="AG35" i="51"/>
  <c r="AR34" i="51"/>
  <c r="AG34" i="51"/>
  <c r="AR33" i="51"/>
  <c r="AG33" i="51"/>
  <c r="AR32" i="51"/>
  <c r="AG32" i="51"/>
  <c r="AR31" i="51"/>
  <c r="AG31" i="51"/>
  <c r="AR30" i="51"/>
  <c r="AG30" i="51"/>
  <c r="AR29" i="51"/>
  <c r="AG29" i="51"/>
  <c r="AR28" i="51"/>
  <c r="AG28" i="51"/>
  <c r="AR27" i="51"/>
  <c r="AG27" i="51"/>
  <c r="AR26" i="51"/>
  <c r="AG26" i="51"/>
  <c r="AR25" i="51"/>
  <c r="AG25" i="51"/>
  <c r="AR24" i="51"/>
  <c r="AG24" i="51"/>
  <c r="AR23" i="51"/>
  <c r="AG23" i="51"/>
  <c r="AR22" i="51"/>
  <c r="AG22" i="51"/>
  <c r="AR21" i="51"/>
  <c r="AG21" i="51"/>
  <c r="AR20" i="51"/>
  <c r="AG20" i="51"/>
  <c r="AR19" i="51"/>
  <c r="AG19" i="51"/>
  <c r="AR206" i="50"/>
  <c r="AG206" i="50"/>
  <c r="AR205" i="50"/>
  <c r="AG205" i="50"/>
  <c r="AR204" i="50"/>
  <c r="AG204" i="50"/>
  <c r="AR203" i="50"/>
  <c r="AG203" i="50"/>
  <c r="AR202" i="50"/>
  <c r="AG202" i="50"/>
  <c r="AR201" i="50"/>
  <c r="AG201" i="50"/>
  <c r="AR200" i="50"/>
  <c r="AG200" i="50"/>
  <c r="AR199" i="50"/>
  <c r="AG199" i="50"/>
  <c r="AR198" i="50"/>
  <c r="AG198" i="50"/>
  <c r="AR197" i="50"/>
  <c r="AG197" i="50"/>
  <c r="AR196" i="50"/>
  <c r="AG196" i="50"/>
  <c r="AR195" i="50"/>
  <c r="AG195" i="50"/>
  <c r="AR194" i="50"/>
  <c r="AG194" i="50"/>
  <c r="AR193" i="50"/>
  <c r="AG193" i="50"/>
  <c r="AR192" i="50"/>
  <c r="AG192" i="50"/>
  <c r="AR191" i="50"/>
  <c r="AG191" i="50"/>
  <c r="AR190" i="50"/>
  <c r="AG190" i="50"/>
  <c r="AR189" i="50"/>
  <c r="AG189" i="50"/>
  <c r="AR188" i="50"/>
  <c r="AG188" i="50"/>
  <c r="AR187" i="50"/>
  <c r="AG187" i="50"/>
  <c r="AR186" i="50"/>
  <c r="AG186" i="50"/>
  <c r="AR185" i="50"/>
  <c r="AG185" i="50"/>
  <c r="AR184" i="50"/>
  <c r="AG184" i="50"/>
  <c r="AR183" i="50"/>
  <c r="AG183" i="50"/>
  <c r="AR182" i="50"/>
  <c r="AG182" i="50"/>
  <c r="AR181" i="50"/>
  <c r="AG181" i="50"/>
  <c r="AR180" i="50"/>
  <c r="AG180" i="50"/>
  <c r="AR179" i="50"/>
  <c r="AG179" i="50"/>
  <c r="AR178" i="50"/>
  <c r="AG178" i="50"/>
  <c r="AR177" i="50"/>
  <c r="AG177" i="50"/>
  <c r="AR176" i="50"/>
  <c r="AG176" i="50"/>
  <c r="AR175" i="50"/>
  <c r="AG175" i="50"/>
  <c r="AR174" i="50"/>
  <c r="AG174" i="50"/>
  <c r="AR173" i="50"/>
  <c r="AG173" i="50"/>
  <c r="AR172" i="50"/>
  <c r="AG172" i="50"/>
  <c r="AR171" i="50"/>
  <c r="AG171" i="50"/>
  <c r="AR170" i="50"/>
  <c r="AG170" i="50"/>
  <c r="AR169" i="50"/>
  <c r="AG169" i="50"/>
  <c r="AR168" i="50"/>
  <c r="AG168" i="50"/>
  <c r="AR167" i="50"/>
  <c r="AG167" i="50"/>
  <c r="AR166" i="50"/>
  <c r="AG166" i="50"/>
  <c r="AR165" i="50"/>
  <c r="AG165" i="50"/>
  <c r="AR164" i="50"/>
  <c r="AG164" i="50"/>
  <c r="AR163" i="50"/>
  <c r="AG163" i="50"/>
  <c r="AR162" i="50"/>
  <c r="AG162" i="50"/>
  <c r="AR161" i="50"/>
  <c r="AG161" i="50"/>
  <c r="AR160" i="50"/>
  <c r="AG160" i="50"/>
  <c r="AR159" i="50"/>
  <c r="AG159" i="50"/>
  <c r="AR158" i="50"/>
  <c r="AG158" i="50"/>
  <c r="AR157" i="50"/>
  <c r="AG157" i="50"/>
  <c r="AR156" i="50"/>
  <c r="AG156" i="50"/>
  <c r="AR155" i="50"/>
  <c r="AG155" i="50"/>
  <c r="AR154" i="50"/>
  <c r="AG154" i="50"/>
  <c r="AR153" i="50"/>
  <c r="AG153" i="50"/>
  <c r="AR152" i="50"/>
  <c r="AG152" i="50"/>
  <c r="AR151" i="50"/>
  <c r="AG151" i="50"/>
  <c r="AR150" i="50"/>
  <c r="AG150" i="50"/>
  <c r="AR149" i="50"/>
  <c r="AG149" i="50"/>
  <c r="AR148" i="50"/>
  <c r="AG148" i="50"/>
  <c r="AR147" i="50"/>
  <c r="AG147" i="50"/>
  <c r="AR146" i="50"/>
  <c r="AG146" i="50"/>
  <c r="AR145" i="50"/>
  <c r="AG145" i="50"/>
  <c r="AR144" i="50"/>
  <c r="AG144" i="50"/>
  <c r="AR143" i="50"/>
  <c r="AG143" i="50"/>
  <c r="AR142" i="50"/>
  <c r="AG142" i="50"/>
  <c r="AR141" i="50"/>
  <c r="AG141" i="50"/>
  <c r="AR140" i="50"/>
  <c r="AG140" i="50"/>
  <c r="AR139" i="50"/>
  <c r="AG139" i="50"/>
  <c r="AR138" i="50"/>
  <c r="AG138" i="50"/>
  <c r="AR137" i="50"/>
  <c r="AG137" i="50"/>
  <c r="AR136" i="50"/>
  <c r="AG136" i="50"/>
  <c r="AR135" i="50"/>
  <c r="AG135" i="50"/>
  <c r="AR134" i="50"/>
  <c r="AG134" i="50"/>
  <c r="AR133" i="50"/>
  <c r="AG133" i="50"/>
  <c r="AR132" i="50"/>
  <c r="AG132" i="50"/>
  <c r="AR131" i="50"/>
  <c r="AG131" i="50"/>
  <c r="AR130" i="50"/>
  <c r="AG130" i="50"/>
  <c r="AR129" i="50"/>
  <c r="AG129" i="50"/>
  <c r="AR128" i="50"/>
  <c r="AG128" i="50"/>
  <c r="AR127" i="50"/>
  <c r="AG127" i="50"/>
  <c r="AR126" i="50"/>
  <c r="AG126" i="50"/>
  <c r="AR125" i="50"/>
  <c r="AG125" i="50"/>
  <c r="AR124" i="50"/>
  <c r="AG124" i="50"/>
  <c r="AR123" i="50"/>
  <c r="AG123" i="50"/>
  <c r="AR122" i="50"/>
  <c r="AG122" i="50"/>
  <c r="AR121" i="50"/>
  <c r="AG121" i="50"/>
  <c r="AR120" i="50"/>
  <c r="AG120" i="50"/>
  <c r="AR119" i="50"/>
  <c r="AG119" i="50"/>
  <c r="AR118" i="50"/>
  <c r="AG118" i="50"/>
  <c r="AR117" i="50"/>
  <c r="AG117" i="50"/>
  <c r="AR116" i="50"/>
  <c r="AG116" i="50"/>
  <c r="AR115" i="50"/>
  <c r="AG115" i="50"/>
  <c r="AR114" i="50"/>
  <c r="AG114" i="50"/>
  <c r="AR113" i="50"/>
  <c r="AG113" i="50"/>
  <c r="AR112" i="50"/>
  <c r="AG112" i="50"/>
  <c r="AR111" i="50"/>
  <c r="AG111" i="50"/>
  <c r="AR110" i="50"/>
  <c r="AG110" i="50"/>
  <c r="AR109" i="50"/>
  <c r="AG109" i="50"/>
  <c r="AR108" i="50"/>
  <c r="AG108" i="50"/>
  <c r="AR107" i="50"/>
  <c r="AG107" i="50"/>
  <c r="AR106" i="50"/>
  <c r="AG106" i="50"/>
  <c r="AR105" i="50"/>
  <c r="AG105" i="50"/>
  <c r="AR104" i="50"/>
  <c r="AG104" i="50"/>
  <c r="AR103" i="50"/>
  <c r="AG103" i="50"/>
  <c r="AR102" i="50"/>
  <c r="AG102" i="50"/>
  <c r="AR101" i="50"/>
  <c r="AG101" i="50"/>
  <c r="AR100" i="50"/>
  <c r="AG100" i="50"/>
  <c r="AR99" i="50"/>
  <c r="AG99" i="50"/>
  <c r="AR98" i="50"/>
  <c r="AG98" i="50"/>
  <c r="AR97" i="50"/>
  <c r="AG97" i="50"/>
  <c r="AR96" i="50"/>
  <c r="AG96" i="50"/>
  <c r="AR95" i="50"/>
  <c r="AG95" i="50"/>
  <c r="AR94" i="50"/>
  <c r="AG94" i="50"/>
  <c r="AR93" i="50"/>
  <c r="AG93" i="50"/>
  <c r="AR92" i="50"/>
  <c r="AG92" i="50"/>
  <c r="AR91" i="50"/>
  <c r="AG91" i="50"/>
  <c r="AR90" i="50"/>
  <c r="AG90" i="50"/>
  <c r="AR89" i="50"/>
  <c r="AG89" i="50"/>
  <c r="AR88" i="50"/>
  <c r="AG88" i="50"/>
  <c r="AR87" i="50"/>
  <c r="AG87" i="50"/>
  <c r="AR86" i="50"/>
  <c r="AG86" i="50"/>
  <c r="AR85" i="50"/>
  <c r="AG85" i="50"/>
  <c r="AR84" i="50"/>
  <c r="AG84" i="50"/>
  <c r="AR83" i="50"/>
  <c r="AG83" i="50"/>
  <c r="AR82" i="50"/>
  <c r="AG82" i="50"/>
  <c r="AR81" i="50"/>
  <c r="AG81" i="50"/>
  <c r="AR80" i="50"/>
  <c r="AG80" i="50"/>
  <c r="AR79" i="50"/>
  <c r="AG79" i="50"/>
  <c r="AR78" i="50"/>
  <c r="AG78" i="50"/>
  <c r="AR77" i="50"/>
  <c r="AG77" i="50"/>
  <c r="AR76" i="50"/>
  <c r="AG76" i="50"/>
  <c r="AR75" i="50"/>
  <c r="AG75" i="50"/>
  <c r="AR74" i="50"/>
  <c r="AG74" i="50"/>
  <c r="AR73" i="50"/>
  <c r="AG73" i="50"/>
  <c r="AR72" i="50"/>
  <c r="AG72" i="50"/>
  <c r="AR71" i="50"/>
  <c r="AG71" i="50"/>
  <c r="AR70" i="50"/>
  <c r="AG70" i="50"/>
  <c r="AR69" i="50"/>
  <c r="AG69" i="50"/>
  <c r="AR68" i="50"/>
  <c r="AG68" i="50"/>
  <c r="AR67" i="50"/>
  <c r="AG67" i="50"/>
  <c r="AR66" i="50"/>
  <c r="AG66" i="50"/>
  <c r="AR65" i="50"/>
  <c r="AG65" i="50"/>
  <c r="AR64" i="50"/>
  <c r="AG64" i="50"/>
  <c r="AR63" i="50"/>
  <c r="AG63" i="50"/>
  <c r="AR62" i="50"/>
  <c r="AG62" i="50"/>
  <c r="AR61" i="50"/>
  <c r="AG61" i="50"/>
  <c r="AR60" i="50"/>
  <c r="AG60" i="50"/>
  <c r="AR59" i="50"/>
  <c r="AG59" i="50"/>
  <c r="AR58" i="50"/>
  <c r="AG58" i="50"/>
  <c r="AR57" i="50"/>
  <c r="AG57" i="50"/>
  <c r="AR56" i="50"/>
  <c r="AG56" i="50"/>
  <c r="AR55" i="50"/>
  <c r="AG55" i="50"/>
  <c r="AR54" i="50"/>
  <c r="AG54" i="50"/>
  <c r="AR53" i="50"/>
  <c r="AG53" i="50"/>
  <c r="AR52" i="50"/>
  <c r="AG52" i="50"/>
  <c r="AR51" i="50"/>
  <c r="AG51" i="50"/>
  <c r="AR50" i="50"/>
  <c r="AG50" i="50"/>
  <c r="AR49" i="50"/>
  <c r="AG49" i="50"/>
  <c r="AR48" i="50"/>
  <c r="AG48" i="50"/>
  <c r="AR47" i="50"/>
  <c r="AG47" i="50"/>
  <c r="AR46" i="50"/>
  <c r="AG46" i="50"/>
  <c r="AR45" i="50"/>
  <c r="AG45" i="50"/>
  <c r="AR44" i="50"/>
  <c r="AG44" i="50"/>
  <c r="AR43" i="50"/>
  <c r="AG43" i="50"/>
  <c r="AR42" i="50"/>
  <c r="AG42" i="50"/>
  <c r="AR41" i="50"/>
  <c r="AG41" i="50"/>
  <c r="AR40" i="50"/>
  <c r="AG40" i="50"/>
  <c r="AR39" i="50"/>
  <c r="AG39" i="50"/>
  <c r="AR38" i="50"/>
  <c r="AG38" i="50"/>
  <c r="AR37" i="50"/>
  <c r="AG37" i="50"/>
  <c r="AR36" i="50"/>
  <c r="AG36" i="50"/>
  <c r="AR35" i="50"/>
  <c r="AG35" i="50"/>
  <c r="AR34" i="50"/>
  <c r="AG34" i="50"/>
  <c r="AR33" i="50"/>
  <c r="AG33" i="50"/>
  <c r="AR32" i="50"/>
  <c r="AG32" i="50"/>
  <c r="AR31" i="50"/>
  <c r="AG31" i="50"/>
  <c r="AR30" i="50"/>
  <c r="AG30" i="50"/>
  <c r="AR29" i="50"/>
  <c r="AG29" i="50"/>
  <c r="AR28" i="50"/>
  <c r="AG28" i="50"/>
  <c r="AR27" i="50"/>
  <c r="AG27" i="50"/>
  <c r="AR26" i="50"/>
  <c r="AG26" i="50"/>
  <c r="AR25" i="50"/>
  <c r="AG25" i="50"/>
  <c r="AR24" i="50"/>
  <c r="AG24" i="50"/>
  <c r="AR23" i="50"/>
  <c r="AG23" i="50"/>
  <c r="AR22" i="50"/>
  <c r="AG22" i="50"/>
  <c r="AR21" i="50"/>
  <c r="AG21" i="50"/>
  <c r="AR20" i="50"/>
  <c r="AG20" i="50"/>
  <c r="AR19" i="50"/>
  <c r="AG19" i="50"/>
  <c r="AR206" i="49"/>
  <c r="AG206" i="49"/>
  <c r="AR205" i="49"/>
  <c r="AG205" i="49"/>
  <c r="AR204" i="49"/>
  <c r="AG204" i="49"/>
  <c r="AR203" i="49"/>
  <c r="AG203" i="49"/>
  <c r="AR202" i="49"/>
  <c r="AG202" i="49"/>
  <c r="AR201" i="49"/>
  <c r="AG201" i="49"/>
  <c r="AR200" i="49"/>
  <c r="AG200" i="49"/>
  <c r="AR199" i="49"/>
  <c r="AG199" i="49"/>
  <c r="AR198" i="49"/>
  <c r="AG198" i="49"/>
  <c r="AR197" i="49"/>
  <c r="AG197" i="49"/>
  <c r="AR196" i="49"/>
  <c r="AG196" i="49"/>
  <c r="AR195" i="49"/>
  <c r="AG195" i="49"/>
  <c r="AR194" i="49"/>
  <c r="AG194" i="49"/>
  <c r="AR193" i="49"/>
  <c r="AG193" i="49"/>
  <c r="AR192" i="49"/>
  <c r="AG192" i="49"/>
  <c r="AR191" i="49"/>
  <c r="AG191" i="49"/>
  <c r="AR190" i="49"/>
  <c r="AG190" i="49"/>
  <c r="AR189" i="49"/>
  <c r="AG189" i="49"/>
  <c r="AR188" i="49"/>
  <c r="AG188" i="49"/>
  <c r="AR187" i="49"/>
  <c r="AG187" i="49"/>
  <c r="AR186" i="49"/>
  <c r="AG186" i="49"/>
  <c r="AR185" i="49"/>
  <c r="AG185" i="49"/>
  <c r="AR184" i="49"/>
  <c r="AG184" i="49"/>
  <c r="AR183" i="49"/>
  <c r="AG183" i="49"/>
  <c r="AR182" i="49"/>
  <c r="AG182" i="49"/>
  <c r="AR181" i="49"/>
  <c r="AG181" i="49"/>
  <c r="AR180" i="49"/>
  <c r="AG180" i="49"/>
  <c r="AR179" i="49"/>
  <c r="AG179" i="49"/>
  <c r="AR178" i="49"/>
  <c r="AG178" i="49"/>
  <c r="AR177" i="49"/>
  <c r="AG177" i="49"/>
  <c r="AR176" i="49"/>
  <c r="AG176" i="49"/>
  <c r="AR175" i="49"/>
  <c r="AG175" i="49"/>
  <c r="AR174" i="49"/>
  <c r="AG174" i="49"/>
  <c r="AR173" i="49"/>
  <c r="AG173" i="49"/>
  <c r="AR172" i="49"/>
  <c r="AG172" i="49"/>
  <c r="AR171" i="49"/>
  <c r="AG171" i="49"/>
  <c r="AR170" i="49"/>
  <c r="AG170" i="49"/>
  <c r="AR169" i="49"/>
  <c r="AG169" i="49"/>
  <c r="AR168" i="49"/>
  <c r="AG168" i="49"/>
  <c r="AR167" i="49"/>
  <c r="AG167" i="49"/>
  <c r="AR166" i="49"/>
  <c r="AG166" i="49"/>
  <c r="AR165" i="49"/>
  <c r="AG165" i="49"/>
  <c r="AR164" i="49"/>
  <c r="AG164" i="49"/>
  <c r="AR163" i="49"/>
  <c r="AG163" i="49"/>
  <c r="AR162" i="49"/>
  <c r="AG162" i="49"/>
  <c r="AR161" i="49"/>
  <c r="AG161" i="49"/>
  <c r="AR160" i="49"/>
  <c r="AG160" i="49"/>
  <c r="AR159" i="49"/>
  <c r="AG159" i="49"/>
  <c r="AR158" i="49"/>
  <c r="AG158" i="49"/>
  <c r="AR157" i="49"/>
  <c r="AG157" i="49"/>
  <c r="AR156" i="49"/>
  <c r="AG156" i="49"/>
  <c r="AR155" i="49"/>
  <c r="AG155" i="49"/>
  <c r="AR154" i="49"/>
  <c r="AG154" i="49"/>
  <c r="AR153" i="49"/>
  <c r="AG153" i="49"/>
  <c r="AR152" i="49"/>
  <c r="AG152" i="49"/>
  <c r="AR151" i="49"/>
  <c r="AG151" i="49"/>
  <c r="AR150" i="49"/>
  <c r="AG150" i="49"/>
  <c r="AR149" i="49"/>
  <c r="AG149" i="49"/>
  <c r="AR148" i="49"/>
  <c r="AG148" i="49"/>
  <c r="AR147" i="49"/>
  <c r="AG147" i="49"/>
  <c r="AR146" i="49"/>
  <c r="AG146" i="49"/>
  <c r="AR145" i="49"/>
  <c r="AG145" i="49"/>
  <c r="AR144" i="49"/>
  <c r="AG144" i="49"/>
  <c r="AR143" i="49"/>
  <c r="AG143" i="49"/>
  <c r="AR142" i="49"/>
  <c r="AG142" i="49"/>
  <c r="AR141" i="49"/>
  <c r="AG141" i="49"/>
  <c r="AR140" i="49"/>
  <c r="AG140" i="49"/>
  <c r="AR139" i="49"/>
  <c r="AG139" i="49"/>
  <c r="AR138" i="49"/>
  <c r="AG138" i="49"/>
  <c r="AR137" i="49"/>
  <c r="AG137" i="49"/>
  <c r="AR136" i="49"/>
  <c r="AG136" i="49"/>
  <c r="AR135" i="49"/>
  <c r="AG135" i="49"/>
  <c r="AR134" i="49"/>
  <c r="AG134" i="49"/>
  <c r="AR133" i="49"/>
  <c r="AG133" i="49"/>
  <c r="AR132" i="49"/>
  <c r="AG132" i="49"/>
  <c r="AR131" i="49"/>
  <c r="AG131" i="49"/>
  <c r="AR130" i="49"/>
  <c r="AG130" i="49"/>
  <c r="AR129" i="49"/>
  <c r="AG129" i="49"/>
  <c r="AR128" i="49"/>
  <c r="AG128" i="49"/>
  <c r="AR127" i="49"/>
  <c r="AG127" i="49"/>
  <c r="AR126" i="49"/>
  <c r="AG126" i="49"/>
  <c r="AR125" i="49"/>
  <c r="AG125" i="49"/>
  <c r="AR124" i="49"/>
  <c r="AG124" i="49"/>
  <c r="AR123" i="49"/>
  <c r="AG123" i="49"/>
  <c r="AR122" i="49"/>
  <c r="AG122" i="49"/>
  <c r="AR121" i="49"/>
  <c r="AG121" i="49"/>
  <c r="AR120" i="49"/>
  <c r="AG120" i="49"/>
  <c r="AR119" i="49"/>
  <c r="AG119" i="49"/>
  <c r="AR118" i="49"/>
  <c r="AG118" i="49"/>
  <c r="AR117" i="49"/>
  <c r="AG117" i="49"/>
  <c r="AR116" i="49"/>
  <c r="AG116" i="49"/>
  <c r="AR115" i="49"/>
  <c r="AG115" i="49"/>
  <c r="AR114" i="49"/>
  <c r="AG114" i="49"/>
  <c r="AR113" i="49"/>
  <c r="AG113" i="49"/>
  <c r="AR112" i="49"/>
  <c r="AG112" i="49"/>
  <c r="AR111" i="49"/>
  <c r="AG111" i="49"/>
  <c r="AR110" i="49"/>
  <c r="AG110" i="49"/>
  <c r="AR109" i="49"/>
  <c r="AG109" i="49"/>
  <c r="AR108" i="49"/>
  <c r="AG108" i="49"/>
  <c r="AR107" i="49"/>
  <c r="AG107" i="49"/>
  <c r="AR106" i="49"/>
  <c r="AG106" i="49"/>
  <c r="AR105" i="49"/>
  <c r="AG105" i="49"/>
  <c r="AR104" i="49"/>
  <c r="AG104" i="49"/>
  <c r="AR103" i="49"/>
  <c r="AG103" i="49"/>
  <c r="AR102" i="49"/>
  <c r="AG102" i="49"/>
  <c r="AR101" i="49"/>
  <c r="AG101" i="49"/>
  <c r="AR100" i="49"/>
  <c r="AG100" i="49"/>
  <c r="AR99" i="49"/>
  <c r="AG99" i="49"/>
  <c r="AR98" i="49"/>
  <c r="AG98" i="49"/>
  <c r="AR97" i="49"/>
  <c r="AG97" i="49"/>
  <c r="AR96" i="49"/>
  <c r="AG96" i="49"/>
  <c r="AR95" i="49"/>
  <c r="AG95" i="49"/>
  <c r="AR94" i="49"/>
  <c r="AG94" i="49"/>
  <c r="AR93" i="49"/>
  <c r="AG93" i="49"/>
  <c r="AR92" i="49"/>
  <c r="AG92" i="49"/>
  <c r="AR91" i="49"/>
  <c r="AG91" i="49"/>
  <c r="AR90" i="49"/>
  <c r="AG90" i="49"/>
  <c r="AR89" i="49"/>
  <c r="AG89" i="49"/>
  <c r="AR88" i="49"/>
  <c r="AG88" i="49"/>
  <c r="AR87" i="49"/>
  <c r="AG87" i="49"/>
  <c r="AR86" i="49"/>
  <c r="AG86" i="49"/>
  <c r="AR85" i="49"/>
  <c r="AG85" i="49"/>
  <c r="AR84" i="49"/>
  <c r="AG84" i="49"/>
  <c r="AR83" i="49"/>
  <c r="AG83" i="49"/>
  <c r="AR82" i="49"/>
  <c r="AG82" i="49"/>
  <c r="AR81" i="49"/>
  <c r="AG81" i="49"/>
  <c r="AR80" i="49"/>
  <c r="AG80" i="49"/>
  <c r="AR79" i="49"/>
  <c r="AG79" i="49"/>
  <c r="AR78" i="49"/>
  <c r="AG78" i="49"/>
  <c r="AR77" i="49"/>
  <c r="AG77" i="49"/>
  <c r="AR76" i="49"/>
  <c r="AG76" i="49"/>
  <c r="AR75" i="49"/>
  <c r="AG75" i="49"/>
  <c r="AR74" i="49"/>
  <c r="AG74" i="49"/>
  <c r="AR73" i="49"/>
  <c r="AG73" i="49"/>
  <c r="AR72" i="49"/>
  <c r="AG72" i="49"/>
  <c r="AR71" i="49"/>
  <c r="AG71" i="49"/>
  <c r="AR70" i="49"/>
  <c r="AG70" i="49"/>
  <c r="AR69" i="49"/>
  <c r="AG69" i="49"/>
  <c r="AR68" i="49"/>
  <c r="AG68" i="49"/>
  <c r="AR67" i="49"/>
  <c r="AG67" i="49"/>
  <c r="AR66" i="49"/>
  <c r="AG66" i="49"/>
  <c r="AR65" i="49"/>
  <c r="AG65" i="49"/>
  <c r="AR64" i="49"/>
  <c r="AG64" i="49"/>
  <c r="AR63" i="49"/>
  <c r="AG63" i="49"/>
  <c r="AR62" i="49"/>
  <c r="AG62" i="49"/>
  <c r="AR61" i="49"/>
  <c r="AG61" i="49"/>
  <c r="AR60" i="49"/>
  <c r="AG60" i="49"/>
  <c r="AR59" i="49"/>
  <c r="AG59" i="49"/>
  <c r="AR58" i="49"/>
  <c r="AG58" i="49"/>
  <c r="AR57" i="49"/>
  <c r="AG57" i="49"/>
  <c r="AR56" i="49"/>
  <c r="AG56" i="49"/>
  <c r="AR55" i="49"/>
  <c r="AG55" i="49"/>
  <c r="AR54" i="49"/>
  <c r="AG54" i="49"/>
  <c r="AR53" i="49"/>
  <c r="AG53" i="49"/>
  <c r="AR52" i="49"/>
  <c r="AG52" i="49"/>
  <c r="AR51" i="49"/>
  <c r="AG51" i="49"/>
  <c r="AR50" i="49"/>
  <c r="AG50" i="49"/>
  <c r="AR49" i="49"/>
  <c r="AG49" i="49"/>
  <c r="AR48" i="49"/>
  <c r="AG48" i="49"/>
  <c r="AR47" i="49"/>
  <c r="AG47" i="49"/>
  <c r="AR46" i="49"/>
  <c r="AG46" i="49"/>
  <c r="AR45" i="49"/>
  <c r="AG45" i="49"/>
  <c r="AR44" i="49"/>
  <c r="AG44" i="49"/>
  <c r="AR43" i="49"/>
  <c r="AG43" i="49"/>
  <c r="AR42" i="49"/>
  <c r="AG42" i="49"/>
  <c r="AR41" i="49"/>
  <c r="AG41" i="49"/>
  <c r="AR40" i="49"/>
  <c r="AG40" i="49"/>
  <c r="AR39" i="49"/>
  <c r="AG39" i="49"/>
  <c r="AR38" i="49"/>
  <c r="AG38" i="49"/>
  <c r="AR37" i="49"/>
  <c r="AG37" i="49"/>
  <c r="AR36" i="49"/>
  <c r="AG36" i="49"/>
  <c r="AR35" i="49"/>
  <c r="AG35" i="49"/>
  <c r="AR34" i="49"/>
  <c r="AG34" i="49"/>
  <c r="AR33" i="49"/>
  <c r="AG33" i="49"/>
  <c r="AR32" i="49"/>
  <c r="AG32" i="49"/>
  <c r="AR31" i="49"/>
  <c r="AG31" i="49"/>
  <c r="AR30" i="49"/>
  <c r="AG30" i="49"/>
  <c r="AR29" i="49"/>
  <c r="AG29" i="49"/>
  <c r="AR28" i="49"/>
  <c r="AG28" i="49"/>
  <c r="AR27" i="49"/>
  <c r="AG27" i="49"/>
  <c r="AR26" i="49"/>
  <c r="AG26" i="49"/>
  <c r="AR25" i="49"/>
  <c r="AG25" i="49"/>
  <c r="AR24" i="49"/>
  <c r="AG24" i="49"/>
  <c r="AR23" i="49"/>
  <c r="AG23" i="49"/>
  <c r="AR22" i="49"/>
  <c r="AG22" i="49"/>
  <c r="AR21" i="49"/>
  <c r="AG21" i="49"/>
  <c r="AR20" i="49"/>
  <c r="AG20" i="49"/>
  <c r="AR19" i="49"/>
  <c r="AG19" i="49"/>
  <c r="BC20" i="57"/>
  <c r="BC20" i="56"/>
  <c r="BC20" i="55"/>
  <c r="BC20" i="54"/>
  <c r="BC20" i="53"/>
  <c r="BC20" i="52"/>
  <c r="X8" i="49"/>
  <c r="X9" i="49"/>
  <c r="X10" i="49"/>
  <c r="X7" i="49"/>
  <c r="K8" i="51"/>
  <c r="K9" i="51"/>
  <c r="K10" i="51"/>
  <c r="K8" i="49"/>
  <c r="K9" i="49"/>
  <c r="K10" i="49"/>
  <c r="K7" i="49"/>
  <c r="X8" i="48"/>
  <c r="K14" i="68" s="1"/>
  <c r="X9" i="48"/>
  <c r="K15" i="68" s="1"/>
  <c r="X10" i="48"/>
  <c r="K16" i="68" s="1"/>
  <c r="X7" i="48"/>
  <c r="K13" i="68" s="1"/>
  <c r="K8" i="48"/>
  <c r="K10" i="68" s="1"/>
  <c r="K9" i="48"/>
  <c r="K11" i="68" s="1"/>
  <c r="K10" i="48"/>
  <c r="K12" i="68" s="1"/>
  <c r="BC39" i="57"/>
  <c r="BC38" i="57"/>
  <c r="BC37" i="57"/>
  <c r="BC36" i="57"/>
  <c r="BC35" i="57"/>
  <c r="BC34" i="57"/>
  <c r="BC33" i="57"/>
  <c r="BC32" i="57"/>
  <c r="BC25" i="57"/>
  <c r="BC26" i="57"/>
  <c r="BC27" i="57"/>
  <c r="BC28" i="57"/>
  <c r="BC29" i="57"/>
  <c r="BC30" i="57"/>
  <c r="BC31" i="57"/>
  <c r="BC31" i="59"/>
  <c r="BC30" i="59"/>
  <c r="BC29" i="59"/>
  <c r="BC28" i="59"/>
  <c r="BC27" i="59"/>
  <c r="BC26" i="59"/>
  <c r="BC25" i="59"/>
  <c r="BC24" i="59"/>
  <c r="BC31" i="58"/>
  <c r="BC30" i="58"/>
  <c r="BC29" i="58"/>
  <c r="BC28" i="58"/>
  <c r="BC27" i="58"/>
  <c r="BC26" i="58"/>
  <c r="BC25" i="58"/>
  <c r="BC24" i="58"/>
  <c r="BC24" i="57"/>
  <c r="BC31" i="56"/>
  <c r="BC30" i="56"/>
  <c r="BC29" i="56"/>
  <c r="BC28" i="56"/>
  <c r="BC27" i="56"/>
  <c r="BC26" i="56"/>
  <c r="BC25" i="56"/>
  <c r="BC24" i="56"/>
  <c r="BC31" i="55"/>
  <c r="BC30" i="55"/>
  <c r="BC29" i="55"/>
  <c r="BC28" i="55"/>
  <c r="BC27" i="55"/>
  <c r="BC26" i="55"/>
  <c r="BC25" i="55"/>
  <c r="BC24" i="55"/>
  <c r="BC31" i="54"/>
  <c r="BC30" i="54"/>
  <c r="BC29" i="54"/>
  <c r="BC28" i="54"/>
  <c r="BC27" i="54"/>
  <c r="BC26" i="54"/>
  <c r="BC25" i="54"/>
  <c r="BC24" i="54"/>
  <c r="BC31" i="53"/>
  <c r="BC30" i="53"/>
  <c r="BC29" i="53"/>
  <c r="BC28" i="53"/>
  <c r="BC27" i="53"/>
  <c r="BC26" i="53"/>
  <c r="BC25" i="53"/>
  <c r="BC24" i="53"/>
  <c r="BC31" i="52"/>
  <c r="BC30" i="52"/>
  <c r="BC29" i="52"/>
  <c r="BC28" i="52"/>
  <c r="BC27" i="52"/>
  <c r="BC26" i="52"/>
  <c r="BC25" i="52"/>
  <c r="BC24" i="52"/>
  <c r="BC31" i="51"/>
  <c r="BC30" i="51"/>
  <c r="BC29" i="51"/>
  <c r="BC28" i="51"/>
  <c r="BC27" i="51"/>
  <c r="BC26" i="51"/>
  <c r="BC25" i="51"/>
  <c r="BC24" i="51"/>
  <c r="BC31" i="50"/>
  <c r="BC30" i="50"/>
  <c r="BC29" i="50"/>
  <c r="BC28" i="50"/>
  <c r="BC27" i="50"/>
  <c r="BC26" i="50"/>
  <c r="BC25" i="50"/>
  <c r="BC24" i="50"/>
  <c r="U10" i="49"/>
  <c r="H10" i="49"/>
  <c r="U9" i="49"/>
  <c r="H9" i="49"/>
  <c r="U8" i="49"/>
  <c r="H8" i="49"/>
  <c r="U7" i="49"/>
  <c r="H7" i="49"/>
  <c r="BC31" i="49"/>
  <c r="BC30" i="49"/>
  <c r="BC29" i="49"/>
  <c r="BC28" i="49"/>
  <c r="BC27" i="49"/>
  <c r="BC26" i="49"/>
  <c r="BC25" i="49"/>
  <c r="BC24" i="49"/>
  <c r="T4" i="47"/>
  <c r="T8" i="47"/>
  <c r="T9" i="47"/>
  <c r="T10" i="47"/>
  <c r="T11" i="47"/>
  <c r="T12" i="47"/>
  <c r="T13" i="47"/>
  <c r="T14" i="47"/>
  <c r="T7" i="47"/>
  <c r="U8" i="48"/>
  <c r="J14" i="68" s="1"/>
  <c r="U9" i="48"/>
  <c r="J15" i="68" s="1"/>
  <c r="U7" i="48"/>
  <c r="J13" i="68" s="1"/>
  <c r="H8" i="48"/>
  <c r="J10" i="68" s="1"/>
  <c r="H9" i="48"/>
  <c r="J11" i="68" s="1"/>
  <c r="H10" i="48"/>
  <c r="J12" i="68" s="1"/>
  <c r="AG20" i="48"/>
  <c r="AG21" i="48"/>
  <c r="AG22" i="48"/>
  <c r="AG23" i="48"/>
  <c r="AG24" i="48"/>
  <c r="AG25" i="48"/>
  <c r="AG26" i="48"/>
  <c r="AG27" i="48"/>
  <c r="AG28" i="48"/>
  <c r="AG29" i="48"/>
  <c r="AG30" i="48"/>
  <c r="AG31" i="48"/>
  <c r="AG32" i="48"/>
  <c r="AG33" i="48"/>
  <c r="AG34" i="48"/>
  <c r="AG35" i="48"/>
  <c r="AG36" i="48"/>
  <c r="AG37" i="48"/>
  <c r="AG38" i="48"/>
  <c r="AG39" i="48"/>
  <c r="AG40" i="48"/>
  <c r="AG41" i="48"/>
  <c r="AG42" i="48"/>
  <c r="AG43" i="48"/>
  <c r="AG44" i="48"/>
  <c r="AG45" i="48"/>
  <c r="AG46" i="48"/>
  <c r="AG47" i="48"/>
  <c r="AG48" i="48"/>
  <c r="AG49" i="48"/>
  <c r="AG50" i="48"/>
  <c r="AG51" i="48"/>
  <c r="AG52" i="48"/>
  <c r="AG53" i="48"/>
  <c r="AG54" i="48"/>
  <c r="AG55" i="48"/>
  <c r="AG56" i="48"/>
  <c r="AG57" i="48"/>
  <c r="AG58" i="48"/>
  <c r="AG59" i="48"/>
  <c r="AG60" i="48"/>
  <c r="AG61" i="48"/>
  <c r="AG62" i="48"/>
  <c r="AG63" i="48"/>
  <c r="AG64" i="48"/>
  <c r="AG65" i="48"/>
  <c r="AG66" i="48"/>
  <c r="AG67" i="48"/>
  <c r="AG68" i="48"/>
  <c r="AG69" i="48"/>
  <c r="AG70" i="48"/>
  <c r="AG71" i="48"/>
  <c r="AG72" i="48"/>
  <c r="AG73" i="48"/>
  <c r="AG74" i="48"/>
  <c r="AG75" i="48"/>
  <c r="AG76" i="48"/>
  <c r="AG77" i="48"/>
  <c r="AG78" i="48"/>
  <c r="AG79" i="48"/>
  <c r="AG80" i="48"/>
  <c r="AG81" i="48"/>
  <c r="AG82" i="48"/>
  <c r="AG83" i="48"/>
  <c r="AG84" i="48"/>
  <c r="AG85" i="48"/>
  <c r="AG86" i="48"/>
  <c r="AG87" i="48"/>
  <c r="AG88" i="48"/>
  <c r="AG89" i="48"/>
  <c r="AG90" i="48"/>
  <c r="AG91" i="48"/>
  <c r="AG92" i="48"/>
  <c r="AG93" i="48"/>
  <c r="AG94" i="48"/>
  <c r="AG95" i="48"/>
  <c r="AG96" i="48"/>
  <c r="AG97" i="48"/>
  <c r="AG98" i="48"/>
  <c r="AG99" i="48"/>
  <c r="AG100" i="48"/>
  <c r="AG101" i="48"/>
  <c r="AG102" i="48"/>
  <c r="AG103" i="48"/>
  <c r="AG104" i="48"/>
  <c r="AG105" i="48"/>
  <c r="AG106" i="48"/>
  <c r="AG107" i="48"/>
  <c r="AG108" i="48"/>
  <c r="AG109" i="48"/>
  <c r="AG110" i="48"/>
  <c r="AG111" i="48"/>
  <c r="AG112" i="48"/>
  <c r="AG113" i="48"/>
  <c r="AG114" i="48"/>
  <c r="AG115" i="48"/>
  <c r="AG116" i="48"/>
  <c r="AG117" i="48"/>
  <c r="AG118" i="48"/>
  <c r="AG119" i="48"/>
  <c r="AG120" i="48"/>
  <c r="AG121" i="48"/>
  <c r="AG122" i="48"/>
  <c r="AG123" i="48"/>
  <c r="AG124" i="48"/>
  <c r="AG125" i="48"/>
  <c r="AG126" i="48"/>
  <c r="AG127" i="48"/>
  <c r="AG128" i="48"/>
  <c r="AG129" i="48"/>
  <c r="AG130" i="48"/>
  <c r="AG131" i="48"/>
  <c r="AG132" i="48"/>
  <c r="AG133" i="48"/>
  <c r="AG134" i="48"/>
  <c r="AG135" i="48"/>
  <c r="AG136" i="48"/>
  <c r="AG137" i="48"/>
  <c r="AG138" i="48"/>
  <c r="AG139" i="48"/>
  <c r="AG140" i="48"/>
  <c r="AG141" i="48"/>
  <c r="AG142" i="48"/>
  <c r="AG143" i="48"/>
  <c r="AG144" i="48"/>
  <c r="AG145" i="48"/>
  <c r="AG146" i="48"/>
  <c r="AG147" i="48"/>
  <c r="AG148" i="48"/>
  <c r="AG149" i="48"/>
  <c r="AG150" i="48"/>
  <c r="AG151" i="48"/>
  <c r="AG152" i="48"/>
  <c r="AG153" i="48"/>
  <c r="AG154" i="48"/>
  <c r="AG155" i="48"/>
  <c r="AG156" i="48"/>
  <c r="AG157" i="48"/>
  <c r="AG158" i="48"/>
  <c r="AG159" i="48"/>
  <c r="AG160" i="48"/>
  <c r="AG161" i="48"/>
  <c r="AG162" i="48"/>
  <c r="AG163" i="48"/>
  <c r="AG164" i="48"/>
  <c r="AG165" i="48"/>
  <c r="AG166" i="48"/>
  <c r="AG167" i="48"/>
  <c r="AG168" i="48"/>
  <c r="AG169" i="48"/>
  <c r="AG170" i="48"/>
  <c r="AG171" i="48"/>
  <c r="AG172" i="48"/>
  <c r="AG173" i="48"/>
  <c r="AG174" i="48"/>
  <c r="AG175" i="48"/>
  <c r="AG176" i="48"/>
  <c r="AG177" i="48"/>
  <c r="AG178" i="48"/>
  <c r="AG179" i="48"/>
  <c r="AG180" i="48"/>
  <c r="AG181" i="48"/>
  <c r="AG182" i="48"/>
  <c r="AG183" i="48"/>
  <c r="AG184" i="48"/>
  <c r="AG185" i="48"/>
  <c r="AG186" i="48"/>
  <c r="AG187" i="48"/>
  <c r="AG188" i="48"/>
  <c r="AG189" i="48"/>
  <c r="AG190" i="48"/>
  <c r="AG191" i="48"/>
  <c r="AG192" i="48"/>
  <c r="AG193" i="48"/>
  <c r="AG194" i="48"/>
  <c r="AG195" i="48"/>
  <c r="AG196" i="48"/>
  <c r="AG197" i="48"/>
  <c r="AG198" i="48"/>
  <c r="AG199" i="48"/>
  <c r="AG200" i="48"/>
  <c r="AG201" i="48"/>
  <c r="AG202" i="48"/>
  <c r="AG203" i="48"/>
  <c r="AG204" i="48"/>
  <c r="AG205" i="48"/>
  <c r="AG206" i="48"/>
  <c r="AR20" i="48"/>
  <c r="AR21" i="48"/>
  <c r="AR22" i="48"/>
  <c r="AR23" i="48"/>
  <c r="AR24" i="48"/>
  <c r="AR25" i="48"/>
  <c r="AR26" i="48"/>
  <c r="AR27" i="48"/>
  <c r="AR28" i="48"/>
  <c r="AR29" i="48"/>
  <c r="AR30" i="48"/>
  <c r="AR31" i="48"/>
  <c r="AR32" i="48"/>
  <c r="AR33" i="48"/>
  <c r="AR34" i="48"/>
  <c r="AR35" i="48"/>
  <c r="AR36" i="48"/>
  <c r="AR37" i="48"/>
  <c r="AR38" i="48"/>
  <c r="AR39" i="48"/>
  <c r="AR40" i="48"/>
  <c r="AR41" i="48"/>
  <c r="AR42" i="48"/>
  <c r="AR43" i="48"/>
  <c r="AR44" i="48"/>
  <c r="AR45" i="48"/>
  <c r="AR46" i="48"/>
  <c r="AR47" i="48"/>
  <c r="AR48" i="48"/>
  <c r="AR49" i="48"/>
  <c r="AR50" i="48"/>
  <c r="AR51" i="48"/>
  <c r="AR52" i="48"/>
  <c r="AR53" i="48"/>
  <c r="AR54" i="48"/>
  <c r="AR55" i="48"/>
  <c r="AR56" i="48"/>
  <c r="AR57" i="48"/>
  <c r="AR58" i="48"/>
  <c r="AR59" i="48"/>
  <c r="AR60" i="48"/>
  <c r="AR61" i="48"/>
  <c r="AR62" i="48"/>
  <c r="AR63" i="48"/>
  <c r="AR64" i="48"/>
  <c r="AR65" i="48"/>
  <c r="AR66" i="48"/>
  <c r="AR67" i="48"/>
  <c r="AR68" i="48"/>
  <c r="AR69" i="48"/>
  <c r="AR70" i="48"/>
  <c r="AR71" i="48"/>
  <c r="AR72" i="48"/>
  <c r="AR73" i="48"/>
  <c r="AR74" i="48"/>
  <c r="AR75" i="48"/>
  <c r="AR76" i="48"/>
  <c r="AR77" i="48"/>
  <c r="AR78" i="48"/>
  <c r="AR79" i="48"/>
  <c r="AR80" i="48"/>
  <c r="AR81" i="48"/>
  <c r="AR82" i="48"/>
  <c r="AR83" i="48"/>
  <c r="AR84" i="48"/>
  <c r="AR85" i="48"/>
  <c r="AR86" i="48"/>
  <c r="AR87" i="48"/>
  <c r="AR88" i="48"/>
  <c r="AR89" i="48"/>
  <c r="AR90" i="48"/>
  <c r="AR91" i="48"/>
  <c r="AR92" i="48"/>
  <c r="AR93" i="48"/>
  <c r="AR94" i="48"/>
  <c r="AR95" i="48"/>
  <c r="AR96" i="48"/>
  <c r="AR97" i="48"/>
  <c r="AR98" i="48"/>
  <c r="AR99" i="48"/>
  <c r="AR100" i="48"/>
  <c r="AR101" i="48"/>
  <c r="AR102" i="48"/>
  <c r="AR103" i="48"/>
  <c r="AR104" i="48"/>
  <c r="AR105" i="48"/>
  <c r="AR106" i="48"/>
  <c r="AR107" i="48"/>
  <c r="AR108" i="48"/>
  <c r="AR109" i="48"/>
  <c r="AR110" i="48"/>
  <c r="AR111" i="48"/>
  <c r="AR112" i="48"/>
  <c r="AR113" i="48"/>
  <c r="AR114" i="48"/>
  <c r="AR115" i="48"/>
  <c r="AR116" i="48"/>
  <c r="AR117" i="48"/>
  <c r="AR118" i="48"/>
  <c r="AR119" i="48"/>
  <c r="AR120" i="48"/>
  <c r="AR121" i="48"/>
  <c r="AR122" i="48"/>
  <c r="AR123" i="48"/>
  <c r="AR124" i="48"/>
  <c r="AR125" i="48"/>
  <c r="AR126" i="48"/>
  <c r="AR127" i="48"/>
  <c r="AR128" i="48"/>
  <c r="AR129" i="48"/>
  <c r="AR130" i="48"/>
  <c r="AR131" i="48"/>
  <c r="AR132" i="48"/>
  <c r="AR133" i="48"/>
  <c r="AR134" i="48"/>
  <c r="AR135" i="48"/>
  <c r="AR136" i="48"/>
  <c r="AR137" i="48"/>
  <c r="AR138" i="48"/>
  <c r="AR139" i="48"/>
  <c r="AR140" i="48"/>
  <c r="AR141" i="48"/>
  <c r="AR142" i="48"/>
  <c r="AR143" i="48"/>
  <c r="AR144" i="48"/>
  <c r="AR145" i="48"/>
  <c r="AR146" i="48"/>
  <c r="AR147" i="48"/>
  <c r="AR148" i="48"/>
  <c r="AR149" i="48"/>
  <c r="AR150" i="48"/>
  <c r="AR151" i="48"/>
  <c r="AR152" i="48"/>
  <c r="AR153" i="48"/>
  <c r="AR154" i="48"/>
  <c r="AR155" i="48"/>
  <c r="AR156" i="48"/>
  <c r="AR157" i="48"/>
  <c r="AR158" i="48"/>
  <c r="AR159" i="48"/>
  <c r="AR160" i="48"/>
  <c r="AR161" i="48"/>
  <c r="AR162" i="48"/>
  <c r="AR163" i="48"/>
  <c r="AR164" i="48"/>
  <c r="AR165" i="48"/>
  <c r="AR166" i="48"/>
  <c r="AR167" i="48"/>
  <c r="AR168" i="48"/>
  <c r="AR169" i="48"/>
  <c r="AR170" i="48"/>
  <c r="AR171" i="48"/>
  <c r="AR172" i="48"/>
  <c r="AR173" i="48"/>
  <c r="AR174" i="48"/>
  <c r="AR175" i="48"/>
  <c r="AR176" i="48"/>
  <c r="AR177" i="48"/>
  <c r="AR178" i="48"/>
  <c r="AR179" i="48"/>
  <c r="AR180" i="48"/>
  <c r="AR181" i="48"/>
  <c r="AR182" i="48"/>
  <c r="AR183" i="48"/>
  <c r="AR184" i="48"/>
  <c r="AR185" i="48"/>
  <c r="AR186" i="48"/>
  <c r="AR187" i="48"/>
  <c r="AR188" i="48"/>
  <c r="AR189" i="48"/>
  <c r="AR190" i="48"/>
  <c r="AR191" i="48"/>
  <c r="AR192" i="48"/>
  <c r="AR193" i="48"/>
  <c r="AR194" i="48"/>
  <c r="AR195" i="48"/>
  <c r="AR196" i="48"/>
  <c r="AR197" i="48"/>
  <c r="AR198" i="48"/>
  <c r="AR199" i="48"/>
  <c r="AR200" i="48"/>
  <c r="AR201" i="48"/>
  <c r="AR202" i="48"/>
  <c r="AR203" i="48"/>
  <c r="AR204" i="48"/>
  <c r="AR205" i="48"/>
  <c r="AR206" i="48"/>
  <c r="AR19" i="48"/>
  <c r="K7" i="48" s="1"/>
  <c r="K9" i="68" s="1"/>
  <c r="AG19" i="48"/>
  <c r="H7" i="48" s="1"/>
  <c r="J9" i="68" s="1"/>
  <c r="BC29" i="48"/>
  <c r="BC30" i="48"/>
  <c r="BC31" i="48"/>
  <c r="BC28" i="48"/>
  <c r="BC25" i="48"/>
  <c r="BC26" i="48"/>
  <c r="BC27" i="48"/>
  <c r="BC24" i="48"/>
  <c r="X11" i="57" l="1"/>
  <c r="K120" i="68" s="1"/>
  <c r="X10" i="57"/>
  <c r="K119" i="68" s="1"/>
  <c r="U11" i="57"/>
  <c r="J120" i="68" s="1"/>
  <c r="U10" i="57"/>
  <c r="J119" i="68" s="1"/>
  <c r="AR208" i="49"/>
  <c r="K7" i="58"/>
  <c r="K8" i="58"/>
  <c r="K9" i="58"/>
  <c r="K10" i="58"/>
  <c r="X7" i="58"/>
  <c r="X8" i="58"/>
  <c r="X9" i="58"/>
  <c r="U9" i="58"/>
  <c r="U8" i="58"/>
  <c r="H7" i="58"/>
  <c r="H8" i="58"/>
  <c r="H9" i="58"/>
  <c r="H10" i="58"/>
  <c r="U7" i="58"/>
  <c r="K8" i="57"/>
  <c r="K109" i="68" s="1"/>
  <c r="K9" i="57"/>
  <c r="K110" i="68" s="1"/>
  <c r="K11" i="57"/>
  <c r="K112" i="68" s="1"/>
  <c r="X13" i="57"/>
  <c r="K122" i="68" s="1"/>
  <c r="K13" i="57"/>
  <c r="K114" i="68" s="1"/>
  <c r="X7" i="57"/>
  <c r="K116" i="68" s="1"/>
  <c r="K14" i="57"/>
  <c r="K115" i="68" s="1"/>
  <c r="K10" i="57"/>
  <c r="K111" i="68" s="1"/>
  <c r="X14" i="57"/>
  <c r="K123" i="68" s="1"/>
  <c r="K12" i="57"/>
  <c r="K113" i="68" s="1"/>
  <c r="X8" i="57"/>
  <c r="K117" i="68" s="1"/>
  <c r="X9" i="57"/>
  <c r="K118" i="68" s="1"/>
  <c r="H8" i="57"/>
  <c r="J109" i="68" s="1"/>
  <c r="H9" i="57"/>
  <c r="J110" i="68" s="1"/>
  <c r="H11" i="57"/>
  <c r="J112" i="68" s="1"/>
  <c r="U13" i="57"/>
  <c r="J122" i="68" s="1"/>
  <c r="H13" i="57"/>
  <c r="J114" i="68" s="1"/>
  <c r="U7" i="57"/>
  <c r="J116" i="68" s="1"/>
  <c r="H14" i="57"/>
  <c r="J115" i="68" s="1"/>
  <c r="H10" i="57"/>
  <c r="J111" i="68" s="1"/>
  <c r="U14" i="57"/>
  <c r="J123" i="68" s="1"/>
  <c r="H12" i="57"/>
  <c r="J113" i="68" s="1"/>
  <c r="U8" i="57"/>
  <c r="J117" i="68" s="1"/>
  <c r="U9" i="57"/>
  <c r="J118" i="68" s="1"/>
  <c r="K8" i="56"/>
  <c r="K7" i="56"/>
  <c r="K9" i="56"/>
  <c r="K10" i="56"/>
  <c r="H10" i="56"/>
  <c r="H7" i="56"/>
  <c r="H9" i="56"/>
  <c r="K10" i="55"/>
  <c r="K8" i="55"/>
  <c r="K9" i="55"/>
  <c r="X8" i="55"/>
  <c r="K7" i="55"/>
  <c r="X7" i="55"/>
  <c r="H8" i="55"/>
  <c r="H9" i="55"/>
  <c r="H10" i="55"/>
  <c r="U8" i="55"/>
  <c r="U7" i="55"/>
  <c r="K10" i="53"/>
  <c r="K8" i="53"/>
  <c r="K7" i="53"/>
  <c r="K9" i="53"/>
  <c r="H10" i="53"/>
  <c r="H8" i="53"/>
  <c r="H7" i="53"/>
  <c r="H9" i="53"/>
  <c r="K9" i="52"/>
  <c r="K8" i="52"/>
  <c r="K7" i="52"/>
  <c r="K10" i="52"/>
  <c r="X10" i="52"/>
  <c r="H7" i="52"/>
  <c r="H10" i="52"/>
  <c r="U10" i="52"/>
  <c r="H9" i="52"/>
  <c r="H8" i="52"/>
  <c r="K7" i="51"/>
  <c r="H7" i="51"/>
  <c r="K9" i="59"/>
  <c r="K10" i="59"/>
  <c r="K7" i="59"/>
  <c r="H9" i="59"/>
  <c r="H10" i="59"/>
  <c r="H7" i="59"/>
  <c r="AR208" i="57"/>
  <c r="AG208" i="57"/>
  <c r="AR208" i="56"/>
  <c r="AG208" i="56"/>
  <c r="AG208" i="59"/>
  <c r="AR208" i="59"/>
  <c r="AG208" i="58"/>
  <c r="AR208" i="58"/>
  <c r="AR208" i="55"/>
  <c r="AR208" i="53"/>
  <c r="U10" i="48"/>
  <c r="J16" i="68" s="1"/>
  <c r="J17" i="68" s="1"/>
  <c r="AG208" i="54"/>
  <c r="AR208" i="54"/>
  <c r="AG208" i="53"/>
  <c r="AG208" i="52"/>
  <c r="AR208" i="52"/>
  <c r="AG208" i="50"/>
  <c r="AR208" i="50"/>
  <c r="AG208" i="51"/>
  <c r="AR208" i="51"/>
  <c r="AG208" i="49"/>
  <c r="AG208" i="55"/>
  <c r="H7" i="55"/>
  <c r="U10" i="59"/>
  <c r="H8" i="59"/>
  <c r="X10" i="59"/>
  <c r="K8" i="59"/>
  <c r="AG208" i="48"/>
  <c r="AR208" i="48"/>
  <c r="J146" i="68"/>
  <c r="K146" i="68"/>
  <c r="J135" i="68"/>
  <c r="K135" i="68"/>
  <c r="J105" i="68"/>
  <c r="K105" i="68"/>
  <c r="J94" i="68"/>
  <c r="K94" i="68"/>
  <c r="J83" i="68"/>
  <c r="K83" i="68"/>
  <c r="J72" i="68"/>
  <c r="K72" i="68"/>
  <c r="J61" i="68"/>
  <c r="K61" i="68"/>
  <c r="J50" i="68"/>
  <c r="K50" i="68"/>
  <c r="J39" i="68"/>
  <c r="K39" i="68"/>
  <c r="J28" i="68"/>
  <c r="K28" i="68"/>
  <c r="K17" i="68"/>
  <c r="K124" i="68" l="1"/>
  <c r="K147" i="68" s="1"/>
  <c r="J124" i="68"/>
  <c r="J147" i="68" s="1"/>
  <c r="Q10" i="54" l="1"/>
  <c r="D82" i="68" s="1"/>
  <c r="D6" i="54"/>
  <c r="AK16" i="54"/>
  <c r="Q6" i="54"/>
  <c r="D6" i="56"/>
  <c r="Q6" i="56"/>
  <c r="Q10" i="56"/>
  <c r="D104" i="68" s="1"/>
  <c r="AK16" i="56"/>
  <c r="Q10" i="58"/>
  <c r="D134" i="68" s="1"/>
  <c r="D6" i="58"/>
  <c r="Q6" i="58"/>
  <c r="AK16" i="58"/>
  <c r="Q10" i="55"/>
  <c r="D93" i="68" s="1"/>
  <c r="D6" i="55"/>
  <c r="AK16" i="55"/>
  <c r="Q6" i="55"/>
  <c r="Q10" i="59"/>
  <c r="D145" i="68" s="1"/>
  <c r="Q6" i="59"/>
  <c r="D6" i="59"/>
  <c r="AK16" i="59"/>
  <c r="Q10" i="50"/>
  <c r="D38" i="68" s="1"/>
  <c r="AK16" i="50"/>
  <c r="Q6" i="50"/>
  <c r="D6" i="50"/>
  <c r="D6" i="52"/>
  <c r="Q10" i="52"/>
  <c r="D60" i="68" s="1"/>
  <c r="AK16" i="52"/>
  <c r="Q6" i="52"/>
  <c r="Q6" i="57"/>
  <c r="D6" i="57"/>
  <c r="AK16" i="57"/>
  <c r="Q14" i="57"/>
  <c r="D123" i="68" s="1"/>
  <c r="Q6" i="53"/>
  <c r="D6" i="53"/>
  <c r="Q10" i="53"/>
  <c r="D71" i="68" s="1"/>
  <c r="AK16" i="53"/>
  <c r="AK16" i="49"/>
  <c r="D6" i="49"/>
  <c r="Q10" i="49"/>
  <c r="D27" i="68" s="1"/>
  <c r="Q6" i="49"/>
  <c r="Q10" i="51"/>
  <c r="D49" i="68" s="1"/>
  <c r="D6" i="51"/>
  <c r="AK16" i="51"/>
  <c r="Q6" i="51"/>
  <c r="M6" i="68"/>
  <c r="D6" i="68"/>
  <c r="AO18" i="50"/>
  <c r="AD18" i="50"/>
  <c r="AU16" i="50"/>
  <c r="P16" i="50"/>
  <c r="AM18" i="50"/>
  <c r="AB18" i="50"/>
  <c r="Y16" i="50"/>
  <c r="J16" i="50"/>
  <c r="AK18" i="50"/>
  <c r="Y18" i="50"/>
  <c r="U16" i="50"/>
  <c r="F16" i="50"/>
  <c r="AR18" i="50"/>
  <c r="AG18" i="50"/>
  <c r="R16" i="50"/>
  <c r="B16" i="50"/>
  <c r="AR18" i="53"/>
  <c r="AG18" i="53"/>
  <c r="R16" i="53"/>
  <c r="B16" i="53"/>
  <c r="AO18" i="53"/>
  <c r="AD18" i="53"/>
  <c r="AU16" i="53"/>
  <c r="P16" i="53"/>
  <c r="AM18" i="53"/>
  <c r="AB18" i="53"/>
  <c r="Y16" i="53"/>
  <c r="J16" i="53"/>
  <c r="AK18" i="53"/>
  <c r="Y18" i="53"/>
  <c r="U16" i="53"/>
  <c r="F16" i="53"/>
  <c r="AR18" i="49"/>
  <c r="AG18" i="49"/>
  <c r="R16" i="49"/>
  <c r="B16" i="49"/>
  <c r="AO18" i="49"/>
  <c r="AD18" i="49"/>
  <c r="AU16" i="49"/>
  <c r="P16" i="49"/>
  <c r="AM18" i="49"/>
  <c r="AB18" i="49"/>
  <c r="Y16" i="49"/>
  <c r="J16" i="49"/>
  <c r="AK18" i="49"/>
  <c r="Y18" i="49"/>
  <c r="U16" i="49"/>
  <c r="F16" i="49"/>
  <c r="AM18" i="51"/>
  <c r="AB18" i="51"/>
  <c r="Y16" i="51"/>
  <c r="J16" i="51"/>
  <c r="AK18" i="51"/>
  <c r="Y18" i="51"/>
  <c r="U16" i="51"/>
  <c r="F16" i="51"/>
  <c r="AR18" i="51"/>
  <c r="AG18" i="51"/>
  <c r="R16" i="51"/>
  <c r="B16" i="51"/>
  <c r="AO18" i="51"/>
  <c r="AD18" i="51"/>
  <c r="AU16" i="51"/>
  <c r="P16" i="51"/>
  <c r="AO18" i="58"/>
  <c r="AD18" i="58"/>
  <c r="AU16" i="58"/>
  <c r="P16" i="58"/>
  <c r="AM18" i="58"/>
  <c r="AB18" i="58"/>
  <c r="Y16" i="58"/>
  <c r="J16" i="58"/>
  <c r="AK18" i="58"/>
  <c r="Y18" i="58"/>
  <c r="U16" i="58"/>
  <c r="F16" i="58"/>
  <c r="AR18" i="58"/>
  <c r="AG18" i="58"/>
  <c r="R16" i="58"/>
  <c r="B16" i="58"/>
  <c r="AO18" i="54"/>
  <c r="AD18" i="54"/>
  <c r="AU16" i="54"/>
  <c r="P16" i="54"/>
  <c r="AM18" i="54"/>
  <c r="AB18" i="54"/>
  <c r="Y16" i="54"/>
  <c r="J16" i="54"/>
  <c r="AK18" i="54"/>
  <c r="Y18" i="54"/>
  <c r="U16" i="54"/>
  <c r="F16" i="54"/>
  <c r="AR18" i="54"/>
  <c r="AG18" i="54"/>
  <c r="R16" i="54"/>
  <c r="B16" i="54"/>
  <c r="AK18" i="52"/>
  <c r="Y18" i="52"/>
  <c r="U16" i="52"/>
  <c r="F16" i="52"/>
  <c r="AR18" i="52"/>
  <c r="AG18" i="52"/>
  <c r="R16" i="52"/>
  <c r="B16" i="52"/>
  <c r="AO18" i="52"/>
  <c r="AD18" i="52"/>
  <c r="AU16" i="52"/>
  <c r="P16" i="52"/>
  <c r="AM18" i="52"/>
  <c r="AB18" i="52"/>
  <c r="Y16" i="52"/>
  <c r="J16" i="52"/>
  <c r="AK18" i="56"/>
  <c r="Y18" i="56"/>
  <c r="U16" i="56"/>
  <c r="F16" i="56"/>
  <c r="AR18" i="56"/>
  <c r="AG18" i="56"/>
  <c r="R16" i="56"/>
  <c r="B16" i="56"/>
  <c r="AO18" i="56"/>
  <c r="AD18" i="56"/>
  <c r="AU16" i="56"/>
  <c r="P16" i="56"/>
  <c r="AM18" i="56"/>
  <c r="AB18" i="56"/>
  <c r="Y16" i="56"/>
  <c r="J16" i="56"/>
  <c r="AM18" i="55"/>
  <c r="AB18" i="55"/>
  <c r="Y16" i="55"/>
  <c r="J16" i="55"/>
  <c r="AK18" i="55"/>
  <c r="Y18" i="55"/>
  <c r="U16" i="55"/>
  <c r="F16" i="55"/>
  <c r="AR18" i="55"/>
  <c r="AG18" i="55"/>
  <c r="R16" i="55"/>
  <c r="B16" i="55"/>
  <c r="AO18" i="55"/>
  <c r="AD18" i="55"/>
  <c r="AU16" i="55"/>
  <c r="P16" i="55"/>
  <c r="AR18" i="57"/>
  <c r="AG18" i="57"/>
  <c r="R16" i="57"/>
  <c r="B16" i="57"/>
  <c r="AO18" i="57"/>
  <c r="AD18" i="57"/>
  <c r="AU16" i="57"/>
  <c r="P16" i="57"/>
  <c r="AM18" i="57"/>
  <c r="AB18" i="57"/>
  <c r="Y16" i="57"/>
  <c r="J16" i="57"/>
  <c r="AK18" i="57"/>
  <c r="Y18" i="57"/>
  <c r="U16" i="57"/>
  <c r="F16" i="57"/>
  <c r="AO18" i="59"/>
  <c r="AD18" i="59"/>
  <c r="AU16" i="59"/>
  <c r="P16" i="59"/>
  <c r="AM18" i="59"/>
  <c r="AB18" i="59"/>
  <c r="Y16" i="59"/>
  <c r="J16" i="59"/>
  <c r="AK18" i="59"/>
  <c r="Y18" i="59"/>
  <c r="U16" i="59"/>
  <c r="F16" i="59"/>
  <c r="AR18" i="59"/>
  <c r="AG18" i="59"/>
  <c r="R16" i="59"/>
  <c r="B16" i="59"/>
  <c r="U6" i="53"/>
  <c r="B6" i="53"/>
  <c r="O6" i="53"/>
  <c r="H6" i="53"/>
  <c r="K6" i="53"/>
  <c r="X6" i="53"/>
  <c r="U6" i="49"/>
  <c r="B6" i="49"/>
  <c r="H6" i="49"/>
  <c r="O6" i="49"/>
  <c r="K6" i="49"/>
  <c r="X6" i="49"/>
  <c r="X6" i="51"/>
  <c r="H6" i="51"/>
  <c r="K6" i="51"/>
  <c r="U6" i="51"/>
  <c r="B6" i="51"/>
  <c r="O6" i="51"/>
  <c r="Q9" i="54"/>
  <c r="D81" i="68" s="1"/>
  <c r="O6" i="54"/>
  <c r="K6" i="54"/>
  <c r="B6" i="54"/>
  <c r="X6" i="54"/>
  <c r="H6" i="54"/>
  <c r="U6" i="54"/>
  <c r="X6" i="52"/>
  <c r="H6" i="52"/>
  <c r="U6" i="52"/>
  <c r="B6" i="52"/>
  <c r="O6" i="52"/>
  <c r="K6" i="52"/>
  <c r="K6" i="56"/>
  <c r="O6" i="56"/>
  <c r="X6" i="56"/>
  <c r="H6" i="56"/>
  <c r="Q9" i="56"/>
  <c r="D103" i="68" s="1"/>
  <c r="U6" i="56"/>
  <c r="B6" i="56"/>
  <c r="U6" i="58"/>
  <c r="B6" i="58"/>
  <c r="X6" i="58"/>
  <c r="O6" i="58"/>
  <c r="K6" i="58"/>
  <c r="H6" i="58"/>
  <c r="O6" i="55"/>
  <c r="B6" i="55"/>
  <c r="K6" i="55"/>
  <c r="U6" i="55"/>
  <c r="X6" i="55"/>
  <c r="H6" i="55"/>
  <c r="O6" i="57"/>
  <c r="Q13" i="57"/>
  <c r="D122" i="68" s="1"/>
  <c r="K6" i="57"/>
  <c r="U6" i="57"/>
  <c r="H6" i="57"/>
  <c r="X6" i="57"/>
  <c r="B6" i="57"/>
  <c r="E6" i="68"/>
  <c r="J6" i="68"/>
  <c r="C6" i="68"/>
  <c r="O6" i="59"/>
  <c r="B6" i="59"/>
  <c r="K6" i="59"/>
  <c r="X6" i="59"/>
  <c r="H6" i="59"/>
  <c r="U6" i="59"/>
  <c r="K6" i="50"/>
  <c r="X6" i="50"/>
  <c r="H6" i="50"/>
  <c r="O6" i="50"/>
  <c r="U6" i="50"/>
  <c r="B6" i="50"/>
  <c r="Q9" i="48" l="1"/>
  <c r="D15" i="68" s="1"/>
  <c r="U2" i="47"/>
  <c r="Q6" i="48" l="1"/>
  <c r="D6" i="48"/>
  <c r="AK16" i="48"/>
  <c r="Q10" i="48"/>
  <c r="D16" i="68" s="1"/>
  <c r="AD18" i="48"/>
  <c r="Y18" i="48"/>
  <c r="AB18" i="48"/>
  <c r="Y16" i="48"/>
  <c r="AR18" i="48"/>
  <c r="AK18" i="48"/>
  <c r="AM18" i="48"/>
  <c r="AO18" i="48"/>
  <c r="AG18" i="48"/>
  <c r="X6" i="48"/>
  <c r="U6" i="48"/>
  <c r="K6" i="48"/>
  <c r="H6" i="48"/>
  <c r="AU16" i="48"/>
  <c r="B6" i="48"/>
  <c r="O6" i="48"/>
  <c r="R16" i="48"/>
  <c r="B16" i="48"/>
  <c r="U16" i="48"/>
  <c r="F16" i="48"/>
  <c r="P16" i="48"/>
  <c r="J16" i="48"/>
</calcChain>
</file>

<file path=xl/sharedStrings.xml><?xml version="1.0" encoding="utf-8"?>
<sst xmlns="http://schemas.openxmlformats.org/spreadsheetml/2006/main" count="285" uniqueCount="134">
  <si>
    <t>Total</t>
  </si>
  <si>
    <t>√</t>
  </si>
  <si>
    <t>EN</t>
  </si>
  <si>
    <t>FR</t>
  </si>
  <si>
    <t>S-Total</t>
  </si>
  <si>
    <t>1610-4</t>
  </si>
  <si>
    <t>1510-1</t>
  </si>
  <si>
    <t>1510-2</t>
  </si>
  <si>
    <t>1510-3</t>
  </si>
  <si>
    <t>1510-4</t>
  </si>
  <si>
    <t>1510-5</t>
  </si>
  <si>
    <t>1510-6</t>
  </si>
  <si>
    <t>1510-7</t>
  </si>
  <si>
    <t>1510-8</t>
  </si>
  <si>
    <t>1520-1</t>
  </si>
  <si>
    <t>1520-2</t>
  </si>
  <si>
    <t>1520-3</t>
  </si>
  <si>
    <t>1520-4</t>
  </si>
  <si>
    <t>1520-5</t>
  </si>
  <si>
    <t>1520-6</t>
  </si>
  <si>
    <t>1520-7</t>
  </si>
  <si>
    <t>1520-8</t>
  </si>
  <si>
    <t>1530-1</t>
  </si>
  <si>
    <t>1530-2</t>
  </si>
  <si>
    <t>1530-3</t>
  </si>
  <si>
    <t>1530-4</t>
  </si>
  <si>
    <t>1530-5</t>
  </si>
  <si>
    <t>1530-6</t>
  </si>
  <si>
    <t>1530-7</t>
  </si>
  <si>
    <t>1530-8</t>
  </si>
  <si>
    <t>1540-1</t>
  </si>
  <si>
    <t>1540-2</t>
  </si>
  <si>
    <t>1540-3</t>
  </si>
  <si>
    <t>1540-4</t>
  </si>
  <si>
    <t>1540-5</t>
  </si>
  <si>
    <t>1540-6</t>
  </si>
  <si>
    <t>1540-7</t>
  </si>
  <si>
    <t>1540-8</t>
  </si>
  <si>
    <t>1550-1</t>
  </si>
  <si>
    <t>1550-2</t>
  </si>
  <si>
    <t>1550-3</t>
  </si>
  <si>
    <t>1550-4</t>
  </si>
  <si>
    <t>1550-5</t>
  </si>
  <si>
    <t>1550-6</t>
  </si>
  <si>
    <t>1550-7</t>
  </si>
  <si>
    <t>1550-8</t>
  </si>
  <si>
    <t>1560-1</t>
  </si>
  <si>
    <t>1560-2</t>
  </si>
  <si>
    <t>1560-3</t>
  </si>
  <si>
    <t>1560-4</t>
  </si>
  <si>
    <t>1560-5</t>
  </si>
  <si>
    <t>1560-6</t>
  </si>
  <si>
    <t>1560-7</t>
  </si>
  <si>
    <t>1560-8</t>
  </si>
  <si>
    <t>1570-1</t>
  </si>
  <si>
    <t>1570-2</t>
  </si>
  <si>
    <t>1570-3</t>
  </si>
  <si>
    <t>1570-4</t>
  </si>
  <si>
    <t>1570-5</t>
  </si>
  <si>
    <t>1570-6</t>
  </si>
  <si>
    <t>1570-7</t>
  </si>
  <si>
    <t>1570-8</t>
  </si>
  <si>
    <t>1580-1</t>
  </si>
  <si>
    <t>1580-2</t>
  </si>
  <si>
    <t>1580-3</t>
  </si>
  <si>
    <t>1580-4</t>
  </si>
  <si>
    <t>1580-5</t>
  </si>
  <si>
    <t>1580-6</t>
  </si>
  <si>
    <t>1580-7</t>
  </si>
  <si>
    <t>1580-8</t>
  </si>
  <si>
    <t>1590-1</t>
  </si>
  <si>
    <t>1590-2</t>
  </si>
  <si>
    <t>1590-3</t>
  </si>
  <si>
    <t>1590-4</t>
  </si>
  <si>
    <t>1590-5</t>
  </si>
  <si>
    <t>1590-6</t>
  </si>
  <si>
    <t>1590-7</t>
  </si>
  <si>
    <t>1590-8</t>
  </si>
  <si>
    <t>1600-1</t>
  </si>
  <si>
    <t>1600-2</t>
  </si>
  <si>
    <t>1600-3</t>
  </si>
  <si>
    <t>1600-4</t>
  </si>
  <si>
    <t>1600-5</t>
  </si>
  <si>
    <t>1600-6</t>
  </si>
  <si>
    <t>1600-7</t>
  </si>
  <si>
    <t>1600-8</t>
  </si>
  <si>
    <t>1600-9</t>
  </si>
  <si>
    <t>1600-10</t>
  </si>
  <si>
    <t>1600-11</t>
  </si>
  <si>
    <t>1600-12</t>
  </si>
  <si>
    <t>1600-13</t>
  </si>
  <si>
    <t>1600-14</t>
  </si>
  <si>
    <t>1600-15</t>
  </si>
  <si>
    <t>1610-1</t>
  </si>
  <si>
    <t>1610-2</t>
  </si>
  <si>
    <t>1610-3</t>
  </si>
  <si>
    <t>1610-5</t>
  </si>
  <si>
    <t>1610-6</t>
  </si>
  <si>
    <t>1610-7</t>
  </si>
  <si>
    <t>1610-8</t>
  </si>
  <si>
    <t>1620-1</t>
  </si>
  <si>
    <t>1620-2</t>
  </si>
  <si>
    <t>1620-3</t>
  </si>
  <si>
    <t>1620-4</t>
  </si>
  <si>
    <t>1620-5</t>
  </si>
  <si>
    <t>1620-6</t>
  </si>
  <si>
    <t>1620-7</t>
  </si>
  <si>
    <t>1620-8</t>
  </si>
  <si>
    <t>1600-16</t>
  </si>
  <si>
    <t>`</t>
  </si>
  <si>
    <t>2019 / 2020</t>
  </si>
  <si>
    <t>2018 / 2019</t>
  </si>
  <si>
    <t>2024 / 2025</t>
  </si>
  <si>
    <t>2025 / 2026</t>
  </si>
  <si>
    <t>2026 / 2027</t>
  </si>
  <si>
    <t>2023 / 2024</t>
  </si>
  <si>
    <t>2022 / 2023</t>
  </si>
  <si>
    <t>2021 / 2022</t>
  </si>
  <si>
    <t>2020 / 2021</t>
  </si>
  <si>
    <t>1510 -</t>
  </si>
  <si>
    <t>1620 -</t>
  </si>
  <si>
    <t>1520 -</t>
  </si>
  <si>
    <t>1530 -</t>
  </si>
  <si>
    <t>1540 -</t>
  </si>
  <si>
    <t>1550 -</t>
  </si>
  <si>
    <t>1560 -</t>
  </si>
  <si>
    <t>1570 -</t>
  </si>
  <si>
    <t>1580 -</t>
  </si>
  <si>
    <t>1590 -</t>
  </si>
  <si>
    <t>1600 -</t>
  </si>
  <si>
    <t>1610 -</t>
  </si>
  <si>
    <t>2027 / 2028</t>
  </si>
  <si>
    <t>Le prix d'acquisition se réflètera dans l'état des immobilisations des états financiers. Le coût de remplacement sera utilisé aux fins de la couverture d'assurance. Dans le cas où le prix d'acquisition n'est pas connu, on attribue la même valeur que le coût de remplacement ou la juste valeur marchande.</t>
  </si>
  <si>
    <t>The purchase price will be reflected in the statement of fixed assets in the financial statements. The replacement cost will be used for insurance coverage purposes. In the event that the purchase price is not known,  the same value than the replacement cost or the fair market value are given.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</si>
</sst>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2" formatCode="_(&quot;$&quot;* #,##0_);_(&quot;$&quot;* \(#,##0\);_(&quot;$&quot;* &quot;-&quot;_);_(@_)"/>
    <numFmt numFmtId="44" formatCode="_(&quot;$&quot;* #,##0.00_);_(&quot;$&quot;* \(#,##0.00\);_(&quot;$&quot;* &quot;-&quot;??_);_(@_)"/>
    <numFmt numFmtId="164" formatCode="&quot;$&quot;* #,##0.00_);[Red]\(&quot;$&quot;* #,##0.00\)"/>
    <numFmt numFmtId="165" formatCode="_(&quot;$&quot;* #,##0_);[Red]&quot;$&quot;* \(#,##0\);_(&quot;$&quot;* &quot;-&quot;??_);_(@_)"/>
    <numFmt numFmtId="166" formatCode="_(&quot;$&quot;* #,##0.00_);[Red]&quot;$&quot;* \(#,##0.00\);_(&quot;$&quot;* &quot;-&quot;??_);_(@_)"/>
    <numFmt numFmtId="167" formatCode="_(&quot;$&quot;* #,##0_);_(&quot;$&quot;* \(#,##0\);_(&quot;$&quot;* &quot;-&quot;??_);_(@_)"/>
    <numFmt numFmtId="168" formatCode="dd\ mmmm\ yyyy"/>
    <numFmt numFmtId="169" formatCode="dd/mm/yyyy;@"/>
  </numFmts>
  <fonts count="58"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8"/>
      <name val="Arial"/>
      <family val="2"/>
    </font>
    <font>
      <b/>
      <sz val="10"/>
      <name val="Arial"/>
      <family val="2"/>
    </font>
    <font>
      <b/>
      <sz val="12"/>
      <name val="Arial"/>
      <family val="2"/>
    </font>
    <font>
      <sz val="14"/>
      <name val="Arial"/>
      <family val="2"/>
    </font>
    <font>
      <b/>
      <sz val="14"/>
      <name val="Arial"/>
      <family val="2"/>
    </font>
    <font>
      <sz val="16"/>
      <name val="Arial"/>
      <family val="2"/>
    </font>
    <font>
      <b/>
      <sz val="16"/>
      <name val="Arial"/>
      <family val="2"/>
    </font>
    <font>
      <b/>
      <sz val="11"/>
      <name val="Arial"/>
      <family val="2"/>
    </font>
    <font>
      <sz val="9"/>
      <name val="Arial"/>
      <family val="2"/>
    </font>
    <font>
      <sz val="10"/>
      <color theme="0"/>
      <name val="Arial"/>
      <family val="2"/>
    </font>
    <font>
      <b/>
      <sz val="14"/>
      <color theme="0"/>
      <name val="Arial"/>
      <family val="2"/>
    </font>
    <font>
      <sz val="12"/>
      <color theme="1"/>
      <name val="Arial"/>
      <family val="2"/>
    </font>
    <font>
      <b/>
      <sz val="12"/>
      <color theme="0"/>
      <name val="Arial"/>
      <family val="2"/>
    </font>
    <font>
      <b/>
      <sz val="20"/>
      <color theme="0"/>
      <name val="Arial"/>
      <family val="2"/>
    </font>
    <font>
      <b/>
      <sz val="16"/>
      <color theme="0"/>
      <name val="Arial"/>
      <family val="2"/>
    </font>
    <font>
      <b/>
      <sz val="15"/>
      <color theme="3"/>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FFFFFF"/>
      <name val="Calibri"/>
      <family val="2"/>
      <scheme val="minor"/>
    </font>
    <font>
      <b/>
      <sz val="28"/>
      <name val="Calibri"/>
      <family val="2"/>
      <scheme val="minor"/>
    </font>
    <font>
      <b/>
      <sz val="72"/>
      <name val="Calibri"/>
      <family val="2"/>
      <scheme val="minor"/>
    </font>
    <font>
      <b/>
      <sz val="14"/>
      <color theme="1"/>
      <name val="Arial"/>
      <family val="2"/>
    </font>
    <font>
      <b/>
      <sz val="20"/>
      <color theme="0"/>
      <name val="Calibri"/>
      <family val="2"/>
      <scheme val="minor"/>
    </font>
    <font>
      <b/>
      <sz val="14"/>
      <color theme="0"/>
      <name val="Calibri"/>
      <family val="2"/>
      <scheme val="minor"/>
    </font>
    <font>
      <b/>
      <sz val="16"/>
      <color theme="0"/>
      <name val="Calibri"/>
      <family val="2"/>
      <scheme val="minor"/>
    </font>
    <font>
      <b/>
      <sz val="12"/>
      <color theme="0"/>
      <name val="Calibri"/>
      <family val="2"/>
      <scheme val="minor"/>
    </font>
    <font>
      <b/>
      <sz val="12"/>
      <color theme="1"/>
      <name val="Calibri"/>
      <family val="2"/>
      <scheme val="minor"/>
    </font>
    <font>
      <b/>
      <sz val="16"/>
      <name val="Calibri"/>
      <family val="2"/>
      <scheme val="minor"/>
    </font>
    <font>
      <sz val="14"/>
      <color theme="1"/>
      <name val="Calibri"/>
      <family val="2"/>
      <scheme val="minor"/>
    </font>
    <font>
      <u/>
      <sz val="11"/>
      <color theme="10"/>
      <name val="Calibri"/>
      <family val="2"/>
      <scheme val="minor"/>
    </font>
    <font>
      <sz val="16"/>
      <color theme="1"/>
      <name val="Calibri"/>
      <family val="2"/>
      <scheme val="minor"/>
    </font>
    <font>
      <b/>
      <sz val="18"/>
      <color theme="0"/>
      <name val="Calibri"/>
      <family val="2"/>
      <scheme val="minor"/>
    </font>
    <font>
      <b/>
      <sz val="24"/>
      <color theme="0"/>
      <name val="Calibri"/>
      <family val="2"/>
      <scheme val="minor"/>
    </font>
    <font>
      <b/>
      <sz val="36"/>
      <name val="Calibri"/>
      <family val="2"/>
      <scheme val="minor"/>
    </font>
    <font>
      <sz val="14"/>
      <name val="Calibri"/>
      <family val="2"/>
      <scheme val="minor"/>
    </font>
    <font>
      <sz val="14"/>
      <color theme="1"/>
      <name val="Arial"/>
      <family val="2"/>
    </font>
    <font>
      <b/>
      <sz val="25"/>
      <name val="Arial"/>
      <family val="2"/>
    </font>
    <font>
      <sz val="36"/>
      <color theme="1"/>
      <name val="Calibri"/>
      <family val="2"/>
    </font>
    <font>
      <sz val="16"/>
      <color theme="0"/>
      <name val="Calibri"/>
      <family val="2"/>
      <scheme val="minor"/>
    </font>
    <font>
      <b/>
      <sz val="16"/>
      <color rgb="FFFFFFFF"/>
      <name val="Calibri"/>
      <family val="2"/>
      <scheme val="minor"/>
    </font>
    <font>
      <b/>
      <sz val="20"/>
      <name val="Calibri"/>
      <family val="2"/>
      <scheme val="minor"/>
    </font>
    <font>
      <sz val="18"/>
      <name val="Calibri"/>
      <family val="2"/>
      <scheme val="minor"/>
    </font>
  </fonts>
  <fills count="1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3"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0000"/>
        <bgColor rgb="FF000000"/>
      </patternFill>
    </fill>
    <fill>
      <patternFill patternType="solid">
        <fgColor theme="1"/>
        <bgColor rgb="FF000000"/>
      </patternFill>
    </fill>
    <fill>
      <patternFill patternType="solid">
        <fgColor theme="3"/>
        <bgColor rgb="FF000000"/>
      </patternFill>
    </fill>
    <fill>
      <gradientFill degree="270">
        <stop position="0">
          <color theme="3" tint="-0.49803155613879818"/>
        </stop>
        <stop position="1">
          <color theme="3"/>
        </stop>
      </gradientFill>
    </fill>
  </fills>
  <borders count="8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top/>
      <bottom/>
      <diagonal/>
    </border>
    <border>
      <left style="thick">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ck">
        <color indexed="64"/>
      </top>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ck">
        <color indexed="64"/>
      </bottom>
      <diagonal/>
    </border>
    <border>
      <left/>
      <right style="thick">
        <color indexed="64"/>
      </right>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n">
        <color auto="1"/>
      </top>
      <bottom style="thick">
        <color auto="1"/>
      </bottom>
      <diagonal/>
    </border>
    <border>
      <left style="thick">
        <color indexed="64"/>
      </left>
      <right/>
      <top style="thick">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thin">
        <color indexed="64"/>
      </right>
      <top style="thick">
        <color indexed="64"/>
      </top>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right/>
      <top/>
      <bottom style="thick">
        <color theme="4"/>
      </bottom>
      <diagonal/>
    </border>
    <border>
      <left style="thick">
        <color indexed="64"/>
      </left>
      <right style="thin">
        <color indexed="64"/>
      </right>
      <top/>
      <bottom/>
      <diagonal/>
    </border>
    <border>
      <left style="thick">
        <color indexed="64"/>
      </left>
      <right/>
      <top style="thin">
        <color indexed="64"/>
      </top>
      <bottom style="thin">
        <color indexed="64"/>
      </bottom>
      <diagonal/>
    </border>
    <border>
      <left style="thick">
        <color indexed="64"/>
      </left>
      <right/>
      <top style="thick">
        <color indexed="64"/>
      </top>
      <bottom style="thin">
        <color indexed="64"/>
      </bottom>
      <diagonal/>
    </border>
    <border>
      <left style="thin">
        <color indexed="64"/>
      </left>
      <right style="thin">
        <color indexed="64"/>
      </right>
      <top style="thick">
        <color indexed="64"/>
      </top>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right/>
      <top style="thin">
        <color indexed="64"/>
      </top>
      <bottom style="thick">
        <color indexed="64"/>
      </bottom>
      <diagonal/>
    </border>
    <border>
      <left/>
      <right style="thick">
        <color indexed="64"/>
      </right>
      <top style="thin">
        <color auto="1"/>
      </top>
      <bottom style="thick">
        <color auto="1"/>
      </bottom>
      <diagonal/>
    </border>
    <border>
      <left style="thin">
        <color indexed="64"/>
      </left>
      <right style="thin">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auto="1"/>
      </bottom>
      <diagonal/>
    </border>
    <border>
      <left style="thin">
        <color indexed="64"/>
      </left>
      <right/>
      <top/>
      <bottom style="thick">
        <color indexed="64"/>
      </bottom>
      <diagonal/>
    </border>
    <border>
      <left style="thin">
        <color indexed="64"/>
      </left>
      <right/>
      <top style="thick">
        <color auto="1"/>
      </top>
      <bottom/>
      <diagonal/>
    </border>
    <border>
      <left style="thick">
        <color theme="3" tint="-0.24994659260841701"/>
      </left>
      <right/>
      <top style="thick">
        <color theme="3" tint="-0.24994659260841701"/>
      </top>
      <bottom/>
      <diagonal/>
    </border>
    <border>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bottom/>
      <diagonal/>
    </border>
    <border>
      <left/>
      <right style="thick">
        <color theme="3" tint="-0.24994659260841701"/>
      </right>
      <top/>
      <bottom/>
      <diagonal/>
    </border>
    <border>
      <left style="thick">
        <color theme="3" tint="-0.24994659260841701"/>
      </left>
      <right/>
      <top/>
      <bottom style="thick">
        <color theme="3" tint="-0.24994659260841701"/>
      </bottom>
      <diagonal/>
    </border>
    <border>
      <left/>
      <right/>
      <top/>
      <bottom style="thick">
        <color theme="3" tint="-0.24994659260841701"/>
      </bottom>
      <diagonal/>
    </border>
    <border>
      <left/>
      <right style="thick">
        <color theme="3" tint="-0.24994659260841701"/>
      </right>
      <top/>
      <bottom style="thick">
        <color theme="3" tint="-0.24994659260841701"/>
      </bottom>
      <diagonal/>
    </border>
  </borders>
  <cellStyleXfs count="19">
    <xf numFmtId="0" fontId="0" fillId="0" borderId="0"/>
    <xf numFmtId="164" fontId="13" fillId="0" borderId="0" applyFont="0" applyFill="0" applyBorder="0" applyAlignment="0" applyProtection="0"/>
    <xf numFmtId="0" fontId="30" fillId="0" borderId="64" applyNumberFormat="0" applyFill="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45" fillId="0" borderId="0" applyNumberFormat="0" applyFill="0" applyBorder="0" applyAlignment="0" applyProtection="0"/>
    <xf numFmtId="0" fontId="8" fillId="0" borderId="0"/>
    <xf numFmtId="0" fontId="13" fillId="0" borderId="0"/>
    <xf numFmtId="9" fontId="13"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0" borderId="0"/>
    <xf numFmtId="0" fontId="6" fillId="0" borderId="0"/>
  </cellStyleXfs>
  <cellXfs count="297">
    <xf numFmtId="0" fontId="0" fillId="0" borderId="0" xfId="0"/>
    <xf numFmtId="0" fontId="16" fillId="0" borderId="0" xfId="0" applyFont="1" applyAlignment="1">
      <alignment vertical="center"/>
    </xf>
    <xf numFmtId="42" fontId="0" fillId="0" borderId="0" xfId="0" applyNumberFormat="1" applyAlignment="1">
      <alignment vertical="center"/>
    </xf>
    <xf numFmtId="0" fontId="22"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vertical="center" wrapText="1"/>
    </xf>
    <xf numFmtId="42" fontId="0" fillId="0" borderId="8" xfId="0" applyNumberFormat="1" applyBorder="1" applyAlignment="1">
      <alignment vertical="center"/>
    </xf>
    <xf numFmtId="0" fontId="18"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6" fillId="0" borderId="0" xfId="0" quotePrefix="1" applyFont="1" applyAlignment="1">
      <alignment horizontal="left" vertical="center"/>
    </xf>
    <xf numFmtId="0" fontId="16" fillId="0" borderId="0" xfId="0" quotePrefix="1" applyFont="1" applyAlignment="1">
      <alignment vertical="center"/>
    </xf>
    <xf numFmtId="0" fontId="16" fillId="0" borderId="5" xfId="0" applyFont="1" applyBorder="1" applyAlignment="1">
      <alignment horizontal="right" vertical="center"/>
    </xf>
    <xf numFmtId="0" fontId="19" fillId="0" borderId="0" xfId="0" applyFont="1" applyAlignment="1">
      <alignment vertical="center"/>
    </xf>
    <xf numFmtId="0" fontId="14" fillId="0" borderId="0" xfId="0" applyFont="1" applyAlignment="1">
      <alignment vertical="center" wrapText="1"/>
    </xf>
    <xf numFmtId="0" fontId="22" fillId="0" borderId="0" xfId="0" quotePrefix="1" applyFont="1" applyAlignment="1">
      <alignment horizontal="center" vertical="center"/>
    </xf>
    <xf numFmtId="165" fontId="17" fillId="7" borderId="23" xfId="0" applyNumberFormat="1" applyFont="1" applyFill="1" applyBorder="1" applyAlignment="1">
      <alignment vertical="center"/>
    </xf>
    <xf numFmtId="165" fontId="17" fillId="7" borderId="25" xfId="0" applyNumberFormat="1" applyFont="1" applyFill="1" applyBorder="1" applyAlignment="1">
      <alignment vertical="center"/>
    </xf>
    <xf numFmtId="165" fontId="27" fillId="2" borderId="22" xfId="0" applyNumberFormat="1" applyFont="1" applyFill="1" applyBorder="1" applyAlignment="1">
      <alignment vertical="center"/>
    </xf>
    <xf numFmtId="0" fontId="22" fillId="0" borderId="5" xfId="0" applyFont="1" applyBorder="1" applyAlignment="1">
      <alignment horizontal="right" vertical="center"/>
    </xf>
    <xf numFmtId="0" fontId="32" fillId="0" borderId="0" xfId="6" applyFont="1" applyAlignment="1">
      <alignment horizontal="left" vertical="center" wrapText="1" indent="1"/>
    </xf>
    <xf numFmtId="0" fontId="33" fillId="0" borderId="0" xfId="6" applyFont="1" applyAlignment="1">
      <alignment horizontal="center" vertical="center" wrapText="1"/>
    </xf>
    <xf numFmtId="44" fontId="32" fillId="0" borderId="0" xfId="6" applyNumberFormat="1" applyFont="1" applyAlignment="1">
      <alignment horizontal="right" vertical="center"/>
    </xf>
    <xf numFmtId="0" fontId="31" fillId="0" borderId="0" xfId="6" applyFont="1" applyAlignment="1">
      <alignment vertical="center"/>
    </xf>
    <xf numFmtId="0" fontId="31" fillId="0" borderId="0" xfId="6" applyFont="1"/>
    <xf numFmtId="0" fontId="31" fillId="0" borderId="0" xfId="6" applyFont="1" applyAlignment="1">
      <alignment vertical="top"/>
    </xf>
    <xf numFmtId="0" fontId="31" fillId="0" borderId="0" xfId="6" applyFont="1" applyAlignment="1">
      <alignment horizontal="left" vertical="center"/>
    </xf>
    <xf numFmtId="0" fontId="31" fillId="0" borderId="0" xfId="6" applyFont="1" applyAlignment="1">
      <alignment horizontal="center" vertical="center"/>
    </xf>
    <xf numFmtId="0" fontId="32" fillId="0" borderId="0" xfId="6" applyFont="1" applyAlignment="1">
      <alignment horizontal="left" vertical="center" wrapText="1"/>
    </xf>
    <xf numFmtId="0" fontId="32" fillId="0" borderId="0" xfId="6" applyFont="1" applyAlignment="1">
      <alignment horizontal="center" vertical="center" wrapText="1"/>
    </xf>
    <xf numFmtId="0" fontId="32" fillId="0" borderId="0" xfId="6" applyFont="1" applyAlignment="1">
      <alignment horizontal="right" vertical="center" wrapText="1"/>
    </xf>
    <xf numFmtId="0" fontId="39" fillId="0" borderId="0" xfId="6" applyFont="1" applyAlignment="1">
      <alignment horizontal="center" vertical="center"/>
    </xf>
    <xf numFmtId="0" fontId="42" fillId="0" borderId="0" xfId="6" applyFont="1" applyAlignment="1">
      <alignment horizontal="center" vertical="center"/>
    </xf>
    <xf numFmtId="0" fontId="26" fillId="0" borderId="0" xfId="0" applyFont="1" applyAlignment="1">
      <alignment vertical="center"/>
    </xf>
    <xf numFmtId="0" fontId="15" fillId="0" borderId="0" xfId="0" applyFont="1" applyAlignment="1">
      <alignment horizontal="center" vertical="top"/>
    </xf>
    <xf numFmtId="0" fontId="0" fillId="0" borderId="21" xfId="0" applyBorder="1" applyAlignment="1">
      <alignment vertical="center"/>
    </xf>
    <xf numFmtId="0" fontId="16" fillId="0" borderId="5" xfId="0" applyFont="1" applyBorder="1" applyAlignment="1">
      <alignment vertical="center"/>
    </xf>
    <xf numFmtId="0" fontId="0" fillId="0" borderId="5" xfId="0" applyBorder="1" applyAlignment="1">
      <alignment vertical="center"/>
    </xf>
    <xf numFmtId="0" fontId="16" fillId="0" borderId="5" xfId="0" quotePrefix="1" applyFont="1" applyBorder="1" applyAlignment="1">
      <alignment horizontal="center" vertical="center"/>
    </xf>
    <xf numFmtId="0" fontId="16" fillId="0" borderId="21" xfId="0" quotePrefix="1" applyFont="1" applyBorder="1" applyAlignment="1">
      <alignment horizontal="left" vertical="center"/>
    </xf>
    <xf numFmtId="0" fontId="0" fillId="0" borderId="44" xfId="0" applyBorder="1" applyAlignment="1">
      <alignment vertical="center"/>
    </xf>
    <xf numFmtId="0" fontId="0" fillId="0" borderId="0" xfId="0" applyAlignment="1">
      <alignment horizontal="center"/>
    </xf>
    <xf numFmtId="0" fontId="17" fillId="5" borderId="3" xfId="0" applyFont="1" applyFill="1" applyBorder="1" applyAlignment="1">
      <alignment horizontal="center" vertical="center" wrapText="1"/>
    </xf>
    <xf numFmtId="0" fontId="17" fillId="5" borderId="3" xfId="0" quotePrefix="1" applyFont="1" applyFill="1" applyBorder="1" applyAlignment="1">
      <alignment horizontal="center" vertical="center" wrapText="1"/>
    </xf>
    <xf numFmtId="0" fontId="53" fillId="0" borderId="0" xfId="6" applyFont="1" applyAlignment="1">
      <alignment horizontal="center" vertical="center"/>
    </xf>
    <xf numFmtId="0" fontId="46" fillId="2" borderId="68" xfId="6" applyFont="1" applyFill="1" applyBorder="1" applyAlignment="1">
      <alignment horizontal="center" vertical="center"/>
    </xf>
    <xf numFmtId="0" fontId="46" fillId="2" borderId="6" xfId="6" applyFont="1" applyFill="1" applyBorder="1" applyAlignment="1">
      <alignment horizontal="center" vertical="center"/>
    </xf>
    <xf numFmtId="0" fontId="54" fillId="2" borderId="73" xfId="6" applyFont="1" applyFill="1" applyBorder="1" applyAlignment="1">
      <alignment horizontal="center" vertical="center"/>
    </xf>
    <xf numFmtId="0" fontId="32" fillId="2" borderId="26" xfId="6" applyFont="1" applyFill="1" applyBorder="1" applyAlignment="1">
      <alignment vertical="center" wrapText="1"/>
    </xf>
    <xf numFmtId="0" fontId="32" fillId="2" borderId="27" xfId="6" applyFont="1" applyFill="1" applyBorder="1" applyAlignment="1">
      <alignment vertical="center" wrapText="1"/>
    </xf>
    <xf numFmtId="0" fontId="5" fillId="0" borderId="0" xfId="6" applyFont="1" applyAlignment="1">
      <alignment horizontal="center" vertical="center"/>
    </xf>
    <xf numFmtId="0" fontId="32" fillId="2" borderId="28" xfId="6" applyFont="1" applyFill="1" applyBorder="1" applyAlignment="1">
      <alignment vertical="center" wrapText="1"/>
    </xf>
    <xf numFmtId="0" fontId="44" fillId="2" borderId="11" xfId="6" applyFont="1" applyFill="1" applyBorder="1" applyAlignment="1">
      <alignment horizontal="center" vertical="center"/>
    </xf>
    <xf numFmtId="0" fontId="44" fillId="2" borderId="3" xfId="6" applyFont="1" applyFill="1" applyBorder="1" applyAlignment="1">
      <alignment horizontal="center" vertical="center"/>
    </xf>
    <xf numFmtId="0" fontId="44" fillId="2" borderId="10" xfId="6" applyFont="1" applyFill="1" applyBorder="1" applyAlignment="1">
      <alignment horizontal="center" vertical="center"/>
    </xf>
    <xf numFmtId="0" fontId="16" fillId="0" borderId="5" xfId="0" quotePrefix="1" applyFont="1" applyBorder="1" applyAlignment="1">
      <alignment vertical="center"/>
    </xf>
    <xf numFmtId="0" fontId="0" fillId="0" borderId="21" xfId="0" applyBorder="1" applyAlignment="1">
      <alignment vertical="center" wrapText="1"/>
    </xf>
    <xf numFmtId="0" fontId="16" fillId="0" borderId="21" xfId="0" quotePrefix="1" applyFont="1" applyBorder="1" applyAlignment="1">
      <alignment vertical="center"/>
    </xf>
    <xf numFmtId="0" fontId="18" fillId="0" borderId="41" xfId="0" applyFont="1" applyBorder="1" applyAlignment="1">
      <alignment horizontal="left" vertical="center" indent="1"/>
    </xf>
    <xf numFmtId="0" fontId="18" fillId="0" borderId="43" xfId="0" applyFont="1" applyBorder="1" applyAlignment="1">
      <alignment horizontal="left" vertical="center" indent="1"/>
    </xf>
    <xf numFmtId="0" fontId="18" fillId="0" borderId="14" xfId="0" applyFont="1" applyBorder="1" applyAlignment="1">
      <alignment horizontal="left" vertical="center" indent="1"/>
    </xf>
    <xf numFmtId="0" fontId="18" fillId="0" borderId="15" xfId="0" applyFont="1" applyBorder="1" applyAlignment="1">
      <alignment horizontal="left" vertical="center" indent="1"/>
    </xf>
    <xf numFmtId="0" fontId="18" fillId="0" borderId="14" xfId="0" quotePrefix="1" applyFont="1" applyBorder="1" applyAlignment="1">
      <alignment horizontal="left" vertical="center" indent="1"/>
    </xf>
    <xf numFmtId="0" fontId="18" fillId="0" borderId="15" xfId="0" quotePrefix="1" applyFont="1" applyBorder="1" applyAlignment="1">
      <alignment horizontal="left" vertical="center" indent="1"/>
    </xf>
    <xf numFmtId="0" fontId="21" fillId="3" borderId="42" xfId="0" applyFont="1" applyFill="1" applyBorder="1" applyAlignment="1">
      <alignment horizontal="right" vertical="center"/>
    </xf>
    <xf numFmtId="0" fontId="21" fillId="3" borderId="42" xfId="0" quotePrefix="1" applyFont="1" applyFill="1" applyBorder="1" applyAlignment="1">
      <alignment horizontal="right" vertical="center"/>
    </xf>
    <xf numFmtId="0" fontId="24" fillId="0" borderId="0" xfId="0" applyFont="1" applyAlignment="1">
      <alignment horizontal="center"/>
    </xf>
    <xf numFmtId="0" fontId="13" fillId="0" borderId="0" xfId="0" applyFont="1" applyProtection="1">
      <protection locked="0"/>
    </xf>
    <xf numFmtId="0" fontId="0" fillId="0" borderId="0" xfId="0" applyProtection="1">
      <protection locked="0"/>
    </xf>
    <xf numFmtId="0" fontId="14" fillId="11" borderId="3" xfId="0" applyFont="1" applyFill="1" applyBorder="1" applyAlignment="1">
      <alignment horizontal="left" vertical="center" indent="1"/>
    </xf>
    <xf numFmtId="0" fontId="14" fillId="11" borderId="3" xfId="0" applyFont="1" applyFill="1" applyBorder="1" applyAlignment="1">
      <alignment horizontal="left" vertical="center" wrapText="1" indent="1"/>
    </xf>
    <xf numFmtId="165" fontId="14" fillId="11" borderId="13" xfId="0" applyNumberFormat="1" applyFont="1" applyFill="1" applyBorder="1" applyAlignment="1">
      <alignment horizontal="right" vertical="center"/>
    </xf>
    <xf numFmtId="165" fontId="14" fillId="11" borderId="13" xfId="0" applyNumberFormat="1" applyFont="1" applyFill="1" applyBorder="1" applyAlignment="1">
      <alignment horizontal="left" vertical="center"/>
    </xf>
    <xf numFmtId="0" fontId="44" fillId="0" borderId="0" xfId="6" applyFont="1" applyAlignment="1">
      <alignment horizontal="center" vertical="center"/>
    </xf>
    <xf numFmtId="0" fontId="0" fillId="0" borderId="0" xfId="0" applyAlignment="1">
      <alignment vertical="center"/>
    </xf>
    <xf numFmtId="0" fontId="0" fillId="0" borderId="0" xfId="0" applyAlignment="1">
      <alignment horizontal="center" vertical="center"/>
    </xf>
    <xf numFmtId="1" fontId="16" fillId="0" borderId="0" xfId="0" applyNumberFormat="1" applyFont="1" applyAlignment="1">
      <alignment horizontal="center" vertical="center"/>
    </xf>
    <xf numFmtId="49" fontId="14" fillId="0" borderId="0" xfId="0" applyNumberFormat="1" applyFont="1" applyAlignment="1">
      <alignment horizontal="center" vertical="center"/>
    </xf>
    <xf numFmtId="0" fontId="14" fillId="0" borderId="0" xfId="0" applyFont="1" applyAlignment="1">
      <alignment vertical="top"/>
    </xf>
    <xf numFmtId="0" fontId="20" fillId="0" borderId="81" xfId="0" applyFont="1" applyBorder="1" applyAlignment="1">
      <alignment vertical="center"/>
    </xf>
    <xf numFmtId="166" fontId="14" fillId="0" borderId="81" xfId="0" applyNumberFormat="1" applyFont="1" applyBorder="1" applyAlignment="1">
      <alignment vertical="center" wrapText="1"/>
    </xf>
    <xf numFmtId="0" fontId="18" fillId="8" borderId="0" xfId="0" applyFont="1" applyFill="1" applyAlignment="1" applyProtection="1">
      <alignment horizontal="center" vertical="center" wrapText="1"/>
      <protection locked="0"/>
    </xf>
    <xf numFmtId="0" fontId="18" fillId="3" borderId="0" xfId="0" applyFont="1" applyFill="1" applyAlignment="1">
      <alignment horizontal="center" vertical="center" wrapText="1"/>
    </xf>
    <xf numFmtId="49" fontId="31" fillId="0" borderId="0" xfId="6" applyNumberFormat="1" applyFont="1" applyAlignment="1">
      <alignment horizontal="center" vertical="center"/>
    </xf>
    <xf numFmtId="49" fontId="24" fillId="0" borderId="0" xfId="0" applyNumberFormat="1" applyFont="1" applyAlignment="1">
      <alignment horizontal="center"/>
    </xf>
    <xf numFmtId="0" fontId="18" fillId="8" borderId="0" xfId="0" applyFont="1" applyFill="1" applyAlignment="1" applyProtection="1">
      <alignment vertical="center" wrapText="1"/>
      <protection locked="0"/>
    </xf>
    <xf numFmtId="0" fontId="34" fillId="0" borderId="0" xfId="2" applyNumberFormat="1" applyFont="1" applyFill="1" applyBorder="1" applyAlignment="1" applyProtection="1">
      <alignment horizontal="center" vertical="center" wrapText="1"/>
    </xf>
    <xf numFmtId="0" fontId="33" fillId="0" borderId="0" xfId="2" applyNumberFormat="1" applyFont="1" applyFill="1" applyBorder="1" applyAlignment="1" applyProtection="1">
      <alignment horizontal="center" vertical="center" wrapText="1"/>
    </xf>
    <xf numFmtId="0" fontId="33" fillId="0" borderId="0" xfId="2" applyNumberFormat="1" applyFont="1" applyFill="1" applyBorder="1" applyAlignment="1" applyProtection="1">
      <alignment horizontal="left" vertical="center" wrapText="1"/>
    </xf>
    <xf numFmtId="0" fontId="34" fillId="0" borderId="0" xfId="2" applyNumberFormat="1" applyFont="1" applyFill="1" applyBorder="1" applyAlignment="1" applyProtection="1">
      <alignment horizontal="left" vertical="center" wrapText="1"/>
    </xf>
    <xf numFmtId="0" fontId="49" fillId="0" borderId="0" xfId="6" applyFont="1" applyAlignment="1">
      <alignment vertical="center"/>
    </xf>
    <xf numFmtId="0" fontId="32" fillId="0" borderId="0" xfId="6" applyFont="1" applyAlignment="1">
      <alignment horizontal="center" vertical="center"/>
    </xf>
    <xf numFmtId="0" fontId="32" fillId="0" borderId="0" xfId="6" applyFont="1" applyAlignment="1">
      <alignment horizontal="right" vertical="center"/>
    </xf>
    <xf numFmtId="44" fontId="32" fillId="0" borderId="0" xfId="6" applyNumberFormat="1" applyFont="1" applyAlignment="1">
      <alignment horizontal="left" vertical="center"/>
    </xf>
    <xf numFmtId="0" fontId="32" fillId="0" borderId="0" xfId="6" applyFont="1" applyAlignment="1">
      <alignment vertical="center"/>
    </xf>
    <xf numFmtId="44" fontId="13" fillId="0" borderId="0" xfId="0" applyNumberFormat="1" applyFont="1" applyAlignment="1">
      <alignment horizontal="center" vertical="center" wrapText="1"/>
    </xf>
    <xf numFmtId="0" fontId="31" fillId="0" borderId="78" xfId="6" applyFont="1" applyBorder="1" applyAlignment="1">
      <alignment vertical="center"/>
    </xf>
    <xf numFmtId="0" fontId="31" fillId="0" borderId="79" xfId="6" applyFont="1" applyBorder="1" applyAlignment="1">
      <alignment vertical="center"/>
    </xf>
    <xf numFmtId="0" fontId="31" fillId="0" borderId="80" xfId="6" applyFont="1" applyBorder="1" applyAlignment="1">
      <alignment vertical="center"/>
    </xf>
    <xf numFmtId="0" fontId="17" fillId="0" borderId="0" xfId="0" applyFont="1" applyAlignment="1">
      <alignment horizontal="center" vertical="center"/>
    </xf>
    <xf numFmtId="0" fontId="31" fillId="0" borderId="82" xfId="6" applyFont="1" applyBorder="1" applyAlignment="1">
      <alignment vertical="center"/>
    </xf>
    <xf numFmtId="0" fontId="13" fillId="0" borderId="0" xfId="0" applyFont="1" applyAlignment="1">
      <alignment horizontal="left" vertical="center" wrapText="1"/>
    </xf>
    <xf numFmtId="0" fontId="23" fillId="0" borderId="0" xfId="0" applyFont="1" applyAlignment="1">
      <alignment horizontal="center" vertical="center"/>
    </xf>
    <xf numFmtId="0" fontId="32" fillId="0" borderId="81" xfId="6" applyFont="1" applyBorder="1" applyAlignment="1">
      <alignment horizontal="left" vertical="center" wrapText="1" indent="1"/>
    </xf>
    <xf numFmtId="0" fontId="32" fillId="0" borderId="83" xfId="6" applyFont="1" applyBorder="1" applyAlignment="1">
      <alignment horizontal="left" vertical="center" wrapText="1" indent="1"/>
    </xf>
    <xf numFmtId="0" fontId="32" fillId="0" borderId="84" xfId="6" applyFont="1" applyBorder="1" applyAlignment="1">
      <alignment horizontal="left" vertical="center" wrapText="1" indent="1"/>
    </xf>
    <xf numFmtId="0" fontId="33" fillId="0" borderId="84" xfId="6" applyFont="1" applyBorder="1" applyAlignment="1">
      <alignment horizontal="center" vertical="center" wrapText="1"/>
    </xf>
    <xf numFmtId="44" fontId="32" fillId="0" borderId="85" xfId="6" applyNumberFormat="1" applyFont="1" applyBorder="1" applyAlignment="1">
      <alignment horizontal="left" vertical="center"/>
    </xf>
    <xf numFmtId="44" fontId="32" fillId="0" borderId="0" xfId="6" applyNumberFormat="1" applyFont="1" applyAlignment="1">
      <alignment horizontal="left" vertical="center" wrapText="1"/>
    </xf>
    <xf numFmtId="44" fontId="32" fillId="0" borderId="0" xfId="6" applyNumberFormat="1" applyFont="1" applyAlignment="1">
      <alignment horizontal="right" vertical="center" wrapText="1"/>
    </xf>
    <xf numFmtId="0" fontId="32" fillId="0" borderId="0" xfId="6" applyFont="1" applyAlignment="1">
      <alignment horizontal="left" vertical="center"/>
    </xf>
    <xf numFmtId="0" fontId="49" fillId="0" borderId="0" xfId="6" applyFont="1" applyAlignment="1">
      <alignment horizontal="center" vertical="center" wrapText="1"/>
    </xf>
    <xf numFmtId="0" fontId="36" fillId="0" borderId="0" xfId="6" applyFont="1" applyAlignment="1">
      <alignment horizontal="center" vertical="center"/>
    </xf>
    <xf numFmtId="0" fontId="35" fillId="0" borderId="0" xfId="6" applyFont="1" applyAlignment="1">
      <alignment horizontal="center" vertical="center"/>
    </xf>
    <xf numFmtId="168" fontId="35" fillId="0" borderId="0" xfId="6" applyNumberFormat="1" applyFont="1" applyAlignment="1">
      <alignment horizontal="center" vertical="center"/>
    </xf>
    <xf numFmtId="0" fontId="29" fillId="6" borderId="0" xfId="0" applyFont="1" applyFill="1" applyAlignment="1">
      <alignment horizontal="center" vertical="center" wrapText="1"/>
    </xf>
    <xf numFmtId="0" fontId="52" fillId="8" borderId="0" xfId="0" applyFont="1" applyFill="1" applyAlignment="1" applyProtection="1">
      <alignment horizontal="center" vertical="center"/>
      <protection locked="0"/>
    </xf>
    <xf numFmtId="0" fontId="14" fillId="0" borderId="81" xfId="0" applyFont="1" applyBorder="1" applyAlignment="1">
      <alignment horizontal="right" vertical="center" wrapText="1"/>
    </xf>
    <xf numFmtId="0" fontId="14" fillId="0" borderId="0" xfId="0" applyFont="1" applyAlignment="1">
      <alignment horizontal="right" vertical="center" wrapText="1"/>
    </xf>
    <xf numFmtId="0" fontId="14" fillId="0" borderId="81" xfId="0" applyFont="1" applyBorder="1" applyAlignment="1">
      <alignment horizontal="right" vertical="center"/>
    </xf>
    <xf numFmtId="0" fontId="14" fillId="0" borderId="0" xfId="0" applyFont="1" applyAlignment="1">
      <alignment horizontal="right" vertical="center"/>
    </xf>
    <xf numFmtId="0" fontId="56" fillId="0" borderId="81" xfId="6" applyFont="1" applyBorder="1" applyAlignment="1">
      <alignment horizontal="right" vertical="center" wrapText="1" indent="1"/>
    </xf>
    <xf numFmtId="0" fontId="56" fillId="0" borderId="0" xfId="6" applyFont="1" applyAlignment="1">
      <alignment horizontal="right" vertical="center" wrapText="1" indent="1"/>
    </xf>
    <xf numFmtId="0" fontId="57" fillId="5" borderId="0" xfId="6" applyFont="1" applyFill="1" applyAlignment="1" applyProtection="1">
      <alignment horizontal="left" vertical="center" wrapText="1"/>
      <protection locked="0"/>
    </xf>
    <xf numFmtId="0" fontId="57" fillId="5" borderId="82" xfId="6" applyFont="1" applyFill="1" applyBorder="1" applyAlignment="1" applyProtection="1">
      <alignment horizontal="left" vertical="center" wrapText="1"/>
      <protection locked="0"/>
    </xf>
    <xf numFmtId="167" fontId="54" fillId="13" borderId="77" xfId="6" applyNumberFormat="1" applyFont="1" applyFill="1" applyBorder="1" applyAlignment="1">
      <alignment horizontal="center" vertical="center"/>
    </xf>
    <xf numFmtId="167" fontId="54" fillId="13" borderId="24" xfId="6" applyNumberFormat="1" applyFont="1" applyFill="1" applyBorder="1" applyAlignment="1">
      <alignment horizontal="center" vertical="center"/>
    </xf>
    <xf numFmtId="0" fontId="43" fillId="0" borderId="24" xfId="6" applyFont="1" applyBorder="1" applyAlignment="1">
      <alignment horizontal="center" vertical="center" wrapText="1"/>
    </xf>
    <xf numFmtId="0" fontId="43" fillId="0" borderId="60" xfId="6" applyFont="1" applyBorder="1" applyAlignment="1">
      <alignment horizontal="center" vertical="center" wrapText="1"/>
    </xf>
    <xf numFmtId="0" fontId="48" fillId="4" borderId="0" xfId="6" applyFont="1" applyFill="1" applyAlignment="1">
      <alignment horizontal="center" vertical="center"/>
    </xf>
    <xf numFmtId="0" fontId="38" fillId="15" borderId="0" xfId="6" applyFont="1" applyFill="1" applyAlignment="1">
      <alignment horizontal="center" vertical="center"/>
    </xf>
    <xf numFmtId="0" fontId="38" fillId="9" borderId="0" xfId="6" applyFont="1" applyFill="1" applyAlignment="1">
      <alignment horizontal="center" vertical="center"/>
    </xf>
    <xf numFmtId="169" fontId="44" fillId="0" borderId="16" xfId="6" applyNumberFormat="1" applyFont="1" applyBorder="1" applyAlignment="1" applyProtection="1">
      <alignment horizontal="center" vertical="center"/>
      <protection locked="0"/>
    </xf>
    <xf numFmtId="169" fontId="44" fillId="0" borderId="3" xfId="6" applyNumberFormat="1" applyFont="1" applyBorder="1" applyAlignment="1" applyProtection="1">
      <alignment horizontal="center" vertical="center"/>
      <protection locked="0"/>
    </xf>
    <xf numFmtId="0" fontId="44" fillId="0" borderId="4" xfId="6" applyFont="1" applyBorder="1" applyAlignment="1" applyProtection="1">
      <alignment horizontal="left" vertical="center" wrapText="1" indent="1"/>
      <protection locked="0"/>
    </xf>
    <xf numFmtId="0" fontId="44" fillId="0" borderId="1" xfId="6" applyFont="1" applyBorder="1" applyAlignment="1" applyProtection="1">
      <alignment horizontal="left" vertical="center" wrapText="1" indent="1"/>
      <protection locked="0"/>
    </xf>
    <xf numFmtId="0" fontId="44" fillId="0" borderId="39" xfId="6" applyFont="1" applyBorder="1" applyAlignment="1" applyProtection="1">
      <alignment horizontal="left" vertical="center" wrapText="1" indent="1"/>
      <protection locked="0"/>
    </xf>
    <xf numFmtId="0" fontId="44" fillId="0" borderId="66" xfId="6" applyFont="1" applyBorder="1" applyAlignment="1" applyProtection="1">
      <alignment horizontal="left" vertical="center" wrapText="1" indent="1"/>
      <protection locked="0"/>
    </xf>
    <xf numFmtId="0" fontId="44" fillId="0" borderId="69" xfId="6" applyFont="1" applyBorder="1" applyAlignment="1" applyProtection="1">
      <alignment horizontal="left" vertical="center" wrapText="1" indent="1"/>
      <protection locked="0"/>
    </xf>
    <xf numFmtId="0" fontId="44" fillId="0" borderId="71" xfId="6" applyFont="1" applyBorder="1" applyAlignment="1" applyProtection="1">
      <alignment horizontal="left" vertical="center" wrapText="1" indent="1"/>
      <protection locked="0"/>
    </xf>
    <xf numFmtId="0" fontId="44" fillId="0" borderId="72" xfId="6" applyFont="1" applyBorder="1" applyAlignment="1" applyProtection="1">
      <alignment horizontal="left" vertical="center" wrapText="1" indent="1"/>
      <protection locked="0"/>
    </xf>
    <xf numFmtId="0" fontId="44" fillId="0" borderId="67" xfId="6" applyFont="1" applyBorder="1" applyAlignment="1" applyProtection="1">
      <alignment horizontal="left" vertical="center" wrapText="1" indent="1"/>
      <protection locked="0"/>
    </xf>
    <xf numFmtId="0" fontId="44" fillId="0" borderId="62" xfId="6" applyFont="1" applyBorder="1" applyAlignment="1" applyProtection="1">
      <alignment horizontal="left" vertical="center" wrapText="1" indent="1"/>
      <protection locked="0"/>
    </xf>
    <xf numFmtId="0" fontId="44" fillId="0" borderId="35" xfId="6" applyFont="1" applyBorder="1" applyAlignment="1" applyProtection="1">
      <alignment horizontal="left" vertical="center" wrapText="1" indent="1"/>
      <protection locked="0"/>
    </xf>
    <xf numFmtId="0" fontId="55" fillId="14" borderId="51" xfId="2" applyNumberFormat="1" applyFont="1" applyFill="1" applyBorder="1" applyAlignment="1" applyProtection="1">
      <alignment horizontal="center" vertical="center" wrapText="1"/>
    </xf>
    <xf numFmtId="0" fontId="55" fillId="14" borderId="24" xfId="2" applyNumberFormat="1" applyFont="1" applyFill="1" applyBorder="1" applyAlignment="1" applyProtection="1">
      <alignment horizontal="center" vertical="center" wrapText="1"/>
    </xf>
    <xf numFmtId="0" fontId="55" fillId="14" borderId="45" xfId="2" applyNumberFormat="1" applyFont="1" applyFill="1" applyBorder="1" applyAlignment="1" applyProtection="1">
      <alignment horizontal="center" vertical="center" wrapText="1"/>
    </xf>
    <xf numFmtId="0" fontId="55" fillId="14" borderId="18" xfId="2" applyNumberFormat="1" applyFont="1" applyFill="1" applyBorder="1" applyAlignment="1" applyProtection="1">
      <alignment horizontal="center" vertical="center" wrapText="1"/>
    </xf>
    <xf numFmtId="0" fontId="55" fillId="14" borderId="0" xfId="2" applyNumberFormat="1" applyFont="1" applyFill="1" applyBorder="1" applyAlignment="1" applyProtection="1">
      <alignment horizontal="center" vertical="center" wrapText="1"/>
    </xf>
    <xf numFmtId="0" fontId="55" fillId="14" borderId="33" xfId="2" applyNumberFormat="1" applyFont="1" applyFill="1" applyBorder="1" applyAlignment="1" applyProtection="1">
      <alignment horizontal="center" vertical="center" wrapText="1"/>
    </xf>
    <xf numFmtId="0" fontId="55" fillId="14" borderId="46" xfId="2" applyNumberFormat="1" applyFont="1" applyFill="1" applyBorder="1" applyAlignment="1" applyProtection="1">
      <alignment horizontal="center" vertical="center" wrapText="1"/>
    </xf>
    <xf numFmtId="0" fontId="55" fillId="14" borderId="32" xfId="2" applyNumberFormat="1" applyFont="1" applyFill="1" applyBorder="1" applyAlignment="1" applyProtection="1">
      <alignment horizontal="center" vertical="center" wrapText="1"/>
    </xf>
    <xf numFmtId="0" fontId="55" fillId="14" borderId="47" xfId="2" applyNumberFormat="1" applyFont="1" applyFill="1" applyBorder="1" applyAlignment="1" applyProtection="1">
      <alignment horizontal="center" vertical="center" wrapText="1"/>
    </xf>
    <xf numFmtId="167" fontId="31" fillId="10" borderId="73" xfId="6" applyNumberFormat="1" applyFont="1" applyFill="1" applyBorder="1" applyAlignment="1">
      <alignment horizontal="center" vertical="center"/>
    </xf>
    <xf numFmtId="167" fontId="31" fillId="10" borderId="63" xfId="6" applyNumberFormat="1" applyFont="1" applyFill="1" applyBorder="1" applyAlignment="1">
      <alignment horizontal="center" vertical="center"/>
    </xf>
    <xf numFmtId="167" fontId="31" fillId="10" borderId="49" xfId="6" applyNumberFormat="1" applyFont="1" applyFill="1" applyBorder="1" applyAlignment="1">
      <alignment horizontal="center" vertical="center"/>
    </xf>
    <xf numFmtId="0" fontId="41" fillId="4" borderId="16" xfId="6" applyFont="1" applyFill="1" applyBorder="1" applyAlignment="1">
      <alignment horizontal="center" vertical="center"/>
    </xf>
    <xf numFmtId="0" fontId="41" fillId="4" borderId="3" xfId="6" applyFont="1" applyFill="1" applyBorder="1" applyAlignment="1">
      <alignment horizontal="center" vertical="center"/>
    </xf>
    <xf numFmtId="0" fontId="41" fillId="4" borderId="48" xfId="6" applyFont="1" applyFill="1" applyBorder="1" applyAlignment="1">
      <alignment horizontal="center" vertical="center"/>
    </xf>
    <xf numFmtId="0" fontId="41" fillId="4" borderId="63" xfId="6" applyFont="1" applyFill="1" applyBorder="1" applyAlignment="1">
      <alignment horizontal="center" vertical="center"/>
    </xf>
    <xf numFmtId="167" fontId="31" fillId="10" borderId="11" xfId="6" applyNumberFormat="1" applyFont="1" applyFill="1" applyBorder="1" applyAlignment="1">
      <alignment horizontal="center" vertical="center"/>
    </xf>
    <xf numFmtId="167" fontId="31" fillId="10" borderId="40" xfId="6" applyNumberFormat="1" applyFont="1" applyFill="1" applyBorder="1" applyAlignment="1">
      <alignment horizontal="center" vertical="center"/>
    </xf>
    <xf numFmtId="0" fontId="31" fillId="10" borderId="3" xfId="6" applyFont="1" applyFill="1" applyBorder="1" applyAlignment="1">
      <alignment horizontal="left" vertical="center" indent="1"/>
    </xf>
    <xf numFmtId="0" fontId="31" fillId="11" borderId="63" xfId="6" applyFont="1" applyFill="1" applyBorder="1" applyAlignment="1" applyProtection="1">
      <alignment horizontal="left" vertical="center" wrapText="1" indent="1"/>
      <protection locked="0"/>
    </xf>
    <xf numFmtId="0" fontId="31" fillId="11" borderId="3" xfId="6" applyFont="1" applyFill="1" applyBorder="1" applyAlignment="1" applyProtection="1">
      <alignment horizontal="left" vertical="center" wrapText="1" indent="1"/>
      <protection locked="0"/>
    </xf>
    <xf numFmtId="0" fontId="5" fillId="10" borderId="63" xfId="6" applyFont="1" applyFill="1" applyBorder="1" applyAlignment="1">
      <alignment horizontal="left" vertical="center" indent="1"/>
    </xf>
    <xf numFmtId="0" fontId="31" fillId="10" borderId="63" xfId="6" applyFont="1" applyFill="1" applyBorder="1" applyAlignment="1">
      <alignment horizontal="left" vertical="center" indent="1"/>
    </xf>
    <xf numFmtId="0" fontId="50" fillId="0" borderId="3" xfId="6" applyFont="1" applyBorder="1" applyAlignment="1" applyProtection="1">
      <alignment horizontal="left" vertical="center" wrapText="1" indent="1"/>
      <protection locked="0"/>
    </xf>
    <xf numFmtId="0" fontId="44" fillId="8" borderId="3" xfId="6" applyFont="1" applyFill="1" applyBorder="1" applyAlignment="1" applyProtection="1">
      <alignment horizontal="center" vertical="center"/>
      <protection locked="0"/>
    </xf>
    <xf numFmtId="0" fontId="44" fillId="0" borderId="3" xfId="6" applyFont="1" applyBorder="1" applyAlignment="1" applyProtection="1">
      <alignment horizontal="left" vertical="center" wrapText="1" indent="1"/>
      <protection locked="0"/>
    </xf>
    <xf numFmtId="0" fontId="50" fillId="0" borderId="16" xfId="6" applyFont="1" applyBorder="1" applyAlignment="1" applyProtection="1">
      <alignment horizontal="left" vertical="center" wrapText="1" indent="1"/>
      <protection locked="0"/>
    </xf>
    <xf numFmtId="0" fontId="41" fillId="4" borderId="38" xfId="6" applyFont="1" applyFill="1" applyBorder="1" applyAlignment="1">
      <alignment horizontal="center" vertical="center" wrapText="1"/>
    </xf>
    <xf numFmtId="0" fontId="41" fillId="4" borderId="37" xfId="6" applyFont="1" applyFill="1" applyBorder="1" applyAlignment="1">
      <alignment horizontal="center" vertical="center" wrapText="1"/>
    </xf>
    <xf numFmtId="0" fontId="1" fillId="11" borderId="3" xfId="6" applyFont="1" applyFill="1" applyBorder="1" applyAlignment="1" applyProtection="1">
      <alignment horizontal="left" vertical="center" wrapText="1" indent="1"/>
      <protection locked="0"/>
    </xf>
    <xf numFmtId="0" fontId="41" fillId="4" borderId="67" xfId="6" applyFont="1" applyFill="1" applyBorder="1" applyAlignment="1">
      <alignment horizontal="center" vertical="center"/>
    </xf>
    <xf numFmtId="0" fontId="41" fillId="4" borderId="61" xfId="6" applyFont="1" applyFill="1" applyBorder="1" applyAlignment="1">
      <alignment horizontal="center" vertical="center"/>
    </xf>
    <xf numFmtId="0" fontId="41" fillId="4" borderId="38" xfId="6" applyFont="1" applyFill="1" applyBorder="1" applyAlignment="1">
      <alignment horizontal="center" vertical="center"/>
    </xf>
    <xf numFmtId="167" fontId="44" fillId="0" borderId="10" xfId="6" applyNumberFormat="1" applyFont="1" applyBorder="1" applyAlignment="1" applyProtection="1">
      <alignment horizontal="center" vertical="center"/>
      <protection locked="0"/>
    </xf>
    <xf numFmtId="0" fontId="44" fillId="0" borderId="10" xfId="6" applyFont="1" applyBorder="1" applyAlignment="1" applyProtection="1">
      <alignment horizontal="center" vertical="center"/>
      <protection locked="0"/>
    </xf>
    <xf numFmtId="167" fontId="44" fillId="10" borderId="6" xfId="6" applyNumberFormat="1" applyFont="1" applyFill="1" applyBorder="1" applyAlignment="1">
      <alignment horizontal="center" vertical="center"/>
    </xf>
    <xf numFmtId="167" fontId="44" fillId="10" borderId="7" xfId="6" applyNumberFormat="1" applyFont="1" applyFill="1" applyBorder="1" applyAlignment="1">
      <alignment horizontal="center" vertical="center"/>
    </xf>
    <xf numFmtId="0" fontId="47" fillId="4" borderId="77" xfId="6" applyFont="1" applyFill="1" applyBorder="1" applyAlignment="1">
      <alignment horizontal="center" vertical="center"/>
    </xf>
    <xf numFmtId="0" fontId="47" fillId="4" borderId="24" xfId="6" applyFont="1" applyFill="1" applyBorder="1" applyAlignment="1">
      <alignment horizontal="center" vertical="center"/>
    </xf>
    <xf numFmtId="0" fontId="47" fillId="4" borderId="7" xfId="6" applyFont="1" applyFill="1" applyBorder="1" applyAlignment="1">
      <alignment horizontal="center" vertical="center"/>
    </xf>
    <xf numFmtId="0" fontId="47" fillId="4" borderId="0" xfId="6" applyFont="1" applyFill="1" applyAlignment="1">
      <alignment horizontal="center" vertical="center"/>
    </xf>
    <xf numFmtId="167" fontId="44" fillId="0" borderId="3" xfId="6" applyNumberFormat="1" applyFont="1" applyBorder="1" applyAlignment="1" applyProtection="1">
      <alignment horizontal="center" vertical="center"/>
      <protection locked="0"/>
    </xf>
    <xf numFmtId="0" fontId="44" fillId="0" borderId="3" xfId="6" applyFont="1" applyBorder="1" applyAlignment="1" applyProtection="1">
      <alignment horizontal="center" vertical="center"/>
      <protection locked="0"/>
    </xf>
    <xf numFmtId="167" fontId="44" fillId="10" borderId="11" xfId="6" applyNumberFormat="1" applyFont="1" applyFill="1" applyBorder="1" applyAlignment="1">
      <alignment horizontal="center" vertical="center"/>
    </xf>
    <xf numFmtId="0" fontId="44" fillId="8" borderId="11" xfId="6" applyFont="1" applyFill="1" applyBorder="1" applyAlignment="1" applyProtection="1">
      <alignment horizontal="center" vertical="center"/>
      <protection locked="0"/>
    </xf>
    <xf numFmtId="167" fontId="44" fillId="0" borderId="63" xfId="6" applyNumberFormat="1" applyFont="1" applyBorder="1" applyAlignment="1" applyProtection="1">
      <alignment horizontal="center" vertical="center"/>
      <protection locked="0"/>
    </xf>
    <xf numFmtId="0" fontId="44" fillId="0" borderId="63" xfId="6" applyFont="1" applyBorder="1" applyAlignment="1" applyProtection="1">
      <alignment horizontal="center" vertical="center"/>
      <protection locked="0"/>
    </xf>
    <xf numFmtId="167" fontId="44" fillId="10" borderId="73" xfId="6" applyNumberFormat="1" applyFont="1" applyFill="1" applyBorder="1" applyAlignment="1">
      <alignment horizontal="center" vertical="center"/>
    </xf>
    <xf numFmtId="0" fontId="44" fillId="8" borderId="6" xfId="6" applyFont="1" applyFill="1" applyBorder="1" applyAlignment="1" applyProtection="1">
      <alignment horizontal="center" vertical="center"/>
      <protection locked="0"/>
    </xf>
    <xf numFmtId="0" fontId="44" fillId="0" borderId="50" xfId="6" applyFont="1" applyBorder="1" applyAlignment="1" applyProtection="1">
      <alignment horizontal="left" vertical="center" wrapText="1" indent="1"/>
      <protection locked="0"/>
    </xf>
    <xf numFmtId="169" fontId="44" fillId="0" borderId="48" xfId="6" applyNumberFormat="1" applyFont="1" applyBorder="1" applyAlignment="1" applyProtection="1">
      <alignment horizontal="center" vertical="center"/>
      <protection locked="0"/>
    </xf>
    <xf numFmtId="169" fontId="44" fillId="0" borderId="63" xfId="6" applyNumberFormat="1" applyFont="1" applyBorder="1" applyAlignment="1" applyProtection="1">
      <alignment horizontal="center" vertical="center"/>
      <protection locked="0"/>
    </xf>
    <xf numFmtId="0" fontId="50" fillId="0" borderId="17" xfId="6" applyFont="1" applyBorder="1" applyAlignment="1" applyProtection="1">
      <alignment horizontal="left" vertical="center" wrapText="1" indent="1"/>
      <protection locked="0"/>
    </xf>
    <xf numFmtId="0" fontId="50" fillId="0" borderId="10" xfId="6" applyFont="1" applyBorder="1" applyAlignment="1" applyProtection="1">
      <alignment horizontal="left" vertical="center" wrapText="1" indent="1"/>
      <protection locked="0"/>
    </xf>
    <xf numFmtId="0" fontId="44" fillId="8" borderId="10" xfId="6" applyFont="1" applyFill="1" applyBorder="1" applyAlignment="1" applyProtection="1">
      <alignment horizontal="center" vertical="center"/>
      <protection locked="0"/>
    </xf>
    <xf numFmtId="0" fontId="44" fillId="0" borderId="10" xfId="6" applyFont="1" applyBorder="1" applyAlignment="1" applyProtection="1">
      <alignment horizontal="left" vertical="center" wrapText="1" indent="1"/>
      <protection locked="0"/>
    </xf>
    <xf numFmtId="167" fontId="44" fillId="10" borderId="9" xfId="6" applyNumberFormat="1" applyFont="1" applyFill="1" applyBorder="1" applyAlignment="1">
      <alignment horizontal="center" vertical="center"/>
    </xf>
    <xf numFmtId="0" fontId="55" fillId="14" borderId="69" xfId="2" applyNumberFormat="1" applyFont="1" applyFill="1" applyBorder="1" applyAlignment="1" applyProtection="1">
      <alignment horizontal="center" vertical="center" wrapText="1"/>
    </xf>
    <xf numFmtId="0" fontId="55" fillId="14" borderId="71" xfId="2" applyNumberFormat="1" applyFont="1" applyFill="1" applyBorder="1" applyAlignment="1" applyProtection="1">
      <alignment horizontal="center" vertical="center" wrapText="1"/>
    </xf>
    <xf numFmtId="0" fontId="55" fillId="14" borderId="70" xfId="2" applyNumberFormat="1" applyFont="1" applyFill="1" applyBorder="1" applyAlignment="1" applyProtection="1">
      <alignment horizontal="center" vertical="center" wrapText="1"/>
    </xf>
    <xf numFmtId="0" fontId="55" fillId="14" borderId="63" xfId="2" applyNumberFormat="1" applyFont="1" applyFill="1" applyBorder="1" applyAlignment="1" applyProtection="1">
      <alignment horizontal="center" vertical="center" wrapText="1"/>
    </xf>
    <xf numFmtId="0" fontId="40" fillId="4" borderId="63" xfId="6" applyFont="1" applyFill="1" applyBorder="1" applyAlignment="1">
      <alignment horizontal="center" vertical="center" wrapText="1"/>
    </xf>
    <xf numFmtId="0" fontId="55" fillId="14" borderId="50" xfId="2" applyNumberFormat="1" applyFont="1" applyFill="1" applyBorder="1" applyAlignment="1" applyProtection="1">
      <alignment horizontal="center" vertical="center" wrapText="1"/>
    </xf>
    <xf numFmtId="0" fontId="40" fillId="4" borderId="63" xfId="6" applyFont="1" applyFill="1" applyBorder="1" applyAlignment="1">
      <alignment horizontal="center" vertical="center"/>
    </xf>
    <xf numFmtId="0" fontId="41" fillId="4" borderId="36" xfId="6" applyFont="1" applyFill="1" applyBorder="1" applyAlignment="1">
      <alignment horizontal="center" vertical="center"/>
    </xf>
    <xf numFmtId="167" fontId="44" fillId="0" borderId="11" xfId="6" applyNumberFormat="1" applyFont="1" applyBorder="1" applyAlignment="1" applyProtection="1">
      <alignment horizontal="center" vertical="center"/>
      <protection locked="0"/>
    </xf>
    <xf numFmtId="0" fontId="44" fillId="0" borderId="11" xfId="6" applyFont="1" applyBorder="1" applyAlignment="1" applyProtection="1">
      <alignment horizontal="center" vertical="center"/>
      <protection locked="0"/>
    </xf>
    <xf numFmtId="0" fontId="44" fillId="0" borderId="11" xfId="6" applyFont="1" applyBorder="1" applyAlignment="1" applyProtection="1">
      <alignment horizontal="left" vertical="center" wrapText="1" indent="1"/>
      <protection locked="0"/>
    </xf>
    <xf numFmtId="0" fontId="44" fillId="0" borderId="34" xfId="6" applyFont="1" applyBorder="1" applyAlignment="1" applyProtection="1">
      <alignment horizontal="left" vertical="center" wrapText="1" indent="1"/>
      <protection locked="0"/>
    </xf>
    <xf numFmtId="169" fontId="44" fillId="0" borderId="36" xfId="6" applyNumberFormat="1" applyFont="1" applyBorder="1" applyAlignment="1" applyProtection="1">
      <alignment horizontal="center" vertical="center"/>
      <protection locked="0"/>
    </xf>
    <xf numFmtId="169" fontId="44" fillId="0" borderId="38" xfId="6" applyNumberFormat="1" applyFont="1" applyBorder="1" applyAlignment="1" applyProtection="1">
      <alignment horizontal="center" vertical="center"/>
      <protection locked="0"/>
    </xf>
    <xf numFmtId="0" fontId="55" fillId="14" borderId="68" xfId="2" applyNumberFormat="1" applyFont="1" applyFill="1" applyBorder="1" applyAlignment="1" applyProtection="1">
      <alignment horizontal="center" vertical="center" wrapText="1"/>
    </xf>
    <xf numFmtId="0" fontId="55" fillId="14" borderId="6" xfId="2" applyNumberFormat="1" applyFont="1" applyFill="1" applyBorder="1" applyAlignment="1" applyProtection="1">
      <alignment horizontal="center" vertical="center" wrapText="1"/>
    </xf>
    <xf numFmtId="0" fontId="55" fillId="14" borderId="73" xfId="2" applyNumberFormat="1" applyFont="1" applyFill="1" applyBorder="1" applyAlignment="1" applyProtection="1">
      <alignment horizontal="center" vertical="center" wrapText="1"/>
    </xf>
    <xf numFmtId="0" fontId="55" fillId="12" borderId="74" xfId="2" applyNumberFormat="1" applyFont="1" applyFill="1" applyBorder="1" applyAlignment="1" applyProtection="1">
      <alignment horizontal="center" vertical="center" wrapText="1"/>
    </xf>
    <xf numFmtId="0" fontId="55" fillId="12" borderId="68" xfId="2" applyNumberFormat="1" applyFont="1" applyFill="1" applyBorder="1" applyAlignment="1" applyProtection="1">
      <alignment horizontal="center" vertical="center" wrapText="1"/>
    </xf>
    <xf numFmtId="0" fontId="55" fillId="12" borderId="65" xfId="2" applyNumberFormat="1" applyFont="1" applyFill="1" applyBorder="1" applyAlignment="1" applyProtection="1">
      <alignment horizontal="center" vertical="center" wrapText="1"/>
    </xf>
    <xf numFmtId="0" fontId="55" fillId="12" borderId="6" xfId="2" applyNumberFormat="1" applyFont="1" applyFill="1" applyBorder="1" applyAlignment="1" applyProtection="1">
      <alignment horizontal="center" vertical="center" wrapText="1"/>
    </xf>
    <xf numFmtId="0" fontId="55" fillId="12" borderId="75" xfId="2" applyNumberFormat="1" applyFont="1" applyFill="1" applyBorder="1" applyAlignment="1" applyProtection="1">
      <alignment horizontal="center" vertical="center" wrapText="1"/>
    </xf>
    <xf numFmtId="0" fontId="55" fillId="12" borderId="73" xfId="2" applyNumberFormat="1" applyFont="1" applyFill="1" applyBorder="1" applyAlignment="1" applyProtection="1">
      <alignment horizontal="center" vertical="center" wrapText="1"/>
    </xf>
    <xf numFmtId="0" fontId="50" fillId="0" borderId="19" xfId="6" applyFont="1" applyBorder="1" applyAlignment="1" applyProtection="1">
      <alignment horizontal="left" vertical="center" wrapText="1" indent="1"/>
      <protection locked="0"/>
    </xf>
    <xf numFmtId="0" fontId="50" fillId="0" borderId="11" xfId="6" applyFont="1" applyBorder="1" applyAlignment="1" applyProtection="1">
      <alignment horizontal="left" vertical="center" wrapText="1" indent="1"/>
      <protection locked="0"/>
    </xf>
    <xf numFmtId="0" fontId="55" fillId="14" borderId="77" xfId="2" applyNumberFormat="1" applyFont="1" applyFill="1" applyBorder="1" applyAlignment="1" applyProtection="1">
      <alignment horizontal="center" vertical="center" wrapText="1"/>
    </xf>
    <xf numFmtId="0" fontId="55" fillId="14" borderId="7" xfId="2" applyNumberFormat="1" applyFont="1" applyFill="1" applyBorder="1" applyAlignment="1" applyProtection="1">
      <alignment horizontal="center" vertical="center" wrapText="1"/>
    </xf>
    <xf numFmtId="0" fontId="55" fillId="14" borderId="76" xfId="2" applyNumberFormat="1" applyFont="1" applyFill="1" applyBorder="1" applyAlignment="1" applyProtection="1">
      <alignment horizontal="center" vertical="center" wrapText="1"/>
    </xf>
    <xf numFmtId="0" fontId="47" fillId="4" borderId="51" xfId="6" applyFont="1" applyFill="1" applyBorder="1" applyAlignment="1">
      <alignment horizontal="center" vertical="center"/>
    </xf>
    <xf numFmtId="0" fontId="47" fillId="4" borderId="60" xfId="6" applyFont="1" applyFill="1" applyBorder="1" applyAlignment="1">
      <alignment horizontal="center" vertical="center"/>
    </xf>
    <xf numFmtId="0" fontId="47" fillId="4" borderId="18" xfId="6" applyFont="1" applyFill="1" applyBorder="1" applyAlignment="1">
      <alignment horizontal="center" vertical="center"/>
    </xf>
    <xf numFmtId="0" fontId="47" fillId="4" borderId="8" xfId="6" applyFont="1" applyFill="1" applyBorder="1" applyAlignment="1">
      <alignment horizontal="center" vertical="center"/>
    </xf>
    <xf numFmtId="0" fontId="31" fillId="11" borderId="3" xfId="6" applyFont="1" applyFill="1" applyBorder="1" applyAlignment="1" applyProtection="1">
      <alignment horizontal="left" vertical="center" indent="1"/>
      <protection locked="0"/>
    </xf>
    <xf numFmtId="167" fontId="54" fillId="13" borderId="7" xfId="6" applyNumberFormat="1" applyFont="1" applyFill="1" applyBorder="1" applyAlignment="1">
      <alignment horizontal="center" vertical="center"/>
    </xf>
    <xf numFmtId="167" fontId="54" fillId="13" borderId="0" xfId="6" applyNumberFormat="1" applyFont="1" applyFill="1" applyAlignment="1">
      <alignment horizontal="center" vertical="center"/>
    </xf>
    <xf numFmtId="0" fontId="31" fillId="11" borderId="63" xfId="6" applyFont="1" applyFill="1" applyBorder="1" applyAlignment="1" applyProtection="1">
      <alignment horizontal="left" vertical="center" indent="1"/>
      <protection locked="0"/>
    </xf>
    <xf numFmtId="0" fontId="5" fillId="11" borderId="63" xfId="6" applyFont="1" applyFill="1" applyBorder="1" applyAlignment="1" applyProtection="1">
      <alignment horizontal="left" vertical="center" indent="1"/>
      <protection locked="0"/>
    </xf>
    <xf numFmtId="0" fontId="5" fillId="11" borderId="3" xfId="6" applyFont="1" applyFill="1" applyBorder="1" applyAlignment="1" applyProtection="1">
      <alignment horizontal="left" vertical="center" indent="1"/>
      <protection locked="0"/>
    </xf>
    <xf numFmtId="0" fontId="3" fillId="11" borderId="3" xfId="6" applyFont="1" applyFill="1" applyBorder="1" applyAlignment="1" applyProtection="1">
      <alignment horizontal="left" vertical="center" indent="1"/>
      <protection locked="0"/>
    </xf>
    <xf numFmtId="0" fontId="4" fillId="11" borderId="3" xfId="6" applyFont="1" applyFill="1" applyBorder="1" applyAlignment="1" applyProtection="1">
      <alignment horizontal="left" vertical="center" indent="1"/>
      <protection locked="0"/>
    </xf>
    <xf numFmtId="0" fontId="3" fillId="11" borderId="63" xfId="6" applyFont="1" applyFill="1" applyBorder="1" applyAlignment="1" applyProtection="1">
      <alignment horizontal="left" vertical="center" indent="1"/>
      <protection locked="0"/>
    </xf>
    <xf numFmtId="0" fontId="2" fillId="11" borderId="63" xfId="6" applyFont="1" applyFill="1" applyBorder="1" applyAlignment="1" applyProtection="1">
      <alignment horizontal="left" vertical="center" indent="1"/>
      <protection locked="0"/>
    </xf>
    <xf numFmtId="0" fontId="2" fillId="11" borderId="3" xfId="6" applyFont="1" applyFill="1" applyBorder="1" applyAlignment="1" applyProtection="1">
      <alignment horizontal="left" vertical="center" indent="1"/>
      <protection locked="0"/>
    </xf>
    <xf numFmtId="0" fontId="1" fillId="11" borderId="3" xfId="6" applyFont="1" applyFill="1" applyBorder="1" applyAlignment="1" applyProtection="1">
      <alignment horizontal="left" vertical="center" indent="1"/>
      <protection locked="0"/>
    </xf>
    <xf numFmtId="0" fontId="5" fillId="10" borderId="3" xfId="6" applyFont="1" applyFill="1" applyBorder="1" applyAlignment="1">
      <alignment horizontal="left" vertical="center" indent="1"/>
    </xf>
    <xf numFmtId="167" fontId="44" fillId="0" borderId="4" xfId="6" applyNumberFormat="1" applyFont="1" applyBorder="1" applyAlignment="1" applyProtection="1">
      <alignment horizontal="center" vertical="center"/>
      <protection locked="0"/>
    </xf>
    <xf numFmtId="167" fontId="44" fillId="0" borderId="1" xfId="6" applyNumberFormat="1" applyFont="1" applyBorder="1" applyAlignment="1" applyProtection="1">
      <alignment horizontal="center" vertical="center"/>
      <protection locked="0"/>
    </xf>
    <xf numFmtId="167" fontId="44" fillId="0" borderId="2" xfId="6" applyNumberFormat="1" applyFont="1" applyBorder="1" applyAlignment="1" applyProtection="1">
      <alignment horizontal="center" vertical="center"/>
      <protection locked="0"/>
    </xf>
    <xf numFmtId="167" fontId="44" fillId="0" borderId="34" xfId="6" applyNumberFormat="1" applyFont="1" applyBorder="1" applyAlignment="1" applyProtection="1">
      <alignment horizontal="center" vertical="center"/>
      <protection locked="0"/>
    </xf>
    <xf numFmtId="167" fontId="44" fillId="0" borderId="62" xfId="6" applyNumberFormat="1" applyFont="1" applyBorder="1" applyAlignment="1" applyProtection="1">
      <alignment horizontal="center" vertical="center"/>
      <protection locked="0"/>
    </xf>
    <xf numFmtId="167" fontId="44" fillId="0" borderId="61" xfId="6" applyNumberFormat="1" applyFont="1" applyBorder="1" applyAlignment="1" applyProtection="1">
      <alignment horizontal="center" vertical="center"/>
      <protection locked="0"/>
    </xf>
    <xf numFmtId="1" fontId="50" fillId="0" borderId="3" xfId="6" applyNumberFormat="1" applyFont="1" applyBorder="1" applyAlignment="1" applyProtection="1">
      <alignment horizontal="left" vertical="center" wrapText="1" indent="1"/>
      <protection locked="0"/>
    </xf>
    <xf numFmtId="2" fontId="50" fillId="0" borderId="3" xfId="6" applyNumberFormat="1" applyFont="1" applyBorder="1" applyAlignment="1" applyProtection="1">
      <alignment horizontal="left" vertical="center" wrapText="1" indent="1"/>
      <protection locked="0"/>
    </xf>
    <xf numFmtId="166" fontId="44" fillId="0" borderId="3" xfId="6" applyNumberFormat="1" applyFont="1" applyBorder="1" applyAlignment="1" applyProtection="1">
      <alignment horizontal="center" vertical="center"/>
      <protection locked="0"/>
    </xf>
    <xf numFmtId="49" fontId="50" fillId="0" borderId="3" xfId="6" applyNumberFormat="1" applyFont="1" applyBorder="1" applyAlignment="1" applyProtection="1">
      <alignment horizontal="left" vertical="center" wrapText="1" indent="1"/>
      <protection locked="0"/>
    </xf>
    <xf numFmtId="49" fontId="44" fillId="8" borderId="3" xfId="6" applyNumberFormat="1" applyFont="1" applyFill="1" applyBorder="1" applyAlignment="1" applyProtection="1">
      <alignment horizontal="center" vertical="center"/>
      <protection locked="0"/>
    </xf>
    <xf numFmtId="49" fontId="44" fillId="8" borderId="11" xfId="6" applyNumberFormat="1" applyFont="1" applyFill="1" applyBorder="1" applyAlignment="1" applyProtection="1">
      <alignment horizontal="center" vertical="center"/>
      <protection locked="0"/>
    </xf>
    <xf numFmtId="0" fontId="50" fillId="0" borderId="4" xfId="6" applyFont="1" applyBorder="1" applyAlignment="1" applyProtection="1">
      <alignment horizontal="left" vertical="center" wrapText="1" indent="1"/>
      <protection locked="0"/>
    </xf>
    <xf numFmtId="0" fontId="50" fillId="0" borderId="1" xfId="6" applyFont="1" applyBorder="1" applyAlignment="1" applyProtection="1">
      <alignment horizontal="left" vertical="center" wrapText="1" indent="1"/>
      <protection locked="0"/>
    </xf>
    <xf numFmtId="0" fontId="50" fillId="0" borderId="2" xfId="6" applyFont="1" applyBorder="1" applyAlignment="1" applyProtection="1">
      <alignment horizontal="left" vertical="center" wrapText="1" indent="1"/>
      <protection locked="0"/>
    </xf>
    <xf numFmtId="0" fontId="50" fillId="0" borderId="34" xfId="6" applyFont="1" applyBorder="1" applyAlignment="1" applyProtection="1">
      <alignment horizontal="left" vertical="center" wrapText="1" indent="1"/>
      <protection locked="0"/>
    </xf>
    <xf numFmtId="0" fontId="50" fillId="0" borderId="62" xfId="6" applyFont="1" applyBorder="1" applyAlignment="1" applyProtection="1">
      <alignment horizontal="left" vertical="center" wrapText="1" indent="1"/>
      <protection locked="0"/>
    </xf>
    <xf numFmtId="0" fontId="50" fillId="0" borderId="61" xfId="6" applyFont="1" applyBorder="1" applyAlignment="1" applyProtection="1">
      <alignment horizontal="left" vertical="center" wrapText="1" indent="1"/>
      <protection locked="0"/>
    </xf>
    <xf numFmtId="0" fontId="14" fillId="11" borderId="4" xfId="0" applyFont="1" applyFill="1" applyBorder="1" applyAlignment="1">
      <alignment horizontal="left" vertical="center" indent="1"/>
    </xf>
    <xf numFmtId="0" fontId="14" fillId="11" borderId="1" xfId="0" applyFont="1" applyFill="1" applyBorder="1" applyAlignment="1">
      <alignment horizontal="left" vertical="center" indent="1"/>
    </xf>
    <xf numFmtId="0" fontId="14" fillId="11" borderId="2" xfId="0" applyFont="1" applyFill="1" applyBorder="1" applyAlignment="1">
      <alignment horizontal="left" vertical="center" indent="1"/>
    </xf>
    <xf numFmtId="0" fontId="17" fillId="7" borderId="29" xfId="0" applyFont="1" applyFill="1" applyBorder="1" applyAlignment="1">
      <alignment horizontal="center" vertical="center"/>
    </xf>
    <xf numFmtId="0" fontId="17" fillId="7" borderId="30" xfId="0" applyFont="1" applyFill="1" applyBorder="1" applyAlignment="1">
      <alignment horizontal="center" vertical="center"/>
    </xf>
    <xf numFmtId="0" fontId="21" fillId="3" borderId="31" xfId="0" applyFont="1" applyFill="1" applyBorder="1" applyAlignment="1">
      <alignment horizontal="left" vertical="center"/>
    </xf>
    <xf numFmtId="0" fontId="0" fillId="3" borderId="31" xfId="0" applyFill="1" applyBorder="1" applyAlignment="1">
      <alignment horizontal="left" vertical="center"/>
    </xf>
    <xf numFmtId="0" fontId="0" fillId="3" borderId="20" xfId="0" applyFill="1" applyBorder="1" applyAlignment="1">
      <alignment horizontal="left" vertical="center"/>
    </xf>
    <xf numFmtId="0" fontId="21" fillId="3" borderId="31" xfId="0" quotePrefix="1" applyFont="1" applyFill="1" applyBorder="1" applyAlignment="1">
      <alignment horizontal="left" vertical="center"/>
    </xf>
    <xf numFmtId="0" fontId="21" fillId="3" borderId="20" xfId="0" quotePrefix="1" applyFont="1" applyFill="1" applyBorder="1" applyAlignment="1">
      <alignment horizontal="left" vertical="center"/>
    </xf>
    <xf numFmtId="0" fontId="23" fillId="0" borderId="0" xfId="0" applyFont="1" applyAlignment="1">
      <alignment horizontal="left" vertical="center" wrapText="1" indent="1"/>
    </xf>
    <xf numFmtId="0" fontId="27" fillId="2" borderId="12" xfId="0" applyFont="1" applyFill="1" applyBorder="1" applyAlignment="1">
      <alignment horizontal="center" vertical="center"/>
    </xf>
    <xf numFmtId="0" fontId="27" fillId="2" borderId="8" xfId="0" applyFont="1" applyFill="1" applyBorder="1" applyAlignment="1">
      <alignment horizontal="center" vertical="center"/>
    </xf>
    <xf numFmtId="8" fontId="14" fillId="11" borderId="4" xfId="0" applyNumberFormat="1" applyFont="1" applyFill="1" applyBorder="1" applyAlignment="1">
      <alignment horizontal="left" vertical="center" indent="1"/>
    </xf>
    <xf numFmtId="0" fontId="0" fillId="0" borderId="31" xfId="0" applyBorder="1" applyAlignment="1">
      <alignment horizontal="left" vertical="center"/>
    </xf>
    <xf numFmtId="0" fontId="0" fillId="0" borderId="20" xfId="0" applyBorder="1" applyAlignment="1">
      <alignment horizontal="left" vertical="center"/>
    </xf>
    <xf numFmtId="0" fontId="19" fillId="0" borderId="0" xfId="0" applyFont="1" applyAlignment="1">
      <alignment horizontal="center" vertical="top" wrapText="1"/>
    </xf>
    <xf numFmtId="0" fontId="28" fillId="4" borderId="0" xfId="0" applyFont="1" applyFill="1" applyAlignment="1">
      <alignment horizontal="center"/>
    </xf>
    <xf numFmtId="0" fontId="25" fillId="15" borderId="0" xfId="0" applyFont="1" applyFill="1" applyAlignment="1">
      <alignment horizontal="center" vertical="center"/>
    </xf>
    <xf numFmtId="0" fontId="37" fillId="0" borderId="0" xfId="0" applyFont="1" applyAlignment="1">
      <alignment horizontal="center" vertical="top"/>
    </xf>
    <xf numFmtId="0" fontId="51" fillId="0" borderId="0" xfId="0" applyFont="1" applyAlignment="1">
      <alignment horizontal="center" vertical="top"/>
    </xf>
    <xf numFmtId="0" fontId="16" fillId="0" borderId="0" xfId="0" applyFont="1" applyAlignment="1">
      <alignment horizontal="center" vertical="center" wrapText="1"/>
    </xf>
    <xf numFmtId="0" fontId="16" fillId="0" borderId="0" xfId="0" applyFont="1" applyAlignment="1">
      <alignment horizontal="left" vertical="center" wrapText="1" indent="1"/>
    </xf>
    <xf numFmtId="0" fontId="17" fillId="5" borderId="3" xfId="0" applyFont="1" applyFill="1" applyBorder="1" applyAlignment="1">
      <alignment horizontal="center" vertical="center"/>
    </xf>
    <xf numFmtId="0" fontId="17" fillId="0" borderId="52"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0" xfId="0" applyFont="1" applyAlignment="1">
      <alignment horizontal="center" vertical="center" wrapText="1"/>
    </xf>
    <xf numFmtId="0" fontId="17" fillId="0" borderId="56"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cellXfs>
  <cellStyles count="19">
    <cellStyle name="Currency" xfId="1" builtinId="4" customBuiltin="1"/>
    <cellStyle name="Currency 2" xfId="5" xr:uid="{00000000-0005-0000-0000-000002000000}"/>
    <cellStyle name="Currency 2 2" xfId="14" xr:uid="{00000000-0005-0000-0000-000003000000}"/>
    <cellStyle name="Heading 1" xfId="2" builtinId="16"/>
    <cellStyle name="Hyperlink 2" xfId="8" xr:uid="{00000000-0005-0000-0000-000006000000}"/>
    <cellStyle name="Normal" xfId="0" builtinId="0"/>
    <cellStyle name="Normal 2" xfId="3" xr:uid="{00000000-0005-0000-0000-000008000000}"/>
    <cellStyle name="Normal 2 2" xfId="12" xr:uid="{00000000-0005-0000-0000-000009000000}"/>
    <cellStyle name="Normal 3" xfId="4" xr:uid="{00000000-0005-0000-0000-00000A000000}"/>
    <cellStyle name="Normal 3 2" xfId="13" xr:uid="{00000000-0005-0000-0000-00000B000000}"/>
    <cellStyle name="Normal 4" xfId="6" xr:uid="{00000000-0005-0000-0000-00000C000000}"/>
    <cellStyle name="Normal 4 2" xfId="15" xr:uid="{00000000-0005-0000-0000-00000D000000}"/>
    <cellStyle name="Normal 5" xfId="7" xr:uid="{00000000-0005-0000-0000-00000E000000}"/>
    <cellStyle name="Normal 5 2" xfId="16" xr:uid="{00000000-0005-0000-0000-00000F000000}"/>
    <cellStyle name="Normal 5 3" xfId="18" xr:uid="{00000000-0005-0000-0000-000010000000}"/>
    <cellStyle name="Normal 6" xfId="9" xr:uid="{00000000-0005-0000-0000-000011000000}"/>
    <cellStyle name="Normal 6 2" xfId="17" xr:uid="{00000000-0005-0000-0000-000012000000}"/>
    <cellStyle name="Normal 7" xfId="10" xr:uid="{00000000-0005-0000-0000-000013000000}"/>
    <cellStyle name="Percent 2" xfId="11" xr:uid="{00000000-0005-0000-0000-000015000000}"/>
  </cellStyles>
  <dxfs count="2">
    <dxf>
      <font>
        <color rgb="FFFFFF99"/>
      </font>
    </dxf>
    <dxf>
      <font>
        <color theme="0" tint="-4.9989318521683403E-2"/>
      </font>
    </dxf>
  </dxfs>
  <tableStyles count="0" defaultTableStyle="TableStyleMedium9" defaultPivotStyle="PivotStyleLight16"/>
  <colors>
    <mruColors>
      <color rgb="FF000082"/>
      <color rgb="FF0000FF"/>
      <color rgb="FF974706"/>
      <color rgb="FFFFFFFF"/>
      <color rgb="FF008000"/>
      <color rgb="FF00FF00"/>
      <color rgb="FF990033"/>
      <color rgb="FF003736"/>
      <color rgb="FF660033"/>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6</xdr:col>
      <xdr:colOff>231323</xdr:colOff>
      <xdr:row>3</xdr:row>
      <xdr:rowOff>27213</xdr:rowOff>
    </xdr:from>
    <xdr:to>
      <xdr:col>9</xdr:col>
      <xdr:colOff>908630</xdr:colOff>
      <xdr:row>12</xdr:row>
      <xdr:rowOff>340177</xdr:rowOff>
    </xdr:to>
    <xdr:pic>
      <xdr:nvPicPr>
        <xdr:cNvPr id="3" name="Picture 2">
          <a:extLst>
            <a:ext uri="{FF2B5EF4-FFF2-40B4-BE49-F238E27FC236}">
              <a16:creationId xmlns:a16="http://schemas.microsoft.com/office/drawing/2014/main" id="{0E2E5033-4115-42E2-89D5-45BA53C93F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01644" y="1428749"/>
          <a:ext cx="3861379" cy="410935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36</xdr:col>
      <xdr:colOff>196549</xdr:colOff>
      <xdr:row>0</xdr:row>
      <xdr:rowOff>120952</xdr:rowOff>
    </xdr:from>
    <xdr:to>
      <xdr:col>38</xdr:col>
      <xdr:colOff>357321</xdr:colOff>
      <xdr:row>3</xdr:row>
      <xdr:rowOff>434183</xdr:rowOff>
    </xdr:to>
    <xdr:pic>
      <xdr:nvPicPr>
        <xdr:cNvPr id="6" name="Picture 5">
          <a:extLst>
            <a:ext uri="{FF2B5EF4-FFF2-40B4-BE49-F238E27FC236}">
              <a16:creationId xmlns:a16="http://schemas.microsoft.com/office/drawing/2014/main" id="{07127A79-DD49-4823-B469-2DD5979021CE}"/>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8430120" y="120952"/>
          <a:ext cx="1188868" cy="13110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36</xdr:col>
      <xdr:colOff>204106</xdr:colOff>
      <xdr:row>0</xdr:row>
      <xdr:rowOff>68035</xdr:rowOff>
    </xdr:from>
    <xdr:to>
      <xdr:col>38</xdr:col>
      <xdr:colOff>358832</xdr:colOff>
      <xdr:row>3</xdr:row>
      <xdr:rowOff>399409</xdr:rowOff>
    </xdr:to>
    <xdr:pic>
      <xdr:nvPicPr>
        <xdr:cNvPr id="6" name="Picture 5">
          <a:extLst>
            <a:ext uri="{FF2B5EF4-FFF2-40B4-BE49-F238E27FC236}">
              <a16:creationId xmlns:a16="http://schemas.microsoft.com/office/drawing/2014/main" id="{ADD45E8F-ACB8-4C1C-B786-C9DE0E5DD32C}"/>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8546535" y="68035"/>
          <a:ext cx="1188868" cy="13110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36</xdr:col>
      <xdr:colOff>204108</xdr:colOff>
      <xdr:row>0</xdr:row>
      <xdr:rowOff>81643</xdr:rowOff>
    </xdr:from>
    <xdr:to>
      <xdr:col>38</xdr:col>
      <xdr:colOff>358834</xdr:colOff>
      <xdr:row>3</xdr:row>
      <xdr:rowOff>413017</xdr:rowOff>
    </xdr:to>
    <xdr:pic>
      <xdr:nvPicPr>
        <xdr:cNvPr id="6" name="Picture 5">
          <a:extLst>
            <a:ext uri="{FF2B5EF4-FFF2-40B4-BE49-F238E27FC236}">
              <a16:creationId xmlns:a16="http://schemas.microsoft.com/office/drawing/2014/main" id="{EDDA2619-7D3B-470C-AEE3-459E6CD3102F}"/>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8546537" y="81643"/>
          <a:ext cx="1188868" cy="131108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36</xdr:col>
      <xdr:colOff>184354</xdr:colOff>
      <xdr:row>0</xdr:row>
      <xdr:rowOff>107539</xdr:rowOff>
    </xdr:from>
    <xdr:to>
      <xdr:col>38</xdr:col>
      <xdr:colOff>359271</xdr:colOff>
      <xdr:row>3</xdr:row>
      <xdr:rowOff>435401</xdr:rowOff>
    </xdr:to>
    <xdr:pic>
      <xdr:nvPicPr>
        <xdr:cNvPr id="5" name="Picture 4">
          <a:extLst>
            <a:ext uri="{FF2B5EF4-FFF2-40B4-BE49-F238E27FC236}">
              <a16:creationId xmlns:a16="http://schemas.microsoft.com/office/drawing/2014/main" id="{9A0EF3CD-D373-4C80-94B1-7558375B468C}"/>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8174314" y="107539"/>
          <a:ext cx="1188868" cy="131108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784412</xdr:colOff>
      <xdr:row>0</xdr:row>
      <xdr:rowOff>44824</xdr:rowOff>
    </xdr:from>
    <xdr:to>
      <xdr:col>10</xdr:col>
      <xdr:colOff>399328</xdr:colOff>
      <xdr:row>1</xdr:row>
      <xdr:rowOff>425824</xdr:rowOff>
    </xdr:to>
    <xdr:pic>
      <xdr:nvPicPr>
        <xdr:cNvPr id="3" name="Picture 2">
          <a:extLst>
            <a:ext uri="{FF2B5EF4-FFF2-40B4-BE49-F238E27FC236}">
              <a16:creationId xmlns:a16="http://schemas.microsoft.com/office/drawing/2014/main" id="{D830B166-E1DB-4231-B753-EFDB59B0E09D}"/>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451912" y="44824"/>
          <a:ext cx="802740" cy="8852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36</xdr:col>
      <xdr:colOff>176891</xdr:colOff>
      <xdr:row>0</xdr:row>
      <xdr:rowOff>68036</xdr:rowOff>
    </xdr:from>
    <xdr:to>
      <xdr:col>38</xdr:col>
      <xdr:colOff>331617</xdr:colOff>
      <xdr:row>3</xdr:row>
      <xdr:rowOff>399410</xdr:rowOff>
    </xdr:to>
    <xdr:pic>
      <xdr:nvPicPr>
        <xdr:cNvPr id="5" name="Picture 4">
          <a:extLst>
            <a:ext uri="{FF2B5EF4-FFF2-40B4-BE49-F238E27FC236}">
              <a16:creationId xmlns:a16="http://schemas.microsoft.com/office/drawing/2014/main" id="{2E32D38E-38A3-4F31-943F-227BE9FF12E8}"/>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8519320" y="68036"/>
          <a:ext cx="1188868" cy="13110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36</xdr:col>
      <xdr:colOff>163285</xdr:colOff>
      <xdr:row>0</xdr:row>
      <xdr:rowOff>68036</xdr:rowOff>
    </xdr:from>
    <xdr:to>
      <xdr:col>38</xdr:col>
      <xdr:colOff>318011</xdr:colOff>
      <xdr:row>3</xdr:row>
      <xdr:rowOff>399410</xdr:rowOff>
    </xdr:to>
    <xdr:pic>
      <xdr:nvPicPr>
        <xdr:cNvPr id="5" name="Picture 4">
          <a:extLst>
            <a:ext uri="{FF2B5EF4-FFF2-40B4-BE49-F238E27FC236}">
              <a16:creationId xmlns:a16="http://schemas.microsoft.com/office/drawing/2014/main" id="{EFC6998F-A853-4F16-BEDB-A2442F2D7DF1}"/>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8505714" y="68036"/>
          <a:ext cx="1188868" cy="13110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36</xdr:col>
      <xdr:colOff>190500</xdr:colOff>
      <xdr:row>0</xdr:row>
      <xdr:rowOff>68036</xdr:rowOff>
    </xdr:from>
    <xdr:to>
      <xdr:col>38</xdr:col>
      <xdr:colOff>345226</xdr:colOff>
      <xdr:row>3</xdr:row>
      <xdr:rowOff>399410</xdr:rowOff>
    </xdr:to>
    <xdr:pic>
      <xdr:nvPicPr>
        <xdr:cNvPr id="5" name="Picture 4">
          <a:extLst>
            <a:ext uri="{FF2B5EF4-FFF2-40B4-BE49-F238E27FC236}">
              <a16:creationId xmlns:a16="http://schemas.microsoft.com/office/drawing/2014/main" id="{6189E836-1E43-4334-B8CE-9AA316098F24}"/>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8532929" y="68036"/>
          <a:ext cx="1188868" cy="13110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36</xdr:col>
      <xdr:colOff>149678</xdr:colOff>
      <xdr:row>0</xdr:row>
      <xdr:rowOff>95251</xdr:rowOff>
    </xdr:from>
    <xdr:to>
      <xdr:col>38</xdr:col>
      <xdr:colOff>304404</xdr:colOff>
      <xdr:row>3</xdr:row>
      <xdr:rowOff>426625</xdr:rowOff>
    </xdr:to>
    <xdr:pic>
      <xdr:nvPicPr>
        <xdr:cNvPr id="5" name="Picture 4">
          <a:extLst>
            <a:ext uri="{FF2B5EF4-FFF2-40B4-BE49-F238E27FC236}">
              <a16:creationId xmlns:a16="http://schemas.microsoft.com/office/drawing/2014/main" id="{229EE59F-5B20-4C07-BF03-25831CA2B384}"/>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8492107" y="95251"/>
          <a:ext cx="1188868" cy="13110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36</xdr:col>
      <xdr:colOff>163285</xdr:colOff>
      <xdr:row>0</xdr:row>
      <xdr:rowOff>122465</xdr:rowOff>
    </xdr:from>
    <xdr:to>
      <xdr:col>38</xdr:col>
      <xdr:colOff>318011</xdr:colOff>
      <xdr:row>3</xdr:row>
      <xdr:rowOff>453839</xdr:rowOff>
    </xdr:to>
    <xdr:pic>
      <xdr:nvPicPr>
        <xdr:cNvPr id="6" name="Picture 5">
          <a:extLst>
            <a:ext uri="{FF2B5EF4-FFF2-40B4-BE49-F238E27FC236}">
              <a16:creationId xmlns:a16="http://schemas.microsoft.com/office/drawing/2014/main" id="{F01CB3E2-3909-401D-AA55-F3AA83726C24}"/>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8505714" y="122465"/>
          <a:ext cx="1188868" cy="13110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36</xdr:col>
      <xdr:colOff>163285</xdr:colOff>
      <xdr:row>0</xdr:row>
      <xdr:rowOff>81642</xdr:rowOff>
    </xdr:from>
    <xdr:to>
      <xdr:col>38</xdr:col>
      <xdr:colOff>318011</xdr:colOff>
      <xdr:row>3</xdr:row>
      <xdr:rowOff>413016</xdr:rowOff>
    </xdr:to>
    <xdr:pic>
      <xdr:nvPicPr>
        <xdr:cNvPr id="6" name="Picture 5">
          <a:extLst>
            <a:ext uri="{FF2B5EF4-FFF2-40B4-BE49-F238E27FC236}">
              <a16:creationId xmlns:a16="http://schemas.microsoft.com/office/drawing/2014/main" id="{40E99E9E-AF6A-4ACB-91CC-E6E91216C9A1}"/>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8505714" y="81642"/>
          <a:ext cx="1188868" cy="13110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36</xdr:col>
      <xdr:colOff>176892</xdr:colOff>
      <xdr:row>0</xdr:row>
      <xdr:rowOff>95251</xdr:rowOff>
    </xdr:from>
    <xdr:to>
      <xdr:col>38</xdr:col>
      <xdr:colOff>331618</xdr:colOff>
      <xdr:row>3</xdr:row>
      <xdr:rowOff>426625</xdr:rowOff>
    </xdr:to>
    <xdr:pic>
      <xdr:nvPicPr>
        <xdr:cNvPr id="6" name="Picture 5">
          <a:extLst>
            <a:ext uri="{FF2B5EF4-FFF2-40B4-BE49-F238E27FC236}">
              <a16:creationId xmlns:a16="http://schemas.microsoft.com/office/drawing/2014/main" id="{ADB03D0C-F66E-425E-A0A6-D1D6F57A8483}"/>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8519321" y="95251"/>
          <a:ext cx="1188868" cy="13110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36</xdr:col>
      <xdr:colOff>204108</xdr:colOff>
      <xdr:row>0</xdr:row>
      <xdr:rowOff>40821</xdr:rowOff>
    </xdr:from>
    <xdr:to>
      <xdr:col>38</xdr:col>
      <xdr:colOff>358834</xdr:colOff>
      <xdr:row>3</xdr:row>
      <xdr:rowOff>372195</xdr:rowOff>
    </xdr:to>
    <xdr:pic>
      <xdr:nvPicPr>
        <xdr:cNvPr id="6" name="Picture 5">
          <a:extLst>
            <a:ext uri="{FF2B5EF4-FFF2-40B4-BE49-F238E27FC236}">
              <a16:creationId xmlns:a16="http://schemas.microsoft.com/office/drawing/2014/main" id="{D305E442-0F9F-41C8-A265-2EA533D847D4}"/>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8546537" y="40821"/>
          <a:ext cx="1188868" cy="13110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re\Documents\Air%20Cadets\Accounting\2019-20\ACC9MAv2018.12_189_5_Squadro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Andre\Documents\Air%20Cadets\Accounting\2019-20\Inventory\CPQVO-307-189_5%20Sq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USB%20Stick%20Backup\Documents\Air%20Cadets\Accounting\ACC9%20Development\ACC9MAv2017.01gen_AAA_0_Squadr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et up"/>
      <sheetName val="Acct Reconcil Sum."/>
      <sheetName val="Acct Reconcil Det."/>
      <sheetName val="Investments"/>
      <sheetName val="Revenue Jrnl"/>
      <sheetName val="Expense Jrnl"/>
      <sheetName val="Monthly Transactions"/>
      <sheetName val="Claims Tracker"/>
      <sheetName val="Budget Tracker"/>
      <sheetName val="Cover Page"/>
      <sheetName val="ACC9 (Page 1) ID"/>
      <sheetName val="ACC9 (Page 2-3) Revenues"/>
      <sheetName val="ACC9 (Pages 4-5) Expenses"/>
      <sheetName val="ACC9 (Page 6) Balance Sheet"/>
      <sheetName val="ACC9 (Pages 7-8-9) Fixed Assets"/>
      <sheetName val="FRE Report"/>
      <sheetName val="T3010 Worksheet"/>
      <sheetName val="TP-985.22-V Worksheet"/>
      <sheetName val="Tax Rebate Calculations"/>
      <sheetName val="Budget Estimator"/>
      <sheetName val="End of Year"/>
      <sheetName val="Petty Cash"/>
      <sheetName val="Inventory"/>
      <sheetName val="1510 - Aircrafts"/>
      <sheetName val="1520 - Land &amp; Property"/>
      <sheetName val="1530 - Buildings"/>
      <sheetName val="1540 - Vehicles"/>
      <sheetName val="1550 - Office Equipment"/>
      <sheetName val="1560 - Biathlon Equipment"/>
      <sheetName val="1570 - Marksmanship Equipment"/>
      <sheetName val="1580 - Field Equipment"/>
      <sheetName val="1590 - Electronics"/>
      <sheetName val="1600 - Music &amp; Accessories"/>
      <sheetName val="1610 - Trophies &amp; Awards"/>
      <sheetName val="1620 - Miscellaneous"/>
      <sheetName val="1560 - Biathlon &amp; Shooting Eqpt"/>
      <sheetName val="1570 - Photography Eqpt"/>
      <sheetName val="1590 - Electronics Eqpt"/>
    </sheetNames>
    <sheetDataSet>
      <sheetData sheetId="0"/>
      <sheetData sheetId="1">
        <row r="4">
          <cell r="Q4" t="str">
            <v>30 Jun 2019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tion "/>
      <sheetName val="Musique - Music"/>
      <sheetName val="Photographie - Photography"/>
    </sheetNames>
    <sheetDataSet>
      <sheetData sheetId="0"/>
      <sheetData sheetId="1">
        <row r="43">
          <cell r="B43">
            <v>24</v>
          </cell>
          <cell r="P43">
            <v>16980</v>
          </cell>
        </row>
      </sheetData>
      <sheetData sheetId="2">
        <row r="43">
          <cell r="B43">
            <v>0</v>
          </cell>
          <cell r="P43">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ing the Year"/>
      <sheetName val="Data Set Up"/>
      <sheetName val="Investments"/>
      <sheetName val="Revenue Jrnl"/>
      <sheetName val="Expense jrnl"/>
      <sheetName val="Claims Tracker"/>
      <sheetName val="Monthly Transactions"/>
      <sheetName val="Budget Tracker"/>
      <sheetName val="ACC-9 (Page 1) ID"/>
      <sheetName val="ACC-9 (Page 2) Revenues"/>
      <sheetName val="ACC-9 (Page 3) Expenses"/>
      <sheetName val="ACC-9 (Page 4) Balance Sheet"/>
      <sheetName val="ACC-9 (Page 5) Fixed Assets"/>
      <sheetName val="Budget Estimator"/>
      <sheetName val="T3010 Worksheet"/>
      <sheetName val="Tax Rebate Calculations"/>
      <sheetName val="End of Yea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3">
    <tabColor theme="6" tint="-0.499984740745262"/>
    <pageSetUpPr fitToPage="1"/>
  </sheetPr>
  <dimension ref="A1:V55"/>
  <sheetViews>
    <sheetView showGridLines="0" showRowColHeaders="0" topLeftCell="A16" zoomScale="70" zoomScaleNormal="70" workbookViewId="0">
      <selection activeCell="H23" sqref="H23:I24"/>
    </sheetView>
  </sheetViews>
  <sheetFormatPr defaultColWidth="11.42578125" defaultRowHeight="15.75" x14ac:dyDescent="0.2"/>
  <cols>
    <col min="1" max="1" width="32.42578125" style="23" customWidth="1"/>
    <col min="2" max="12" width="16" style="23" customWidth="1"/>
    <col min="13" max="13" width="16" style="27" customWidth="1"/>
    <col min="14" max="15" width="16" style="23" hidden="1" customWidth="1"/>
    <col min="16" max="16" width="36.140625" style="94" hidden="1" customWidth="1"/>
    <col min="17" max="17" width="16.140625" style="110" customWidth="1"/>
    <col min="18" max="18" width="20" style="110" customWidth="1"/>
    <col min="19" max="19" width="18.7109375" style="27" hidden="1" customWidth="1"/>
    <col min="20" max="20" width="16" style="23" hidden="1" customWidth="1"/>
    <col min="21" max="21" width="8.7109375" style="27" hidden="1" customWidth="1"/>
    <col min="22" max="22" width="16" style="26" customWidth="1"/>
    <col min="23" max="31" width="16" style="23" customWidth="1"/>
    <col min="32" max="16384" width="11.42578125" style="23"/>
  </cols>
  <sheetData>
    <row r="1" spans="1:22" ht="27" customHeight="1" x14ac:dyDescent="0.2">
      <c r="A1" s="86"/>
      <c r="B1" s="86"/>
      <c r="C1" s="86"/>
      <c r="D1" s="86"/>
      <c r="E1" s="86"/>
      <c r="F1" s="86"/>
      <c r="G1" s="86"/>
      <c r="H1" s="86"/>
      <c r="I1" s="86"/>
      <c r="J1" s="86"/>
      <c r="K1" s="86"/>
      <c r="L1" s="86"/>
      <c r="M1" s="86"/>
      <c r="N1" s="86"/>
      <c r="O1" s="86"/>
      <c r="P1" s="87"/>
      <c r="Q1" s="88"/>
      <c r="R1" s="88"/>
      <c r="S1" s="86"/>
      <c r="T1" s="86"/>
      <c r="V1" s="89"/>
    </row>
    <row r="2" spans="1:22" ht="67.5" customHeight="1" x14ac:dyDescent="0.2">
      <c r="A2" s="20"/>
      <c r="C2" s="90"/>
      <c r="D2" s="111">
        <f>H29</f>
        <v>0</v>
      </c>
      <c r="E2" s="111"/>
      <c r="F2" s="111"/>
      <c r="G2" s="111"/>
      <c r="H2" s="111"/>
      <c r="I2" s="111"/>
      <c r="J2" s="111"/>
      <c r="K2" s="111"/>
      <c r="L2" s="111"/>
      <c r="M2" s="111"/>
      <c r="N2" s="111"/>
      <c r="O2" s="111"/>
      <c r="P2" s="90"/>
      <c r="Q2" s="88"/>
      <c r="R2" s="88"/>
      <c r="S2" s="91"/>
      <c r="T2" s="22"/>
      <c r="U2" s="23" t="e">
        <f>#REF!</f>
        <v>#REF!</v>
      </c>
      <c r="V2" s="20"/>
    </row>
    <row r="3" spans="1:22" ht="15.75" customHeight="1" x14ac:dyDescent="0.2">
      <c r="A3" s="20"/>
      <c r="B3" s="90"/>
      <c r="C3" s="90"/>
      <c r="D3" s="111"/>
      <c r="E3" s="111"/>
      <c r="F3" s="111"/>
      <c r="G3" s="111"/>
      <c r="H3" s="111"/>
      <c r="I3" s="111"/>
      <c r="J3" s="111"/>
      <c r="K3" s="111"/>
      <c r="L3" s="111"/>
      <c r="M3" s="111"/>
      <c r="N3" s="111"/>
      <c r="O3" s="111"/>
      <c r="P3" s="90"/>
      <c r="Q3" s="88"/>
      <c r="R3" s="88"/>
      <c r="S3" s="91"/>
      <c r="T3" s="22"/>
      <c r="U3" s="29"/>
      <c r="V3" s="20"/>
    </row>
    <row r="4" spans="1:22" ht="15.75" customHeight="1" x14ac:dyDescent="0.2">
      <c r="A4" s="20"/>
      <c r="B4" s="90"/>
      <c r="C4" s="90"/>
      <c r="D4" s="111"/>
      <c r="E4" s="111"/>
      <c r="F4" s="111"/>
      <c r="G4" s="111"/>
      <c r="H4" s="111"/>
      <c r="I4" s="111"/>
      <c r="J4" s="111"/>
      <c r="K4" s="111"/>
      <c r="L4" s="111"/>
      <c r="M4" s="111"/>
      <c r="N4" s="111"/>
      <c r="O4" s="111"/>
      <c r="P4" s="90"/>
      <c r="Q4" s="88"/>
      <c r="R4" s="88"/>
      <c r="S4" s="29" t="s">
        <v>110</v>
      </c>
      <c r="T4" s="22" t="str">
        <f>IF(S4="2018 / 2019",T7,IF(S4="2019 / 2020",T8,IF(S4="2020 / 2021",T9,IF(S4="2021 / 2022",T10,IF(S4="2022 / 2023",T11,IF(S4="2023 / 2024",T12,IF(S4="2024 / 2025",T13,IF(S4="2025 / 2026",T14,IF(S4="2026 / 2027",T15,)))))))))</f>
        <v>2020 / 2021</v>
      </c>
      <c r="U4" s="29"/>
      <c r="V4" s="20"/>
    </row>
    <row r="5" spans="1:22" ht="35.25" customHeight="1" x14ac:dyDescent="0.2">
      <c r="A5" s="20"/>
      <c r="B5" s="90"/>
      <c r="C5" s="90"/>
      <c r="D5" s="90"/>
      <c r="E5" s="90"/>
      <c r="F5" s="90"/>
      <c r="G5" s="90"/>
      <c r="H5" s="90"/>
      <c r="I5" s="90"/>
      <c r="J5" s="90"/>
      <c r="K5" s="90"/>
      <c r="L5" s="90"/>
      <c r="M5" s="90"/>
      <c r="N5" s="90"/>
      <c r="O5" s="90"/>
      <c r="P5" s="90"/>
      <c r="Q5" s="88"/>
      <c r="R5" s="88"/>
      <c r="T5" s="22"/>
      <c r="U5" s="29"/>
      <c r="V5" s="20"/>
    </row>
    <row r="6" spans="1:22" ht="35.25" customHeight="1" x14ac:dyDescent="0.2">
      <c r="A6" s="20"/>
      <c r="B6" s="20"/>
      <c r="C6" s="20"/>
      <c r="D6" s="20"/>
      <c r="E6" s="20"/>
      <c r="F6" s="20"/>
      <c r="G6" s="20"/>
      <c r="H6" s="20"/>
      <c r="I6" s="20"/>
      <c r="J6" s="20"/>
      <c r="K6" s="21"/>
      <c r="L6" s="22"/>
      <c r="M6" s="91"/>
      <c r="N6" s="22"/>
      <c r="O6" s="22"/>
      <c r="P6" s="22"/>
      <c r="Q6" s="88"/>
      <c r="R6" s="88"/>
      <c r="T6" s="92"/>
      <c r="V6" s="20"/>
    </row>
    <row r="7" spans="1:22" ht="35.25" customHeight="1" x14ac:dyDescent="0.2">
      <c r="A7" s="20"/>
      <c r="B7" s="20"/>
      <c r="C7" s="20"/>
      <c r="D7" s="20"/>
      <c r="E7" s="20"/>
      <c r="F7" s="20"/>
      <c r="G7" s="20"/>
      <c r="H7" s="20"/>
      <c r="I7" s="20"/>
      <c r="J7" s="20"/>
      <c r="K7" s="21"/>
      <c r="L7" s="22"/>
      <c r="M7" s="91"/>
      <c r="N7" s="22"/>
      <c r="O7" s="22"/>
      <c r="P7" s="22"/>
      <c r="Q7" s="88"/>
      <c r="R7" s="88"/>
      <c r="S7" s="27" t="s">
        <v>111</v>
      </c>
      <c r="T7" s="92" t="str">
        <f>S8</f>
        <v>2019 / 2020</v>
      </c>
      <c r="U7" s="29"/>
      <c r="V7" s="20"/>
    </row>
    <row r="8" spans="1:22" ht="35.25" customHeight="1" x14ac:dyDescent="0.2">
      <c r="A8" s="20"/>
      <c r="B8" s="20"/>
      <c r="C8" s="20"/>
      <c r="D8" s="20"/>
      <c r="E8" s="20"/>
      <c r="F8" s="20"/>
      <c r="G8" s="20"/>
      <c r="H8" s="20"/>
      <c r="I8" s="20"/>
      <c r="J8" s="20"/>
      <c r="K8" s="21"/>
      <c r="L8" s="22"/>
      <c r="M8" s="91"/>
      <c r="N8" s="22"/>
      <c r="O8" s="22"/>
      <c r="P8" s="22"/>
      <c r="Q8" s="88"/>
      <c r="R8" s="88"/>
      <c r="S8" s="91" t="s">
        <v>110</v>
      </c>
      <c r="T8" s="92" t="str">
        <f t="shared" ref="T8:T14" si="0">S9</f>
        <v>2020 / 2021</v>
      </c>
      <c r="U8" s="29"/>
      <c r="V8" s="20"/>
    </row>
    <row r="9" spans="1:22" ht="35.25" customHeight="1" x14ac:dyDescent="0.2">
      <c r="A9" s="20"/>
      <c r="B9" s="20"/>
      <c r="C9" s="20"/>
      <c r="D9" s="20"/>
      <c r="E9" s="20"/>
      <c r="F9" s="20"/>
      <c r="G9" s="20"/>
      <c r="H9" s="20"/>
      <c r="I9" s="20"/>
      <c r="J9" s="20"/>
      <c r="K9" s="21"/>
      <c r="L9" s="93"/>
      <c r="M9" s="91"/>
      <c r="N9" s="22"/>
      <c r="O9" s="22"/>
      <c r="P9" s="22"/>
      <c r="Q9" s="88"/>
      <c r="R9" s="88"/>
      <c r="S9" s="91" t="s">
        <v>118</v>
      </c>
      <c r="T9" s="92" t="str">
        <f t="shared" si="0"/>
        <v>2021 / 2022</v>
      </c>
      <c r="U9" s="29"/>
      <c r="V9" s="20"/>
    </row>
    <row r="10" spans="1:22" ht="35.25" customHeight="1" x14ac:dyDescent="0.2">
      <c r="A10" s="20"/>
      <c r="B10" s="20"/>
      <c r="C10" s="20"/>
      <c r="D10" s="20"/>
      <c r="E10" s="20"/>
      <c r="F10" s="20"/>
      <c r="G10" s="20"/>
      <c r="H10" s="20"/>
      <c r="I10" s="20"/>
      <c r="J10" s="20"/>
      <c r="K10" s="21"/>
      <c r="L10" s="22"/>
      <c r="M10" s="91"/>
      <c r="N10" s="22"/>
      <c r="O10" s="22"/>
      <c r="P10" s="22"/>
      <c r="Q10" s="88"/>
      <c r="R10" s="88"/>
      <c r="S10" s="91" t="s">
        <v>117</v>
      </c>
      <c r="T10" s="92" t="str">
        <f t="shared" si="0"/>
        <v>2022 / 2023</v>
      </c>
      <c r="U10" s="29"/>
      <c r="V10" s="20"/>
    </row>
    <row r="11" spans="1:22" ht="35.25" customHeight="1" x14ac:dyDescent="0.2">
      <c r="A11" s="20"/>
      <c r="B11" s="20"/>
      <c r="C11" s="20"/>
      <c r="D11" s="20"/>
      <c r="E11" s="20"/>
      <c r="F11" s="20"/>
      <c r="G11" s="20"/>
      <c r="H11" s="20"/>
      <c r="I11" s="20"/>
      <c r="J11" s="20"/>
      <c r="K11" s="21"/>
      <c r="L11" s="22"/>
      <c r="M11" s="91"/>
      <c r="N11" s="22"/>
      <c r="O11" s="22"/>
      <c r="P11" s="22"/>
      <c r="Q11" s="88"/>
      <c r="R11" s="88"/>
      <c r="S11" s="91" t="s">
        <v>116</v>
      </c>
      <c r="T11" s="92" t="str">
        <f t="shared" si="0"/>
        <v>2023 / 2024</v>
      </c>
      <c r="U11" s="29"/>
      <c r="V11" s="20"/>
    </row>
    <row r="12" spans="1:22" ht="35.25" customHeight="1" x14ac:dyDescent="0.2">
      <c r="A12" s="20"/>
      <c r="B12" s="20"/>
      <c r="C12" s="20"/>
      <c r="D12" s="20"/>
      <c r="E12" s="20"/>
      <c r="F12" s="20"/>
      <c r="G12" s="20"/>
      <c r="H12" s="20"/>
      <c r="I12" s="20"/>
      <c r="J12" s="20"/>
      <c r="K12" s="21"/>
      <c r="L12" s="22"/>
      <c r="M12" s="91"/>
      <c r="Q12" s="88"/>
      <c r="R12" s="88"/>
      <c r="S12" s="91" t="s">
        <v>115</v>
      </c>
      <c r="T12" s="92" t="str">
        <f t="shared" si="0"/>
        <v>2024 / 2025</v>
      </c>
      <c r="V12" s="20"/>
    </row>
    <row r="13" spans="1:22" ht="35.25" customHeight="1" x14ac:dyDescent="0.2">
      <c r="A13" s="20"/>
      <c r="B13" s="20"/>
      <c r="C13" s="20"/>
      <c r="D13" s="20"/>
      <c r="E13" s="20"/>
      <c r="F13" s="20"/>
      <c r="G13" s="20"/>
      <c r="H13" s="20"/>
      <c r="I13" s="20"/>
      <c r="J13" s="20"/>
      <c r="K13" s="21"/>
      <c r="L13" s="22"/>
      <c r="M13" s="91"/>
      <c r="N13" s="22"/>
      <c r="O13" s="22"/>
      <c r="P13" s="22"/>
      <c r="Q13" s="88"/>
      <c r="R13" s="88"/>
      <c r="S13" s="91" t="s">
        <v>112</v>
      </c>
      <c r="T13" s="92" t="str">
        <f t="shared" si="0"/>
        <v>2025 / 2026</v>
      </c>
      <c r="U13" s="29"/>
      <c r="V13" s="20"/>
    </row>
    <row r="14" spans="1:22" ht="9" customHeight="1" x14ac:dyDescent="0.2">
      <c r="A14" s="20"/>
      <c r="B14" s="20"/>
      <c r="C14" s="20"/>
      <c r="D14" s="20"/>
      <c r="E14" s="20"/>
      <c r="F14" s="20"/>
      <c r="G14" s="20"/>
      <c r="H14" s="20"/>
      <c r="I14" s="20"/>
      <c r="J14" s="20"/>
      <c r="K14" s="21"/>
      <c r="L14" s="93"/>
      <c r="M14" s="91"/>
      <c r="N14" s="22"/>
      <c r="O14" s="22"/>
      <c r="P14" s="22"/>
      <c r="Q14" s="88"/>
      <c r="R14" s="88"/>
      <c r="S14" s="91" t="s">
        <v>113</v>
      </c>
      <c r="T14" s="92" t="str">
        <f t="shared" si="0"/>
        <v>2026 / 2027</v>
      </c>
      <c r="U14" s="29"/>
      <c r="V14" s="20"/>
    </row>
    <row r="15" spans="1:22" ht="65.25" customHeight="1" x14ac:dyDescent="0.2">
      <c r="A15" s="20"/>
      <c r="B15" s="20"/>
      <c r="C15" s="20"/>
      <c r="D15" s="112" t="str">
        <f>IF(O25=2,"Inventaire","Inventory")</f>
        <v>Inventory</v>
      </c>
      <c r="E15" s="112"/>
      <c r="F15" s="112"/>
      <c r="G15" s="112"/>
      <c r="H15" s="112"/>
      <c r="I15" s="112"/>
      <c r="J15" s="112"/>
      <c r="K15" s="112"/>
      <c r="L15" s="112"/>
      <c r="M15" s="112"/>
      <c r="N15" s="22"/>
      <c r="O15" s="22"/>
      <c r="P15" s="22"/>
      <c r="Q15" s="88"/>
      <c r="R15" s="93"/>
      <c r="S15" s="91" t="s">
        <v>114</v>
      </c>
      <c r="T15" s="92" t="s">
        <v>131</v>
      </c>
      <c r="U15" s="29"/>
      <c r="V15" s="20"/>
    </row>
    <row r="16" spans="1:22" ht="73.5" customHeight="1" x14ac:dyDescent="0.2">
      <c r="A16" s="20"/>
      <c r="B16" s="20"/>
      <c r="C16" s="20"/>
      <c r="D16" s="113" t="str">
        <f>IF(O25=2,"En date du","As of")</f>
        <v>As of</v>
      </c>
      <c r="E16" s="113"/>
      <c r="F16" s="113"/>
      <c r="G16" s="113"/>
      <c r="H16" s="113"/>
      <c r="I16" s="113"/>
      <c r="J16" s="113"/>
      <c r="K16" s="113"/>
      <c r="L16" s="113"/>
      <c r="M16" s="113"/>
      <c r="N16" s="22"/>
      <c r="O16" s="22"/>
      <c r="P16" s="22"/>
      <c r="Q16" s="93"/>
      <c r="R16" s="93"/>
      <c r="S16" s="91"/>
      <c r="T16" s="22"/>
      <c r="U16" s="29"/>
      <c r="V16" s="20"/>
    </row>
    <row r="17" spans="1:22" ht="35.25" customHeight="1" x14ac:dyDescent="0.2">
      <c r="A17" s="20"/>
      <c r="B17" s="20"/>
      <c r="C17" s="20"/>
      <c r="D17" s="114" t="str">
        <f>O27</f>
        <v>31  2024</v>
      </c>
      <c r="E17" s="114"/>
      <c r="F17" s="114"/>
      <c r="G17" s="114"/>
      <c r="H17" s="114"/>
      <c r="I17" s="114"/>
      <c r="J17" s="114"/>
      <c r="K17" s="114"/>
      <c r="L17" s="114"/>
      <c r="M17" s="114"/>
      <c r="N17" s="22"/>
      <c r="O17" s="22"/>
      <c r="P17" s="22"/>
      <c r="Q17" s="93"/>
      <c r="R17" s="93"/>
      <c r="S17" s="91"/>
      <c r="T17" s="22"/>
      <c r="U17" s="29"/>
      <c r="V17" s="20"/>
    </row>
    <row r="18" spans="1:22" ht="35.25" customHeight="1" x14ac:dyDescent="0.2">
      <c r="A18" s="20"/>
      <c r="B18" s="20"/>
      <c r="C18" s="20"/>
      <c r="D18" s="114"/>
      <c r="E18" s="114"/>
      <c r="F18" s="114"/>
      <c r="G18" s="114"/>
      <c r="H18" s="114"/>
      <c r="I18" s="114"/>
      <c r="J18" s="114"/>
      <c r="K18" s="114"/>
      <c r="L18" s="114"/>
      <c r="M18" s="114"/>
      <c r="N18" s="22"/>
      <c r="O18" s="22"/>
      <c r="P18" s="22"/>
      <c r="Q18" s="93"/>
      <c r="R18" s="93"/>
      <c r="S18" s="91"/>
      <c r="T18" s="22"/>
      <c r="U18" s="29"/>
      <c r="V18" s="20"/>
    </row>
    <row r="19" spans="1:22" ht="35.25" customHeight="1" x14ac:dyDescent="0.2">
      <c r="A19" s="20"/>
      <c r="B19" s="20"/>
      <c r="C19" s="20"/>
      <c r="D19" s="20"/>
      <c r="E19" s="20"/>
      <c r="F19" s="13"/>
      <c r="K19" s="5"/>
      <c r="L19" s="95"/>
      <c r="M19" s="91"/>
      <c r="N19" s="22"/>
      <c r="O19" s="22"/>
      <c r="P19" s="22"/>
      <c r="Q19" s="93"/>
      <c r="R19" s="93"/>
      <c r="S19" s="91"/>
      <c r="T19" s="22"/>
      <c r="U19" s="29"/>
      <c r="V19" s="20"/>
    </row>
    <row r="20" spans="1:22" ht="35.25" customHeight="1" thickBot="1" x14ac:dyDescent="0.25">
      <c r="A20" s="20"/>
      <c r="B20" s="20"/>
      <c r="C20" s="20"/>
      <c r="D20" s="20"/>
      <c r="E20" s="20"/>
      <c r="F20" s="74"/>
      <c r="K20" s="75"/>
      <c r="L20" s="8"/>
      <c r="M20" s="91"/>
      <c r="N20" s="22"/>
      <c r="O20" s="22"/>
      <c r="P20" s="22"/>
      <c r="Q20" s="93"/>
      <c r="R20" s="93"/>
      <c r="S20" s="91"/>
      <c r="T20" s="22"/>
      <c r="U20" s="29"/>
      <c r="V20" s="20"/>
    </row>
    <row r="21" spans="1:22" ht="35.25" customHeight="1" thickTop="1" x14ac:dyDescent="0.2">
      <c r="A21" s="20"/>
      <c r="B21" s="20"/>
      <c r="C21" s="20"/>
      <c r="D21" s="20"/>
      <c r="E21" s="20"/>
      <c r="F21" s="96"/>
      <c r="G21" s="97"/>
      <c r="H21" s="97"/>
      <c r="I21" s="97"/>
      <c r="J21" s="97"/>
      <c r="K21" s="98"/>
      <c r="M21" s="91"/>
      <c r="N21" s="75"/>
      <c r="O21" s="99" t="s">
        <v>2</v>
      </c>
      <c r="P21" s="91">
        <v>2020</v>
      </c>
      <c r="Q21" s="93"/>
      <c r="R21" s="93"/>
      <c r="S21" s="91"/>
      <c r="T21" s="22"/>
      <c r="U21" s="29"/>
      <c r="V21" s="20"/>
    </row>
    <row r="22" spans="1:22" ht="35.25" customHeight="1" x14ac:dyDescent="0.2">
      <c r="A22" s="20"/>
      <c r="B22" s="20"/>
      <c r="C22" s="20"/>
      <c r="D22" s="20"/>
      <c r="E22" s="20"/>
      <c r="F22" s="79"/>
      <c r="G22" s="74"/>
      <c r="H22" s="115" t="str">
        <f>IF($O$25=2,"Langue sélectionnée","Selected Language")</f>
        <v>Selected Language</v>
      </c>
      <c r="I22" s="115"/>
      <c r="K22" s="100"/>
      <c r="M22" s="91"/>
      <c r="N22" s="75"/>
      <c r="O22" s="99" t="s">
        <v>3</v>
      </c>
      <c r="P22" s="91">
        <v>2021</v>
      </c>
      <c r="Q22" s="93"/>
      <c r="R22" s="93"/>
      <c r="S22" s="91"/>
      <c r="T22" s="22"/>
      <c r="U22" s="29"/>
      <c r="V22" s="20"/>
    </row>
    <row r="23" spans="1:22" ht="35.25" customHeight="1" x14ac:dyDescent="0.2">
      <c r="A23" s="20"/>
      <c r="B23" s="20"/>
      <c r="C23" s="20"/>
      <c r="D23" s="20"/>
      <c r="E23" s="20"/>
      <c r="F23" s="80"/>
      <c r="G23" s="7"/>
      <c r="H23" s="116"/>
      <c r="I23" s="116"/>
      <c r="K23" s="100"/>
      <c r="M23" s="91"/>
      <c r="N23" s="9" t="str">
        <f>IF(O25=2,"Juin","June")</f>
        <v>June</v>
      </c>
      <c r="O23" s="8"/>
      <c r="P23" s="91">
        <v>2022</v>
      </c>
      <c r="Q23" s="93"/>
      <c r="R23" s="93"/>
      <c r="S23" s="91"/>
      <c r="T23" s="22"/>
      <c r="U23" s="29"/>
      <c r="V23" s="20"/>
    </row>
    <row r="24" spans="1:22" ht="35.25" customHeight="1" x14ac:dyDescent="0.2">
      <c r="A24" s="20"/>
      <c r="B24" s="20"/>
      <c r="C24" s="20"/>
      <c r="D24" s="20"/>
      <c r="E24" s="20"/>
      <c r="F24" s="80"/>
      <c r="G24" s="7"/>
      <c r="H24" s="116"/>
      <c r="I24" s="116"/>
      <c r="K24" s="100"/>
      <c r="M24" s="91"/>
      <c r="N24" s="9" t="str">
        <f>IF(O25=2,"Août","August")</f>
        <v>August</v>
      </c>
      <c r="O24" s="8"/>
      <c r="P24" s="91">
        <v>2023</v>
      </c>
      <c r="Q24" s="93"/>
      <c r="R24" s="93"/>
      <c r="S24" s="91"/>
      <c r="T24" s="22"/>
      <c r="U24" s="29"/>
      <c r="V24" s="20"/>
    </row>
    <row r="25" spans="1:22" ht="35.25" customHeight="1" x14ac:dyDescent="0.2">
      <c r="A25" s="20"/>
      <c r="B25" s="20"/>
      <c r="C25" s="20"/>
      <c r="D25" s="20"/>
      <c r="F25" s="80"/>
      <c r="G25" s="7"/>
      <c r="H25" s="33"/>
      <c r="I25" s="14"/>
      <c r="K25" s="100"/>
      <c r="M25" s="91"/>
      <c r="N25" s="101"/>
      <c r="O25" s="77">
        <f>IF(H23="Français",2,1)</f>
        <v>1</v>
      </c>
      <c r="P25" s="91">
        <v>2024</v>
      </c>
      <c r="Q25" s="93"/>
      <c r="R25" s="93"/>
      <c r="S25" s="91"/>
      <c r="T25" s="22"/>
      <c r="U25" s="29"/>
      <c r="V25" s="20"/>
    </row>
    <row r="26" spans="1:22" ht="35.25" customHeight="1" x14ac:dyDescent="0.2">
      <c r="A26" s="20"/>
      <c r="B26" s="20"/>
      <c r="C26" s="20"/>
      <c r="F26" s="117" t="str">
        <f>IF(O25=2,"Choisissez l'année du rapport d'inventairefinancier","Select the year of the Inventory Report")</f>
        <v>Select the year of the Inventory Report</v>
      </c>
      <c r="G26" s="118"/>
      <c r="H26" s="118"/>
      <c r="I26" s="85">
        <v>2023</v>
      </c>
      <c r="J26" s="82">
        <f>IF(I26="","",I26+1)</f>
        <v>2024</v>
      </c>
      <c r="K26" s="100"/>
      <c r="M26" s="91"/>
      <c r="N26" s="101"/>
      <c r="O26" s="102"/>
      <c r="P26" s="91">
        <v>2025</v>
      </c>
      <c r="Q26" s="93"/>
      <c r="R26" s="93"/>
      <c r="S26" s="91"/>
      <c r="T26" s="22"/>
      <c r="U26" s="29"/>
      <c r="V26" s="20"/>
    </row>
    <row r="27" spans="1:22" ht="35.25" customHeight="1" x14ac:dyDescent="0.2">
      <c r="A27" s="20"/>
      <c r="B27" s="20"/>
      <c r="C27" s="20"/>
      <c r="F27" s="119" t="str">
        <f>IF(O25=2,"Date de fin d'exercice","Date for Year-End")</f>
        <v>Date for Year-End</v>
      </c>
      <c r="G27" s="120"/>
      <c r="H27" s="120"/>
      <c r="I27" s="82">
        <f>IF(OR(J27="June",J27="Juin"),30,31)</f>
        <v>31</v>
      </c>
      <c r="J27" s="81"/>
      <c r="K27" s="100"/>
      <c r="M27" s="91"/>
      <c r="N27" s="8"/>
      <c r="O27" s="8" t="str">
        <f>I27&amp;" "&amp;J27&amp;" "&amp;J26</f>
        <v>31  2024</v>
      </c>
      <c r="P27" s="22" t="str">
        <f>CONCATENATE(D15," - ",I26," / ",J26)</f>
        <v>Inventory - 2023 / 2024</v>
      </c>
      <c r="Q27" s="93"/>
      <c r="R27" s="93"/>
      <c r="S27" s="91"/>
      <c r="T27" s="22"/>
      <c r="U27" s="29"/>
      <c r="V27" s="20"/>
    </row>
    <row r="28" spans="1:22" ht="35.25" customHeight="1" x14ac:dyDescent="0.2">
      <c r="A28" s="20"/>
      <c r="B28" s="20"/>
      <c r="C28" s="20"/>
      <c r="F28" s="103"/>
      <c r="G28" s="20"/>
      <c r="H28" s="78"/>
      <c r="I28" s="34" t="str">
        <f>IF(O25=2,"jour","Day")</f>
        <v>Day</v>
      </c>
      <c r="J28" s="34" t="str">
        <f>IF(O25=2,"mois","Month")</f>
        <v>Month</v>
      </c>
      <c r="K28" s="100"/>
      <c r="M28" s="91"/>
      <c r="N28" s="8">
        <f>IF(OR($J$27="June",$J$27="Juin"),6,8)</f>
        <v>8</v>
      </c>
      <c r="O28" s="74"/>
      <c r="P28" s="22"/>
      <c r="Q28" s="93"/>
      <c r="R28" s="93"/>
      <c r="S28" s="91"/>
      <c r="T28" s="22"/>
      <c r="U28" s="29"/>
      <c r="V28" s="20"/>
    </row>
    <row r="29" spans="1:22" ht="35.25" customHeight="1" x14ac:dyDescent="0.2">
      <c r="A29" s="20"/>
      <c r="B29" s="20"/>
      <c r="C29" s="20"/>
      <c r="D29" s="20"/>
      <c r="E29" s="20"/>
      <c r="F29" s="121" t="str">
        <f>IF(O25=2,"Nom du CRE","Name of SSC")</f>
        <v>Name of SSC</v>
      </c>
      <c r="G29" s="122"/>
      <c r="H29" s="123"/>
      <c r="I29" s="123"/>
      <c r="J29" s="123"/>
      <c r="K29" s="124"/>
      <c r="M29" s="91"/>
      <c r="N29" s="22"/>
      <c r="O29" s="22"/>
      <c r="P29" s="22"/>
      <c r="Q29" s="93"/>
      <c r="R29" s="93"/>
      <c r="S29" s="91"/>
      <c r="T29" s="22"/>
      <c r="U29" s="29"/>
      <c r="V29" s="20"/>
    </row>
    <row r="30" spans="1:22" ht="35.25" customHeight="1" thickBot="1" x14ac:dyDescent="0.25">
      <c r="A30" s="20"/>
      <c r="B30" s="20"/>
      <c r="C30" s="20"/>
      <c r="D30" s="20"/>
      <c r="E30" s="20"/>
      <c r="F30" s="104"/>
      <c r="G30" s="105"/>
      <c r="H30" s="105"/>
      <c r="I30" s="105"/>
      <c r="J30" s="106"/>
      <c r="K30" s="107"/>
      <c r="M30" s="91"/>
      <c r="N30" s="22"/>
      <c r="O30" s="22"/>
      <c r="P30" s="22"/>
      <c r="Q30" s="93"/>
      <c r="R30" s="93"/>
      <c r="S30" s="91"/>
      <c r="T30" s="22"/>
      <c r="U30" s="29"/>
      <c r="V30" s="20"/>
    </row>
    <row r="31" spans="1:22" ht="35.25" customHeight="1" thickTop="1" x14ac:dyDescent="0.2">
      <c r="A31" s="20"/>
      <c r="B31" s="20"/>
      <c r="C31" s="20"/>
      <c r="D31" s="20"/>
      <c r="E31" s="20"/>
      <c r="F31" s="20"/>
      <c r="G31" s="20"/>
      <c r="H31" s="20"/>
      <c r="I31" s="20"/>
      <c r="J31" s="20"/>
      <c r="K31" s="21"/>
      <c r="L31" s="22"/>
      <c r="M31" s="91"/>
      <c r="N31" s="22"/>
      <c r="O31" s="22"/>
      <c r="P31" s="22"/>
      <c r="Q31" s="93"/>
      <c r="R31" s="93"/>
      <c r="S31" s="91"/>
      <c r="T31" s="22"/>
      <c r="U31" s="29"/>
      <c r="V31" s="20"/>
    </row>
    <row r="32" spans="1:22" ht="35.25" customHeight="1" x14ac:dyDescent="0.2">
      <c r="A32" s="20"/>
      <c r="B32" s="20"/>
      <c r="C32" s="20"/>
      <c r="D32" s="20"/>
      <c r="E32" s="20"/>
      <c r="F32" s="20"/>
      <c r="G32" s="20"/>
      <c r="H32" s="20"/>
      <c r="I32" s="20"/>
      <c r="J32" s="20"/>
      <c r="K32" s="21"/>
      <c r="L32" s="22"/>
      <c r="M32" s="91"/>
      <c r="N32" s="22"/>
      <c r="O32" s="22"/>
      <c r="P32" s="22"/>
      <c r="Q32" s="93"/>
      <c r="R32" s="93"/>
      <c r="S32" s="91"/>
      <c r="T32" s="22"/>
      <c r="U32" s="29"/>
      <c r="V32" s="20"/>
    </row>
    <row r="33" spans="1:22" ht="35.25" customHeight="1" x14ac:dyDescent="0.2">
      <c r="A33" s="20"/>
      <c r="B33" s="20"/>
      <c r="C33" s="20"/>
      <c r="D33" s="20"/>
      <c r="E33" s="20"/>
      <c r="F33" s="20"/>
      <c r="G33" s="20"/>
      <c r="H33" s="20"/>
      <c r="I33" s="20"/>
      <c r="J33" s="20"/>
      <c r="K33" s="21"/>
      <c r="L33" s="93"/>
      <c r="M33" s="91"/>
      <c r="N33" s="22"/>
      <c r="O33" s="22"/>
      <c r="P33" s="22"/>
      <c r="Q33" s="93"/>
      <c r="R33" s="93"/>
      <c r="S33" s="91"/>
      <c r="T33" s="22"/>
      <c r="U33" s="29"/>
      <c r="V33" s="20"/>
    </row>
    <row r="34" spans="1:22" ht="35.25" customHeight="1" x14ac:dyDescent="0.2">
      <c r="A34" s="20"/>
      <c r="B34" s="20"/>
      <c r="C34" s="20"/>
      <c r="D34" s="20"/>
      <c r="E34" s="20"/>
      <c r="F34" s="20"/>
      <c r="G34" s="20"/>
      <c r="H34" s="20"/>
      <c r="I34" s="20"/>
      <c r="J34" s="20"/>
      <c r="K34" s="21"/>
      <c r="L34" s="22"/>
      <c r="M34" s="91"/>
      <c r="N34" s="22"/>
      <c r="O34" s="22"/>
      <c r="P34" s="22"/>
      <c r="Q34" s="93"/>
      <c r="R34" s="93"/>
      <c r="S34" s="91"/>
      <c r="T34" s="22"/>
      <c r="U34" s="29"/>
      <c r="V34" s="20"/>
    </row>
    <row r="35" spans="1:22" ht="35.25" customHeight="1" x14ac:dyDescent="0.2">
      <c r="A35" s="20"/>
      <c r="B35" s="20"/>
      <c r="C35" s="20"/>
      <c r="D35" s="20"/>
      <c r="E35" s="20"/>
      <c r="F35" s="20"/>
      <c r="G35" s="20"/>
      <c r="H35" s="20"/>
      <c r="I35" s="20"/>
      <c r="J35" s="20"/>
      <c r="K35" s="21"/>
      <c r="L35" s="22"/>
      <c r="M35" s="91"/>
      <c r="N35" s="22"/>
      <c r="O35" s="22"/>
      <c r="P35" s="22"/>
      <c r="Q35" s="93"/>
      <c r="R35" s="93"/>
      <c r="S35" s="91"/>
      <c r="T35" s="22"/>
      <c r="U35" s="29"/>
      <c r="V35" s="20"/>
    </row>
    <row r="36" spans="1:22" ht="35.25" customHeight="1" x14ac:dyDescent="0.2">
      <c r="A36" s="20"/>
      <c r="B36" s="20"/>
      <c r="C36" s="20"/>
      <c r="D36" s="20"/>
      <c r="E36" s="20"/>
      <c r="F36" s="20"/>
      <c r="G36" s="20"/>
      <c r="H36" s="20"/>
      <c r="I36" s="20"/>
      <c r="J36" s="20"/>
      <c r="K36" s="21"/>
      <c r="L36" s="22"/>
      <c r="M36" s="91"/>
      <c r="N36" s="22"/>
      <c r="O36" s="22"/>
      <c r="P36" s="22"/>
      <c r="Q36" s="93"/>
      <c r="R36" s="93"/>
      <c r="S36" s="91"/>
      <c r="T36" s="22"/>
      <c r="U36" s="29"/>
      <c r="V36" s="20"/>
    </row>
    <row r="37" spans="1:22" ht="35.25" customHeight="1" x14ac:dyDescent="0.2">
      <c r="A37" s="20"/>
      <c r="B37" s="20"/>
      <c r="C37" s="20"/>
      <c r="D37" s="20"/>
      <c r="E37" s="20"/>
      <c r="F37" s="20"/>
      <c r="G37" s="20"/>
      <c r="H37" s="20"/>
      <c r="I37" s="20"/>
      <c r="J37" s="20"/>
      <c r="K37" s="21"/>
      <c r="L37" s="22"/>
      <c r="M37" s="91"/>
      <c r="N37" s="22"/>
      <c r="O37" s="22"/>
      <c r="P37" s="22"/>
      <c r="Q37" s="93"/>
      <c r="R37" s="93"/>
      <c r="S37" s="91"/>
      <c r="T37" s="22"/>
      <c r="U37" s="29"/>
      <c r="V37" s="20"/>
    </row>
    <row r="38" spans="1:22" ht="35.25" customHeight="1" x14ac:dyDescent="0.2">
      <c r="A38" s="20"/>
      <c r="B38" s="20"/>
      <c r="C38" s="20"/>
      <c r="D38" s="20"/>
      <c r="E38" s="20"/>
      <c r="F38" s="20"/>
      <c r="G38" s="20"/>
      <c r="H38" s="20"/>
      <c r="I38" s="20"/>
      <c r="J38" s="20"/>
      <c r="K38" s="21"/>
      <c r="L38" s="22"/>
      <c r="M38" s="91"/>
      <c r="N38" s="22"/>
      <c r="O38" s="22"/>
      <c r="P38" s="22"/>
      <c r="Q38" s="93"/>
      <c r="R38" s="93"/>
      <c r="S38" s="91"/>
      <c r="T38" s="22"/>
      <c r="U38" s="29"/>
      <c r="V38" s="20"/>
    </row>
    <row r="39" spans="1:22" ht="35.25" customHeight="1" x14ac:dyDescent="0.2">
      <c r="A39" s="20"/>
      <c r="B39" s="20"/>
      <c r="C39" s="20"/>
      <c r="D39" s="20"/>
      <c r="E39" s="20"/>
      <c r="F39" s="20"/>
      <c r="G39" s="20"/>
      <c r="H39" s="20"/>
      <c r="I39" s="20"/>
      <c r="J39" s="20"/>
      <c r="K39" s="21"/>
      <c r="L39" s="22"/>
      <c r="M39" s="91"/>
      <c r="N39" s="22"/>
      <c r="O39" s="22"/>
      <c r="P39" s="22"/>
      <c r="Q39" s="93"/>
      <c r="R39" s="93"/>
      <c r="S39" s="91"/>
      <c r="T39" s="22"/>
      <c r="U39" s="29"/>
      <c r="V39" s="20"/>
    </row>
    <row r="40" spans="1:22" ht="35.25" customHeight="1" x14ac:dyDescent="0.2">
      <c r="A40" s="20"/>
      <c r="B40" s="20"/>
      <c r="C40" s="20"/>
      <c r="D40" s="20"/>
      <c r="E40" s="20"/>
      <c r="F40" s="20"/>
      <c r="G40" s="20"/>
      <c r="H40" s="20"/>
      <c r="I40" s="20"/>
      <c r="J40" s="20"/>
      <c r="K40" s="21"/>
      <c r="L40" s="22"/>
      <c r="M40" s="91"/>
      <c r="N40" s="22"/>
      <c r="O40" s="22"/>
      <c r="P40" s="22"/>
      <c r="Q40" s="93"/>
      <c r="R40" s="93"/>
      <c r="S40" s="91"/>
      <c r="T40" s="22"/>
      <c r="U40" s="29"/>
      <c r="V40" s="20"/>
    </row>
    <row r="41" spans="1:22" ht="35.25" customHeight="1" x14ac:dyDescent="0.2">
      <c r="A41" s="20"/>
      <c r="B41" s="20"/>
      <c r="C41" s="20"/>
      <c r="D41" s="20"/>
      <c r="E41" s="20"/>
      <c r="F41" s="20"/>
      <c r="G41" s="20"/>
      <c r="H41" s="20"/>
      <c r="I41" s="20"/>
      <c r="J41" s="20"/>
      <c r="K41" s="21"/>
      <c r="L41" s="22"/>
      <c r="M41" s="91"/>
      <c r="N41" s="22"/>
      <c r="O41" s="22"/>
      <c r="P41" s="22"/>
      <c r="Q41" s="93"/>
      <c r="R41" s="93"/>
      <c r="S41" s="91"/>
      <c r="T41" s="22"/>
      <c r="U41" s="29"/>
      <c r="V41" s="20"/>
    </row>
    <row r="42" spans="1:22" ht="35.25" customHeight="1" x14ac:dyDescent="0.2">
      <c r="A42" s="20"/>
      <c r="B42" s="20"/>
      <c r="C42" s="20"/>
      <c r="D42" s="20"/>
      <c r="E42" s="20"/>
      <c r="F42" s="20"/>
      <c r="G42" s="20"/>
      <c r="H42" s="20"/>
      <c r="I42" s="20"/>
      <c r="J42" s="20"/>
      <c r="K42" s="21"/>
      <c r="L42" s="22"/>
      <c r="M42" s="91"/>
      <c r="N42" s="22"/>
      <c r="O42" s="22"/>
      <c r="P42" s="22"/>
      <c r="Q42" s="93"/>
      <c r="R42" s="93"/>
      <c r="S42" s="91"/>
      <c r="T42" s="22"/>
      <c r="U42" s="29"/>
      <c r="V42" s="20"/>
    </row>
    <row r="43" spans="1:22" ht="35.25" customHeight="1" x14ac:dyDescent="0.2">
      <c r="A43" s="20"/>
      <c r="B43" s="20"/>
      <c r="C43" s="20"/>
      <c r="D43" s="20"/>
      <c r="E43" s="20"/>
      <c r="F43" s="20"/>
      <c r="G43" s="20"/>
      <c r="H43" s="20"/>
      <c r="I43" s="20"/>
      <c r="J43" s="20"/>
      <c r="K43" s="21"/>
      <c r="L43" s="22"/>
      <c r="M43" s="91"/>
      <c r="N43" s="22"/>
      <c r="O43" s="22"/>
      <c r="P43" s="22"/>
      <c r="Q43" s="93"/>
      <c r="R43" s="93"/>
      <c r="S43" s="91"/>
      <c r="T43" s="22"/>
      <c r="U43" s="29"/>
      <c r="V43" s="20"/>
    </row>
    <row r="44" spans="1:22" ht="35.25" customHeight="1" x14ac:dyDescent="0.2">
      <c r="A44" s="20"/>
      <c r="B44" s="20"/>
      <c r="C44" s="20"/>
      <c r="D44" s="20"/>
      <c r="E44" s="20"/>
      <c r="F44" s="20"/>
      <c r="G44" s="20"/>
      <c r="H44" s="20"/>
      <c r="I44" s="20"/>
      <c r="J44" s="20"/>
      <c r="K44" s="21"/>
      <c r="L44" s="22"/>
      <c r="M44" s="91"/>
      <c r="N44" s="22"/>
      <c r="O44" s="22"/>
      <c r="P44" s="22"/>
      <c r="Q44" s="93"/>
      <c r="R44" s="93"/>
      <c r="S44" s="91"/>
      <c r="T44" s="22"/>
      <c r="U44" s="29"/>
      <c r="V44" s="20"/>
    </row>
    <row r="45" spans="1:22" ht="35.25" customHeight="1" x14ac:dyDescent="0.2">
      <c r="A45" s="20"/>
      <c r="B45" s="20"/>
      <c r="C45" s="20"/>
      <c r="D45" s="20"/>
      <c r="E45" s="20"/>
      <c r="F45" s="20"/>
      <c r="G45" s="20"/>
      <c r="H45" s="20"/>
      <c r="I45" s="20"/>
      <c r="J45" s="20"/>
      <c r="K45" s="21"/>
      <c r="L45" s="22"/>
      <c r="M45" s="91"/>
      <c r="N45" s="22"/>
      <c r="O45" s="22"/>
      <c r="P45" s="22"/>
      <c r="Q45" s="93"/>
      <c r="R45" s="93"/>
      <c r="S45" s="91"/>
      <c r="T45" s="22"/>
      <c r="U45" s="29"/>
      <c r="V45" s="20"/>
    </row>
    <row r="46" spans="1:22" x14ac:dyDescent="0.2">
      <c r="A46" s="20"/>
      <c r="B46" s="20"/>
      <c r="C46" s="20"/>
      <c r="D46" s="20"/>
      <c r="E46" s="20"/>
      <c r="F46" s="20"/>
      <c r="G46" s="20"/>
      <c r="H46" s="20"/>
      <c r="I46" s="20"/>
      <c r="J46" s="20"/>
      <c r="K46" s="21"/>
      <c r="L46" s="22"/>
      <c r="M46" s="91"/>
      <c r="N46" s="22"/>
      <c r="O46" s="22"/>
      <c r="P46" s="22"/>
      <c r="Q46" s="93"/>
      <c r="R46" s="93"/>
      <c r="S46" s="91"/>
      <c r="T46" s="22"/>
      <c r="U46" s="29"/>
      <c r="V46" s="20"/>
    </row>
    <row r="47" spans="1:22" ht="35.25" customHeight="1" x14ac:dyDescent="0.2">
      <c r="A47" s="20"/>
      <c r="B47" s="20"/>
      <c r="C47" s="20"/>
      <c r="D47" s="20"/>
      <c r="E47" s="20"/>
      <c r="F47" s="20"/>
      <c r="G47" s="20"/>
      <c r="H47" s="20"/>
      <c r="I47" s="20"/>
      <c r="J47" s="20"/>
      <c r="K47" s="21"/>
      <c r="L47" s="22"/>
      <c r="M47" s="91"/>
      <c r="N47" s="22"/>
      <c r="O47" s="22"/>
      <c r="P47" s="22"/>
      <c r="Q47" s="93"/>
      <c r="R47" s="93"/>
      <c r="S47" s="91"/>
      <c r="T47" s="22"/>
      <c r="U47" s="29"/>
      <c r="V47" s="20"/>
    </row>
    <row r="48" spans="1:22" ht="35.25" customHeight="1" x14ac:dyDescent="0.2">
      <c r="A48" s="20"/>
      <c r="B48" s="20"/>
      <c r="C48" s="20"/>
      <c r="D48" s="20"/>
      <c r="E48" s="20"/>
      <c r="F48" s="20"/>
      <c r="G48" s="20"/>
      <c r="H48" s="20"/>
      <c r="I48" s="20"/>
      <c r="J48" s="20"/>
      <c r="K48" s="21"/>
      <c r="L48" s="22"/>
      <c r="M48" s="91"/>
      <c r="N48" s="22"/>
      <c r="O48" s="22"/>
      <c r="P48" s="22"/>
      <c r="Q48" s="93"/>
      <c r="R48" s="93"/>
      <c r="S48" s="91"/>
      <c r="T48" s="22"/>
      <c r="U48" s="29"/>
      <c r="V48" s="20"/>
    </row>
    <row r="49" spans="1:22" ht="35.25" customHeight="1" x14ac:dyDescent="0.2">
      <c r="A49" s="20"/>
      <c r="B49" s="20"/>
      <c r="C49" s="20"/>
      <c r="D49" s="20"/>
      <c r="E49" s="20"/>
      <c r="F49" s="20"/>
      <c r="G49" s="20"/>
      <c r="H49" s="20"/>
      <c r="I49" s="20"/>
      <c r="J49" s="20"/>
      <c r="K49" s="21"/>
      <c r="L49" s="22"/>
      <c r="M49" s="91"/>
      <c r="N49" s="22"/>
      <c r="O49" s="22"/>
      <c r="P49" s="22"/>
      <c r="Q49" s="93"/>
      <c r="R49" s="93"/>
      <c r="S49" s="91"/>
      <c r="T49" s="22"/>
      <c r="U49" s="29"/>
      <c r="V49" s="20"/>
    </row>
    <row r="50" spans="1:22" ht="35.25" customHeight="1" x14ac:dyDescent="0.2">
      <c r="A50" s="20"/>
      <c r="B50" s="20"/>
      <c r="C50" s="20"/>
      <c r="D50" s="20"/>
      <c r="E50" s="20"/>
      <c r="F50" s="20"/>
      <c r="G50" s="20"/>
      <c r="H50" s="20"/>
      <c r="I50" s="20"/>
      <c r="J50" s="20"/>
      <c r="K50" s="21"/>
      <c r="L50" s="22"/>
      <c r="M50" s="91"/>
      <c r="N50" s="22"/>
      <c r="O50" s="22"/>
      <c r="P50" s="22"/>
      <c r="Q50" s="93"/>
      <c r="R50" s="93"/>
      <c r="S50" s="91"/>
      <c r="T50" s="22"/>
      <c r="U50" s="29"/>
      <c r="V50" s="20"/>
    </row>
    <row r="51" spans="1:22" x14ac:dyDescent="0.2">
      <c r="A51" s="20"/>
      <c r="B51" s="20"/>
      <c r="C51" s="20"/>
      <c r="D51" s="20"/>
      <c r="E51" s="20"/>
      <c r="F51" s="20"/>
      <c r="G51" s="20"/>
      <c r="H51" s="20"/>
      <c r="I51" s="20"/>
      <c r="J51" s="20"/>
      <c r="K51" s="21"/>
      <c r="L51" s="22"/>
      <c r="M51" s="91"/>
      <c r="N51" s="22"/>
      <c r="O51" s="22"/>
      <c r="P51" s="22"/>
      <c r="Q51" s="93"/>
      <c r="R51" s="93"/>
      <c r="S51" s="91"/>
      <c r="T51" s="22"/>
      <c r="U51" s="29"/>
      <c r="V51" s="20"/>
    </row>
    <row r="52" spans="1:22" ht="35.25" customHeight="1" x14ac:dyDescent="0.2">
      <c r="A52" s="20"/>
      <c r="B52" s="20"/>
      <c r="C52" s="20"/>
      <c r="D52" s="20"/>
      <c r="E52" s="20"/>
      <c r="F52" s="20"/>
      <c r="G52" s="20"/>
      <c r="H52" s="20"/>
      <c r="I52" s="20"/>
      <c r="J52" s="20"/>
      <c r="K52" s="21"/>
      <c r="L52" s="22"/>
      <c r="M52" s="91"/>
      <c r="N52" s="22"/>
      <c r="O52" s="22"/>
      <c r="P52" s="22"/>
      <c r="Q52" s="93"/>
      <c r="R52" s="93"/>
      <c r="S52" s="91"/>
      <c r="T52" s="22"/>
      <c r="U52" s="29"/>
      <c r="V52" s="20"/>
    </row>
    <row r="53" spans="1:22" ht="35.25" customHeight="1" x14ac:dyDescent="0.2">
      <c r="A53" s="20"/>
      <c r="B53" s="20"/>
      <c r="C53" s="20"/>
      <c r="D53" s="20"/>
      <c r="E53" s="20"/>
      <c r="F53" s="20"/>
      <c r="G53" s="20"/>
      <c r="H53" s="20"/>
      <c r="I53" s="20"/>
      <c r="J53" s="20"/>
      <c r="K53" s="21"/>
      <c r="L53" s="93"/>
      <c r="M53" s="91"/>
      <c r="N53" s="22"/>
      <c r="O53" s="22"/>
      <c r="P53" s="22"/>
      <c r="Q53" s="93"/>
      <c r="R53" s="93"/>
      <c r="S53" s="91"/>
      <c r="T53" s="22"/>
      <c r="U53" s="29"/>
      <c r="V53" s="20"/>
    </row>
    <row r="54" spans="1:22" ht="27" customHeight="1" x14ac:dyDescent="0.2">
      <c r="A54" s="28"/>
      <c r="B54" s="28"/>
      <c r="C54" s="28"/>
      <c r="D54" s="28"/>
      <c r="E54" s="28"/>
      <c r="F54" s="28"/>
      <c r="G54" s="29"/>
      <c r="H54" s="29"/>
      <c r="I54" s="28"/>
      <c r="J54" s="28"/>
      <c r="K54" s="28"/>
      <c r="L54" s="108"/>
      <c r="M54" s="29"/>
      <c r="N54" s="109"/>
      <c r="O54" s="109"/>
      <c r="P54" s="109"/>
      <c r="Q54" s="108"/>
      <c r="R54" s="108"/>
      <c r="S54" s="29"/>
      <c r="T54" s="109"/>
      <c r="U54" s="29"/>
      <c r="V54" s="28"/>
    </row>
    <row r="55" spans="1:22" ht="35.25" customHeight="1" x14ac:dyDescent="0.2">
      <c r="A55" s="28"/>
      <c r="B55" s="28"/>
      <c r="C55" s="28"/>
      <c r="D55" s="28"/>
      <c r="E55" s="28"/>
      <c r="F55" s="28"/>
      <c r="G55" s="29"/>
      <c r="H55" s="29"/>
      <c r="I55" s="30"/>
      <c r="J55" s="30"/>
      <c r="K55" s="28"/>
      <c r="L55" s="109"/>
      <c r="M55" s="91"/>
      <c r="N55" s="22"/>
      <c r="O55" s="22"/>
      <c r="P55" s="22"/>
      <c r="Q55" s="93"/>
      <c r="R55" s="93"/>
      <c r="S55" s="29"/>
      <c r="T55" s="22"/>
      <c r="U55" s="29"/>
      <c r="V55" s="28"/>
    </row>
  </sheetData>
  <sheetProtection algorithmName="SHA-512" hashValue="uVAoIpllUfCudYAPorwb9OoiTD0mECC2hut9fGvmhNWiVnz5rM8CBPv0yZpnV5trUQ2l/CAm3+fszXbbxXy3kg==" saltValue="N9lnTRu8+2i21xkVTcFlYw==" spinCount="100000" sheet="1" objects="1" scenarios="1" selectLockedCells="1"/>
  <mergeCells count="10">
    <mergeCell ref="H23:I24"/>
    <mergeCell ref="F26:H26"/>
    <mergeCell ref="F27:H27"/>
    <mergeCell ref="F29:G29"/>
    <mergeCell ref="H29:K29"/>
    <mergeCell ref="D2:O4"/>
    <mergeCell ref="D15:M15"/>
    <mergeCell ref="D16:M16"/>
    <mergeCell ref="D17:M18"/>
    <mergeCell ref="H22:I22"/>
  </mergeCells>
  <dataValidations count="5">
    <dataValidation type="list" allowBlank="1" showErrorMessage="1" promptTitle="Year" prompt="Select the year for the start of the training year from the drop down list." sqref="I26" xr:uid="{9D526B6C-6D5E-4E04-B9B3-A6B5CC9360F3}">
      <formula1>$P$21:$P$26</formula1>
    </dataValidation>
    <dataValidation type="list" allowBlank="1" showInputMessage="1" showErrorMessage="1" sqref="H23" xr:uid="{DFDB31A7-3E91-4D05-8F51-D669A12D9242}">
      <formula1>"English,Français"</formula1>
    </dataValidation>
    <dataValidation type="list" allowBlank="1" showInputMessage="1" showErrorMessage="1" sqref="J27" xr:uid="{9F5A71CC-3384-47A1-9443-253E88872B82}">
      <formula1>$N$23:$N$24</formula1>
    </dataValidation>
    <dataValidation allowBlank="1" showErrorMessage="1" promptTitle="Year" prompt="Select the year for the start of the training year from the drop down list." sqref="I27" xr:uid="{81D1F021-3897-4DC9-B7E7-9C4D6B66F62E}"/>
    <dataValidation operator="greaterThan" allowBlank="1" showInputMessage="1" showErrorMessage="1" sqref="D16:D17" xr:uid="{00000000-0002-0000-1A00-000000000000}"/>
  </dataValidations>
  <printOptions horizontalCentered="1"/>
  <pageMargins left="0.23622047244094499" right="0.17" top="0.78" bottom="0.6" header="0.27" footer="0.15748031496063"/>
  <pageSetup scale="76" orientation="landscape" horizontalDpi="300" r:id="rId1"/>
  <rowBreaks count="1" manualBreakCount="1">
    <brk id="16" min="3"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2">
    <tabColor theme="6" tint="-0.499984740745262"/>
    <pageSetUpPr autoPageBreaks="0" fitToPage="1"/>
  </sheetPr>
  <dimension ref="A1:BC208"/>
  <sheetViews>
    <sheetView showGridLines="0" showRowColHeaders="0" zoomScale="63" zoomScaleNormal="63" zoomScaleSheetLayoutView="25" workbookViewId="0">
      <pane xSplit="1" ySplit="18" topLeftCell="B19" activePane="bottomRight" state="frozen"/>
      <selection pane="topRight" activeCell="B1" sqref="B1"/>
      <selection pane="bottomLeft" activeCell="A19" sqref="A19"/>
      <selection pane="bottomRight" activeCell="AD21" sqref="AD21:AF21"/>
    </sheetView>
  </sheetViews>
  <sheetFormatPr defaultColWidth="11.42578125" defaultRowHeight="15.75" x14ac:dyDescent="0.2"/>
  <cols>
    <col min="1" max="4" width="7.7109375" style="23" customWidth="1"/>
    <col min="5" max="5" width="7.7109375" style="32" customWidth="1"/>
    <col min="6" max="35" width="7.7109375" style="23" customWidth="1"/>
    <col min="36" max="36" width="3.7109375" style="23" customWidth="1"/>
    <col min="37" max="46" width="7.7109375" style="23" customWidth="1"/>
    <col min="47" max="48" width="11.42578125" style="23" customWidth="1"/>
    <col min="49" max="50" width="11.42578125" style="23"/>
    <col min="51" max="51" width="11.42578125" style="23" customWidth="1"/>
    <col min="52" max="54" width="11.42578125" style="23"/>
    <col min="55" max="55" width="12" style="23" hidden="1" customWidth="1"/>
    <col min="56" max="16384" width="11.42578125" style="23"/>
  </cols>
  <sheetData>
    <row r="1" spans="2:52" ht="27" customHeight="1" x14ac:dyDescent="0.2">
      <c r="B1" s="129" t="str">
        <f>'Inv ID'!P27</f>
        <v>Inventory - 2023 / 2024</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row>
    <row r="2" spans="2:52" ht="24" customHeight="1" x14ac:dyDescent="0.2">
      <c r="B2" s="130">
        <f>'Inv ID'!H29</f>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row>
    <row r="3" spans="2:52" ht="27" customHeight="1" x14ac:dyDescent="0.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row>
    <row r="4" spans="2:52" ht="41.25" customHeight="1" x14ac:dyDescent="0.2">
      <c r="B4" s="131" t="str">
        <f>CONCATENATE('Page 9-11 Inv'!C96," ",'Page 9-11 Inv'!D96)</f>
        <v>1590 - Electronic Equipment</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row>
    <row r="5" spans="2:52" ht="16.5" customHeight="1" thickBot="1" x14ac:dyDescent="0.25"/>
    <row r="6" spans="2:52" ht="32.25" customHeight="1" thickTop="1" x14ac:dyDescent="0.2">
      <c r="B6" s="208" t="str">
        <f>IF($BC$19=2,"CATÉGORIES","CATEGORY")</f>
        <v>CATEGORY</v>
      </c>
      <c r="C6" s="176"/>
      <c r="D6" s="176" t="str">
        <f>IF($BC$19=2,"NOM","NAME")</f>
        <v>NAME</v>
      </c>
      <c r="E6" s="176"/>
      <c r="F6" s="176"/>
      <c r="G6" s="176"/>
      <c r="H6" s="171" t="str">
        <f>IF($BC$19=2,"MONTANT TOTAL - ACHAT","TOTAL AMOUNT - PURCHASE")</f>
        <v>TOTAL AMOUNT - PURCHASE</v>
      </c>
      <c r="I6" s="171"/>
      <c r="J6" s="171"/>
      <c r="K6" s="171" t="str">
        <f>IF($BC$19=2,"MONTANT TOTAL - REMPLACEMENT","TOTAL AMOUNT - REPLACEMENT")</f>
        <v>TOTAL AMOUNT - REPLACEMENT</v>
      </c>
      <c r="L6" s="171"/>
      <c r="M6" s="172"/>
      <c r="O6" s="174" t="str">
        <f>IF($BC$19=2,"CATÉGORIES","CATEGORY")</f>
        <v>CATEGORY</v>
      </c>
      <c r="P6" s="175"/>
      <c r="Q6" s="176" t="str">
        <f>IF($BC$19=2,"NOM","NAME")</f>
        <v>NAME</v>
      </c>
      <c r="R6" s="176"/>
      <c r="S6" s="176"/>
      <c r="T6" s="176"/>
      <c r="U6" s="171" t="str">
        <f>IF($BC$19=2,"MONTANT TOTAL - ACHAT","TOTAL AMOUNT - PURCHASE")</f>
        <v>TOTAL AMOUNT - PURCHASE</v>
      </c>
      <c r="V6" s="171"/>
      <c r="W6" s="171"/>
      <c r="X6" s="171" t="str">
        <f>IF($BC$19=2,"MONTANT TOTAL - REMPLACEMENT","TOTAL AMOUNT - REPLACEMENT")</f>
        <v>TOTAL AMOUNT - REPLACEMENT</v>
      </c>
      <c r="Y6" s="171"/>
      <c r="Z6" s="172"/>
      <c r="AF6" s="27"/>
    </row>
    <row r="7" spans="2:52" ht="33" customHeight="1" x14ac:dyDescent="0.2">
      <c r="B7" s="156" t="s">
        <v>70</v>
      </c>
      <c r="C7" s="157"/>
      <c r="D7" s="239"/>
      <c r="E7" s="239"/>
      <c r="F7" s="239"/>
      <c r="G7" s="239"/>
      <c r="H7" s="160">
        <f>SUMIF($P$19:$Q$206,B7,$AG$19:$AI$206)</f>
        <v>0</v>
      </c>
      <c r="I7" s="160"/>
      <c r="J7" s="160"/>
      <c r="K7" s="160">
        <f>SUMIF($P$19:$Q$206,B7,$AR$19:$AT$206)</f>
        <v>0</v>
      </c>
      <c r="L7" s="160"/>
      <c r="M7" s="161"/>
      <c r="O7" s="156" t="s">
        <v>74</v>
      </c>
      <c r="P7" s="157"/>
      <c r="Q7" s="238"/>
      <c r="R7" s="233"/>
      <c r="S7" s="233"/>
      <c r="T7" s="233"/>
      <c r="U7" s="160">
        <f>SUMIF($P$19:$Q$206,O7,$AG$19:$AI$206)</f>
        <v>0</v>
      </c>
      <c r="V7" s="160"/>
      <c r="W7" s="160"/>
      <c r="X7" s="160">
        <f>SUMIF($P$19:$Q$206,O7,AR19:AT206)</f>
        <v>0</v>
      </c>
      <c r="Y7" s="160"/>
      <c r="Z7" s="161"/>
      <c r="AF7" s="27"/>
    </row>
    <row r="8" spans="2:52" ht="33" customHeight="1" x14ac:dyDescent="0.2">
      <c r="B8" s="156" t="s">
        <v>71</v>
      </c>
      <c r="C8" s="157"/>
      <c r="D8" s="239"/>
      <c r="E8" s="239"/>
      <c r="F8" s="239"/>
      <c r="G8" s="239"/>
      <c r="H8" s="160">
        <f>SUMIF($P$19:$Q$206,B8,$AG$19:$AI$206)</f>
        <v>0</v>
      </c>
      <c r="I8" s="160"/>
      <c r="J8" s="160"/>
      <c r="K8" s="160">
        <f>SUMIF($P$19:$Q$206,B8,$AR$19:$AT$206)</f>
        <v>0</v>
      </c>
      <c r="L8" s="160"/>
      <c r="M8" s="161"/>
      <c r="O8" s="156" t="s">
        <v>75</v>
      </c>
      <c r="P8" s="157"/>
      <c r="Q8" s="238"/>
      <c r="R8" s="233"/>
      <c r="S8" s="233"/>
      <c r="T8" s="233"/>
      <c r="U8" s="160">
        <f>SUMIF($P$19:$Q$206,O8,$AG$19:$AI$206)</f>
        <v>0</v>
      </c>
      <c r="V8" s="160"/>
      <c r="W8" s="160"/>
      <c r="X8" s="160">
        <f>SUMIF($P$19:$Q$206,O8,AR20:AT207)</f>
        <v>0</v>
      </c>
      <c r="Y8" s="160"/>
      <c r="Z8" s="161"/>
      <c r="AF8" s="27"/>
    </row>
    <row r="9" spans="2:52" ht="33" customHeight="1" x14ac:dyDescent="0.2">
      <c r="B9" s="156" t="s">
        <v>72</v>
      </c>
      <c r="C9" s="157"/>
      <c r="D9" s="239"/>
      <c r="E9" s="239"/>
      <c r="F9" s="239"/>
      <c r="G9" s="239"/>
      <c r="H9" s="160">
        <f>SUMIF($P$19:$Q$206,B9,$AG$19:$AI$206)</f>
        <v>0</v>
      </c>
      <c r="I9" s="160"/>
      <c r="J9" s="160"/>
      <c r="K9" s="160">
        <f>SUMIF($P$19:$Q$206,B9,$AR$19:$AT$206)</f>
        <v>0</v>
      </c>
      <c r="L9" s="160"/>
      <c r="M9" s="161"/>
      <c r="O9" s="156" t="s">
        <v>76</v>
      </c>
      <c r="P9" s="157"/>
      <c r="Q9" s="245" t="str">
        <f>IF($BC$19=2,"Accessoires","Accessories")</f>
        <v>Accessories</v>
      </c>
      <c r="R9" s="162"/>
      <c r="S9" s="162"/>
      <c r="T9" s="162"/>
      <c r="U9" s="160">
        <f>SUMIF($P$19:$Q$206,O9,$AG$19:$AI$206)</f>
        <v>0</v>
      </c>
      <c r="V9" s="160"/>
      <c r="W9" s="160"/>
      <c r="X9" s="160">
        <f>SUMIF($P$19:$Q$206,O9,AR21:AT208)</f>
        <v>0</v>
      </c>
      <c r="Y9" s="160"/>
      <c r="Z9" s="161"/>
      <c r="AF9" s="27"/>
    </row>
    <row r="10" spans="2:52" ht="33" customHeight="1" thickBot="1" x14ac:dyDescent="0.25">
      <c r="B10" s="158" t="s">
        <v>73</v>
      </c>
      <c r="C10" s="159"/>
      <c r="D10" s="241"/>
      <c r="E10" s="241"/>
      <c r="F10" s="241"/>
      <c r="G10" s="241"/>
      <c r="H10" s="154">
        <f>SUMIF($P$19:$Q$206,B10,$AG$19:$AI$206)</f>
        <v>0</v>
      </c>
      <c r="I10" s="154"/>
      <c r="J10" s="154"/>
      <c r="K10" s="154">
        <f>SUMIF($P$19:$Q$206,B10,$AR$19:$AT$206)</f>
        <v>0</v>
      </c>
      <c r="L10" s="154"/>
      <c r="M10" s="155"/>
      <c r="O10" s="158" t="s">
        <v>77</v>
      </c>
      <c r="P10" s="159"/>
      <c r="Q10" s="165" t="str">
        <f>IF($BC$19=2,"Autres","Others")</f>
        <v>Others</v>
      </c>
      <c r="R10" s="166"/>
      <c r="S10" s="166"/>
      <c r="T10" s="166"/>
      <c r="U10" s="154">
        <f>SUMIF($P$19:$Q$206,O10,$AG$19:$AI$206)</f>
        <v>0</v>
      </c>
      <c r="V10" s="154"/>
      <c r="W10" s="154"/>
      <c r="X10" s="154">
        <f>SUMIF($P$19:$Q$206,O10,AR22:AT209)</f>
        <v>0</v>
      </c>
      <c r="Y10" s="154"/>
      <c r="Z10" s="155"/>
      <c r="AF10" s="27"/>
    </row>
    <row r="11" spans="2:52" ht="16.5" hidden="1" customHeight="1" thickTop="1" x14ac:dyDescent="0.2">
      <c r="E11" s="23"/>
      <c r="I11" s="27"/>
      <c r="K11" s="26"/>
      <c r="AF11" s="27"/>
    </row>
    <row r="12" spans="2:52" hidden="1" x14ac:dyDescent="0.2">
      <c r="E12" s="23"/>
      <c r="I12" s="27"/>
      <c r="K12" s="26"/>
    </row>
    <row r="13" spans="2:52" hidden="1" x14ac:dyDescent="0.2">
      <c r="E13" s="23"/>
      <c r="I13" s="27"/>
      <c r="K13" s="26"/>
    </row>
    <row r="14" spans="2:52" hidden="1" x14ac:dyDescent="0.2">
      <c r="E14" s="23"/>
      <c r="I14" s="27"/>
      <c r="K14" s="26"/>
    </row>
    <row r="15" spans="2:52" ht="17.25" thickTop="1" thickBot="1" x14ac:dyDescent="0.25">
      <c r="E15" s="23"/>
      <c r="I15" s="27"/>
      <c r="K15" s="26"/>
    </row>
    <row r="16" spans="2:52" ht="36" customHeight="1" thickTop="1" x14ac:dyDescent="0.2">
      <c r="B16" s="218" t="str">
        <f>IF($BC$19=2,"Nom abrégé
(Champ obligatoire)","Short Name
(Mandatory Field)")</f>
        <v>Short Name
(Mandatory Field)</v>
      </c>
      <c r="C16" s="219"/>
      <c r="D16" s="219"/>
      <c r="E16" s="219"/>
      <c r="F16" s="215" t="str">
        <f>IF($BC$19=2,"Numéro de série","Serial Number")</f>
        <v>Serial Number</v>
      </c>
      <c r="G16" s="215"/>
      <c r="H16" s="215"/>
      <c r="I16" s="215"/>
      <c r="J16" s="215" t="str">
        <f>IF($BC$19=2,"Description","Description")</f>
        <v>Description</v>
      </c>
      <c r="K16" s="215"/>
      <c r="L16" s="215"/>
      <c r="M16" s="215"/>
      <c r="N16" s="215"/>
      <c r="O16" s="215"/>
      <c r="P16" s="215" t="str">
        <f>IF($BC$19=2,"Catégorie","Category")</f>
        <v>Category</v>
      </c>
      <c r="Q16" s="215"/>
      <c r="R16" s="215" t="str">
        <f>IF($BC$19=2,"Marque","Make")</f>
        <v>Make</v>
      </c>
      <c r="S16" s="215"/>
      <c r="T16" s="215"/>
      <c r="U16" s="226" t="str">
        <f>IF($BC$19=2,"Modèle","Model")</f>
        <v>Model</v>
      </c>
      <c r="V16" s="145"/>
      <c r="W16" s="145"/>
      <c r="X16" s="146"/>
      <c r="Y16" s="229" t="str">
        <f>IF($BC$19=2,"ACHAT","PURCHASE")</f>
        <v>PURCHASE</v>
      </c>
      <c r="Z16" s="182"/>
      <c r="AA16" s="182"/>
      <c r="AB16" s="182"/>
      <c r="AC16" s="182"/>
      <c r="AD16" s="182"/>
      <c r="AE16" s="182"/>
      <c r="AF16" s="182"/>
      <c r="AG16" s="182"/>
      <c r="AH16" s="182"/>
      <c r="AI16" s="230"/>
      <c r="AJ16" s="45"/>
      <c r="AK16" s="181" t="str">
        <f>IF($BC$19=2,"REMPLACEMENT","REPLACEMENT")</f>
        <v>REPLACEMENT</v>
      </c>
      <c r="AL16" s="182"/>
      <c r="AM16" s="182"/>
      <c r="AN16" s="182"/>
      <c r="AO16" s="182"/>
      <c r="AP16" s="182"/>
      <c r="AQ16" s="182"/>
      <c r="AR16" s="182"/>
      <c r="AS16" s="182"/>
      <c r="AT16" s="182"/>
      <c r="AU16" s="144" t="str">
        <f>IF($BC$19=2,"Commentaires","Comments")</f>
        <v>Comments</v>
      </c>
      <c r="AV16" s="145"/>
      <c r="AW16" s="145"/>
      <c r="AX16" s="145"/>
      <c r="AY16" s="145"/>
      <c r="AZ16" s="146"/>
    </row>
    <row r="17" spans="1:55" ht="36" customHeight="1" x14ac:dyDescent="0.2">
      <c r="B17" s="220"/>
      <c r="C17" s="221"/>
      <c r="D17" s="221"/>
      <c r="E17" s="221"/>
      <c r="F17" s="216"/>
      <c r="G17" s="216"/>
      <c r="H17" s="216"/>
      <c r="I17" s="216"/>
      <c r="J17" s="216"/>
      <c r="K17" s="216"/>
      <c r="L17" s="216"/>
      <c r="M17" s="216"/>
      <c r="N17" s="216"/>
      <c r="O17" s="216"/>
      <c r="P17" s="216"/>
      <c r="Q17" s="216"/>
      <c r="R17" s="216"/>
      <c r="S17" s="216"/>
      <c r="T17" s="216"/>
      <c r="U17" s="227"/>
      <c r="V17" s="148"/>
      <c r="W17" s="148"/>
      <c r="X17" s="149"/>
      <c r="Y17" s="231"/>
      <c r="Z17" s="184"/>
      <c r="AA17" s="184"/>
      <c r="AB17" s="184"/>
      <c r="AC17" s="184"/>
      <c r="AD17" s="184"/>
      <c r="AE17" s="184"/>
      <c r="AF17" s="184"/>
      <c r="AG17" s="184"/>
      <c r="AH17" s="184"/>
      <c r="AI17" s="232"/>
      <c r="AJ17" s="46"/>
      <c r="AK17" s="183" t="str">
        <f>CONCATENATE('Inv ID'!I26," / ",'Inv ID'!J26)</f>
        <v>2023 / 2024</v>
      </c>
      <c r="AL17" s="184"/>
      <c r="AM17" s="184"/>
      <c r="AN17" s="184"/>
      <c r="AO17" s="184"/>
      <c r="AP17" s="184"/>
      <c r="AQ17" s="184"/>
      <c r="AR17" s="184"/>
      <c r="AS17" s="184"/>
      <c r="AT17" s="184"/>
      <c r="AU17" s="147"/>
      <c r="AV17" s="148"/>
      <c r="AW17" s="148"/>
      <c r="AX17" s="148"/>
      <c r="AY17" s="148"/>
      <c r="AZ17" s="149"/>
    </row>
    <row r="18" spans="1:55" ht="45.75" customHeight="1" thickBot="1" x14ac:dyDescent="0.25">
      <c r="B18" s="222"/>
      <c r="C18" s="223"/>
      <c r="D18" s="223"/>
      <c r="E18" s="223"/>
      <c r="F18" s="217"/>
      <c r="G18" s="217"/>
      <c r="H18" s="217"/>
      <c r="I18" s="217"/>
      <c r="J18" s="217"/>
      <c r="K18" s="217"/>
      <c r="L18" s="217"/>
      <c r="M18" s="217"/>
      <c r="N18" s="217"/>
      <c r="O18" s="217"/>
      <c r="P18" s="217"/>
      <c r="Q18" s="217"/>
      <c r="R18" s="217"/>
      <c r="S18" s="217"/>
      <c r="T18" s="217"/>
      <c r="U18" s="228"/>
      <c r="V18" s="151"/>
      <c r="W18" s="151"/>
      <c r="X18" s="152"/>
      <c r="Y18" s="201" t="str">
        <f>IF($BC$19=2,"Date
jj/mm/aaaa","Date
dd/mm/yyyy")</f>
        <v>Date
dd/mm/yyyy</v>
      </c>
      <c r="Z18" s="202"/>
      <c r="AA18" s="203"/>
      <c r="AB18" s="207" t="str">
        <f>IF($BC$19=2,"Quantité","Quantity")</f>
        <v>Quantity</v>
      </c>
      <c r="AC18" s="207"/>
      <c r="AD18" s="207" t="str">
        <f>IF($BC$19=2,"Prix unitaire","Unit Price")</f>
        <v>Unit Price</v>
      </c>
      <c r="AE18" s="207"/>
      <c r="AF18" s="207"/>
      <c r="AG18" s="205" t="str">
        <f>IF($BC$19=2,"Montant Total - 
Achat","Total Amount -
Purchase")</f>
        <v>Total Amount -
Purchase</v>
      </c>
      <c r="AH18" s="205"/>
      <c r="AI18" s="205"/>
      <c r="AJ18" s="47"/>
      <c r="AK18" s="206" t="str">
        <f>IF($BC$19=2,"Assuré
√","Insured
√")</f>
        <v>Insured
√</v>
      </c>
      <c r="AL18" s="203"/>
      <c r="AM18" s="204" t="str">
        <f>IF($BC$19=2,"Quantité","Quantity")</f>
        <v>Quantity</v>
      </c>
      <c r="AN18" s="204"/>
      <c r="AO18" s="204" t="str">
        <f>IF($BC$19=2,"Prix unitaire","Unit Price")</f>
        <v>Unit Price</v>
      </c>
      <c r="AP18" s="204"/>
      <c r="AQ18" s="204"/>
      <c r="AR18" s="204" t="str">
        <f>IF($BC$19=2,"Montant Total - Remplacement","Total Amount -Replacement")</f>
        <v>Total Amount -Replacement</v>
      </c>
      <c r="AS18" s="204"/>
      <c r="AT18" s="206"/>
      <c r="AU18" s="150"/>
      <c r="AV18" s="151"/>
      <c r="AW18" s="151"/>
      <c r="AX18" s="151"/>
      <c r="AY18" s="151"/>
      <c r="AZ18" s="152"/>
    </row>
    <row r="19" spans="1:55" ht="36" customHeight="1" thickTop="1" x14ac:dyDescent="0.2">
      <c r="A19" s="73">
        <v>1</v>
      </c>
      <c r="B19" s="224"/>
      <c r="C19" s="225"/>
      <c r="D19" s="225"/>
      <c r="E19" s="225"/>
      <c r="F19" s="225"/>
      <c r="G19" s="225"/>
      <c r="H19" s="225"/>
      <c r="I19" s="225"/>
      <c r="J19" s="225"/>
      <c r="K19" s="225"/>
      <c r="L19" s="225"/>
      <c r="M19" s="225"/>
      <c r="N19" s="225"/>
      <c r="O19" s="225"/>
      <c r="P19" s="188"/>
      <c r="Q19" s="188"/>
      <c r="R19" s="211"/>
      <c r="S19" s="211"/>
      <c r="T19" s="211"/>
      <c r="U19" s="212"/>
      <c r="V19" s="142"/>
      <c r="W19" s="142"/>
      <c r="X19" s="143"/>
      <c r="Y19" s="213"/>
      <c r="Z19" s="214"/>
      <c r="AA19" s="214"/>
      <c r="AB19" s="210"/>
      <c r="AC19" s="210"/>
      <c r="AD19" s="209"/>
      <c r="AE19" s="209"/>
      <c r="AF19" s="209"/>
      <c r="AG19" s="187">
        <f t="shared" ref="AG19:AG50" si="0">AD19*AB19</f>
        <v>0</v>
      </c>
      <c r="AH19" s="187"/>
      <c r="AI19" s="187"/>
      <c r="AJ19" s="52"/>
      <c r="AK19" s="188"/>
      <c r="AL19" s="188"/>
      <c r="AM19" s="210"/>
      <c r="AN19" s="210"/>
      <c r="AO19" s="209"/>
      <c r="AP19" s="209"/>
      <c r="AQ19" s="209"/>
      <c r="AR19" s="187">
        <f t="shared" ref="AR19:AR50" si="1">AO19*AM19</f>
        <v>0</v>
      </c>
      <c r="AS19" s="187"/>
      <c r="AT19" s="200"/>
      <c r="AU19" s="141"/>
      <c r="AV19" s="142"/>
      <c r="AW19" s="142"/>
      <c r="AX19" s="142"/>
      <c r="AY19" s="142"/>
      <c r="AZ19" s="143"/>
      <c r="BC19" s="83">
        <f>'Inv ID'!O25</f>
        <v>1</v>
      </c>
    </row>
    <row r="20" spans="1:55" ht="36" customHeight="1" x14ac:dyDescent="0.2">
      <c r="A20" s="73">
        <v>2</v>
      </c>
      <c r="B20" s="170"/>
      <c r="C20" s="167"/>
      <c r="D20" s="167"/>
      <c r="E20" s="167"/>
      <c r="F20" s="167"/>
      <c r="G20" s="167"/>
      <c r="H20" s="167"/>
      <c r="I20" s="167"/>
      <c r="J20" s="167"/>
      <c r="K20" s="167"/>
      <c r="L20" s="167"/>
      <c r="M20" s="167"/>
      <c r="N20" s="167"/>
      <c r="O20" s="167"/>
      <c r="P20" s="168"/>
      <c r="Q20" s="168"/>
      <c r="R20" s="169"/>
      <c r="S20" s="169"/>
      <c r="T20" s="169"/>
      <c r="U20" s="134"/>
      <c r="V20" s="135"/>
      <c r="W20" s="135"/>
      <c r="X20" s="136"/>
      <c r="Y20" s="132"/>
      <c r="Z20" s="133"/>
      <c r="AA20" s="133"/>
      <c r="AB20" s="186"/>
      <c r="AC20" s="186"/>
      <c r="AD20" s="185"/>
      <c r="AE20" s="185"/>
      <c r="AF20" s="185"/>
      <c r="AG20" s="187">
        <f t="shared" si="0"/>
        <v>0</v>
      </c>
      <c r="AH20" s="187"/>
      <c r="AI20" s="187"/>
      <c r="AJ20" s="53"/>
      <c r="AK20" s="188"/>
      <c r="AL20" s="188"/>
      <c r="AM20" s="186"/>
      <c r="AN20" s="186"/>
      <c r="AO20" s="185"/>
      <c r="AP20" s="185"/>
      <c r="AQ20" s="185"/>
      <c r="AR20" s="187">
        <f t="shared" si="1"/>
        <v>0</v>
      </c>
      <c r="AS20" s="187"/>
      <c r="AT20" s="200"/>
      <c r="AU20" s="137"/>
      <c r="AV20" s="135"/>
      <c r="AW20" s="135"/>
      <c r="AX20" s="135"/>
      <c r="AY20" s="135"/>
      <c r="AZ20" s="136"/>
      <c r="BC20" s="25" t="str">
        <f>LEFT(B7,4)</f>
        <v>1590</v>
      </c>
    </row>
    <row r="21" spans="1:55" ht="36" customHeight="1" x14ac:dyDescent="0.2">
      <c r="A21" s="73">
        <v>3</v>
      </c>
      <c r="B21" s="170"/>
      <c r="C21" s="167"/>
      <c r="D21" s="167"/>
      <c r="E21" s="167"/>
      <c r="F21" s="167"/>
      <c r="G21" s="167"/>
      <c r="H21" s="167"/>
      <c r="I21" s="167"/>
      <c r="J21" s="167"/>
      <c r="K21" s="167"/>
      <c r="L21" s="167"/>
      <c r="M21" s="167"/>
      <c r="N21" s="167"/>
      <c r="O21" s="167"/>
      <c r="P21" s="168"/>
      <c r="Q21" s="168"/>
      <c r="R21" s="169"/>
      <c r="S21" s="169"/>
      <c r="T21" s="169"/>
      <c r="U21" s="134"/>
      <c r="V21" s="135"/>
      <c r="W21" s="135"/>
      <c r="X21" s="136"/>
      <c r="Y21" s="132"/>
      <c r="Z21" s="133"/>
      <c r="AA21" s="133"/>
      <c r="AB21" s="186"/>
      <c r="AC21" s="186"/>
      <c r="AD21" s="185"/>
      <c r="AE21" s="185"/>
      <c r="AF21" s="185"/>
      <c r="AG21" s="187">
        <f t="shared" si="0"/>
        <v>0</v>
      </c>
      <c r="AH21" s="187"/>
      <c r="AI21" s="187"/>
      <c r="AJ21" s="53"/>
      <c r="AK21" s="188"/>
      <c r="AL21" s="188"/>
      <c r="AM21" s="186"/>
      <c r="AN21" s="186"/>
      <c r="AO21" s="185"/>
      <c r="AP21" s="185"/>
      <c r="AQ21" s="185"/>
      <c r="AR21" s="187">
        <f t="shared" si="1"/>
        <v>0</v>
      </c>
      <c r="AS21" s="187"/>
      <c r="AT21" s="200"/>
      <c r="AU21" s="137"/>
      <c r="AV21" s="135"/>
      <c r="AW21" s="135"/>
      <c r="AX21" s="135"/>
      <c r="AY21" s="135"/>
      <c r="AZ21" s="136"/>
    </row>
    <row r="22" spans="1:55" ht="36" customHeight="1" x14ac:dyDescent="0.2">
      <c r="A22" s="73">
        <v>4</v>
      </c>
      <c r="B22" s="170"/>
      <c r="C22" s="167"/>
      <c r="D22" s="167"/>
      <c r="E22" s="167"/>
      <c r="F22" s="167"/>
      <c r="G22" s="167"/>
      <c r="H22" s="167"/>
      <c r="I22" s="167"/>
      <c r="J22" s="167"/>
      <c r="K22" s="167"/>
      <c r="L22" s="167"/>
      <c r="M22" s="167"/>
      <c r="N22" s="167"/>
      <c r="O22" s="167"/>
      <c r="P22" s="168"/>
      <c r="Q22" s="168"/>
      <c r="R22" s="169"/>
      <c r="S22" s="169"/>
      <c r="T22" s="169"/>
      <c r="U22" s="134"/>
      <c r="V22" s="135"/>
      <c r="W22" s="135"/>
      <c r="X22" s="136"/>
      <c r="Y22" s="132"/>
      <c r="Z22" s="133"/>
      <c r="AA22" s="133"/>
      <c r="AB22" s="186"/>
      <c r="AC22" s="186"/>
      <c r="AD22" s="185"/>
      <c r="AE22" s="185"/>
      <c r="AF22" s="185"/>
      <c r="AG22" s="187">
        <f t="shared" si="0"/>
        <v>0</v>
      </c>
      <c r="AH22" s="187"/>
      <c r="AI22" s="187"/>
      <c r="AJ22" s="53"/>
      <c r="AK22" s="188"/>
      <c r="AL22" s="188"/>
      <c r="AM22" s="186"/>
      <c r="AN22" s="186"/>
      <c r="AO22" s="185"/>
      <c r="AP22" s="185"/>
      <c r="AQ22" s="185"/>
      <c r="AR22" s="187">
        <f t="shared" si="1"/>
        <v>0</v>
      </c>
      <c r="AS22" s="187"/>
      <c r="AT22" s="200"/>
      <c r="AU22" s="137"/>
      <c r="AV22" s="135"/>
      <c r="AW22" s="135"/>
      <c r="AX22" s="135"/>
      <c r="AY22" s="135"/>
      <c r="AZ22" s="136"/>
      <c r="BC22" s="44" t="s">
        <v>1</v>
      </c>
    </row>
    <row r="23" spans="1:55" ht="36" customHeight="1" x14ac:dyDescent="0.2">
      <c r="A23" s="73">
        <v>5</v>
      </c>
      <c r="B23" s="170"/>
      <c r="C23" s="167"/>
      <c r="D23" s="167"/>
      <c r="E23" s="167"/>
      <c r="F23" s="253"/>
      <c r="G23" s="253"/>
      <c r="H23" s="253"/>
      <c r="I23" s="253"/>
      <c r="J23" s="167"/>
      <c r="K23" s="167"/>
      <c r="L23" s="167"/>
      <c r="M23" s="167"/>
      <c r="N23" s="167"/>
      <c r="O23" s="167"/>
      <c r="P23" s="168"/>
      <c r="Q23" s="168"/>
      <c r="R23" s="169"/>
      <c r="S23" s="169"/>
      <c r="T23" s="169"/>
      <c r="U23" s="134"/>
      <c r="V23" s="135"/>
      <c r="W23" s="135"/>
      <c r="X23" s="136"/>
      <c r="Y23" s="132"/>
      <c r="Z23" s="133"/>
      <c r="AA23" s="133"/>
      <c r="AB23" s="186"/>
      <c r="AC23" s="186"/>
      <c r="AD23" s="185"/>
      <c r="AE23" s="185"/>
      <c r="AF23" s="185"/>
      <c r="AG23" s="187">
        <f t="shared" si="0"/>
        <v>0</v>
      </c>
      <c r="AH23" s="187"/>
      <c r="AI23" s="187"/>
      <c r="AJ23" s="53"/>
      <c r="AK23" s="188"/>
      <c r="AL23" s="188"/>
      <c r="AM23" s="186"/>
      <c r="AN23" s="186"/>
      <c r="AO23" s="185"/>
      <c r="AP23" s="185"/>
      <c r="AQ23" s="185"/>
      <c r="AR23" s="187">
        <f t="shared" si="1"/>
        <v>0</v>
      </c>
      <c r="AS23" s="187"/>
      <c r="AT23" s="200"/>
      <c r="AU23" s="137"/>
      <c r="AV23" s="135"/>
      <c r="AW23" s="135"/>
      <c r="AX23" s="135"/>
      <c r="AY23" s="135"/>
      <c r="AZ23" s="136"/>
    </row>
    <row r="24" spans="1:55" ht="36" customHeight="1" x14ac:dyDescent="0.2">
      <c r="A24" s="73">
        <v>6</v>
      </c>
      <c r="B24" s="170"/>
      <c r="C24" s="167"/>
      <c r="D24" s="167"/>
      <c r="E24" s="167"/>
      <c r="F24" s="252"/>
      <c r="G24" s="252"/>
      <c r="H24" s="252"/>
      <c r="I24" s="252"/>
      <c r="J24" s="167"/>
      <c r="K24" s="167"/>
      <c r="L24" s="167"/>
      <c r="M24" s="167"/>
      <c r="N24" s="167"/>
      <c r="O24" s="167"/>
      <c r="P24" s="168"/>
      <c r="Q24" s="168"/>
      <c r="R24" s="169"/>
      <c r="S24" s="169"/>
      <c r="T24" s="169"/>
      <c r="U24" s="134"/>
      <c r="V24" s="135"/>
      <c r="W24" s="135"/>
      <c r="X24" s="136"/>
      <c r="Y24" s="132"/>
      <c r="Z24" s="133"/>
      <c r="AA24" s="133"/>
      <c r="AB24" s="186"/>
      <c r="AC24" s="186"/>
      <c r="AD24" s="185"/>
      <c r="AE24" s="185"/>
      <c r="AF24" s="185"/>
      <c r="AG24" s="187">
        <f t="shared" si="0"/>
        <v>0</v>
      </c>
      <c r="AH24" s="187"/>
      <c r="AI24" s="187"/>
      <c r="AJ24" s="53"/>
      <c r="AK24" s="188"/>
      <c r="AL24" s="188"/>
      <c r="AM24" s="186"/>
      <c r="AN24" s="186"/>
      <c r="AO24" s="185"/>
      <c r="AP24" s="185"/>
      <c r="AQ24" s="185"/>
      <c r="AR24" s="187">
        <f t="shared" si="1"/>
        <v>0</v>
      </c>
      <c r="AS24" s="187"/>
      <c r="AT24" s="200"/>
      <c r="AU24" s="137"/>
      <c r="AV24" s="135"/>
      <c r="AW24" s="135"/>
      <c r="AX24" s="135"/>
      <c r="AY24" s="135"/>
      <c r="AZ24" s="136"/>
      <c r="BC24" s="27" t="str">
        <f>B7</f>
        <v>1590-1</v>
      </c>
    </row>
    <row r="25" spans="1:55" ht="36" customHeight="1" x14ac:dyDescent="0.2">
      <c r="A25" s="73">
        <v>7</v>
      </c>
      <c r="B25" s="170"/>
      <c r="C25" s="167"/>
      <c r="D25" s="167"/>
      <c r="E25" s="167"/>
      <c r="F25" s="167"/>
      <c r="G25" s="167"/>
      <c r="H25" s="167"/>
      <c r="I25" s="167"/>
      <c r="J25" s="167"/>
      <c r="K25" s="167"/>
      <c r="L25" s="167"/>
      <c r="M25" s="167"/>
      <c r="N25" s="167"/>
      <c r="O25" s="167"/>
      <c r="P25" s="168"/>
      <c r="Q25" s="168"/>
      <c r="R25" s="169"/>
      <c r="S25" s="169"/>
      <c r="T25" s="169"/>
      <c r="U25" s="134"/>
      <c r="V25" s="135"/>
      <c r="W25" s="135"/>
      <c r="X25" s="136"/>
      <c r="Y25" s="132"/>
      <c r="Z25" s="133"/>
      <c r="AA25" s="133"/>
      <c r="AB25" s="186"/>
      <c r="AC25" s="186"/>
      <c r="AD25" s="185"/>
      <c r="AE25" s="185"/>
      <c r="AF25" s="185"/>
      <c r="AG25" s="187">
        <f t="shared" si="0"/>
        <v>0</v>
      </c>
      <c r="AH25" s="187"/>
      <c r="AI25" s="187"/>
      <c r="AJ25" s="53"/>
      <c r="AK25" s="188"/>
      <c r="AL25" s="188"/>
      <c r="AM25" s="186"/>
      <c r="AN25" s="186"/>
      <c r="AO25" s="185"/>
      <c r="AP25" s="185"/>
      <c r="AQ25" s="185"/>
      <c r="AR25" s="187">
        <f t="shared" si="1"/>
        <v>0</v>
      </c>
      <c r="AS25" s="187"/>
      <c r="AT25" s="200"/>
      <c r="AU25" s="137"/>
      <c r="AV25" s="135"/>
      <c r="AW25" s="135"/>
      <c r="AX25" s="135"/>
      <c r="AY25" s="135"/>
      <c r="AZ25" s="136"/>
      <c r="BC25" s="27" t="str">
        <f>B8</f>
        <v>1590-2</v>
      </c>
    </row>
    <row r="26" spans="1:55" ht="36" customHeight="1" x14ac:dyDescent="0.2">
      <c r="A26" s="73">
        <v>8</v>
      </c>
      <c r="B26" s="170"/>
      <c r="C26" s="167"/>
      <c r="D26" s="167"/>
      <c r="E26" s="167"/>
      <c r="F26" s="252"/>
      <c r="G26" s="252"/>
      <c r="H26" s="252"/>
      <c r="I26" s="252"/>
      <c r="J26" s="167"/>
      <c r="K26" s="167"/>
      <c r="L26" s="167"/>
      <c r="M26" s="167"/>
      <c r="N26" s="167"/>
      <c r="O26" s="167"/>
      <c r="P26" s="168"/>
      <c r="Q26" s="168"/>
      <c r="R26" s="169"/>
      <c r="S26" s="169"/>
      <c r="T26" s="169"/>
      <c r="U26" s="134"/>
      <c r="V26" s="135"/>
      <c r="W26" s="135"/>
      <c r="X26" s="136"/>
      <c r="Y26" s="132"/>
      <c r="Z26" s="133"/>
      <c r="AA26" s="133"/>
      <c r="AB26" s="186"/>
      <c r="AC26" s="186"/>
      <c r="AD26" s="185"/>
      <c r="AE26" s="185"/>
      <c r="AF26" s="185"/>
      <c r="AG26" s="187">
        <f t="shared" si="0"/>
        <v>0</v>
      </c>
      <c r="AH26" s="187"/>
      <c r="AI26" s="187"/>
      <c r="AJ26" s="53"/>
      <c r="AK26" s="188"/>
      <c r="AL26" s="188"/>
      <c r="AM26" s="186"/>
      <c r="AN26" s="186"/>
      <c r="AO26" s="185"/>
      <c r="AP26" s="185"/>
      <c r="AQ26" s="185"/>
      <c r="AR26" s="187">
        <f t="shared" si="1"/>
        <v>0</v>
      </c>
      <c r="AS26" s="187"/>
      <c r="AT26" s="200"/>
      <c r="AU26" s="137"/>
      <c r="AV26" s="135"/>
      <c r="AW26" s="135"/>
      <c r="AX26" s="135"/>
      <c r="AY26" s="135"/>
      <c r="AZ26" s="136"/>
      <c r="BC26" s="27" t="str">
        <f>B9</f>
        <v>1590-3</v>
      </c>
    </row>
    <row r="27" spans="1:55" ht="36" customHeight="1" x14ac:dyDescent="0.2">
      <c r="A27" s="73">
        <v>9</v>
      </c>
      <c r="B27" s="170"/>
      <c r="C27" s="167"/>
      <c r="D27" s="167"/>
      <c r="E27" s="167"/>
      <c r="F27" s="167"/>
      <c r="G27" s="167"/>
      <c r="H27" s="167"/>
      <c r="I27" s="167"/>
      <c r="J27" s="167"/>
      <c r="K27" s="167"/>
      <c r="L27" s="167"/>
      <c r="M27" s="167"/>
      <c r="N27" s="167"/>
      <c r="O27" s="167"/>
      <c r="P27" s="168"/>
      <c r="Q27" s="168"/>
      <c r="R27" s="169"/>
      <c r="S27" s="169"/>
      <c r="T27" s="169"/>
      <c r="U27" s="134"/>
      <c r="V27" s="135"/>
      <c r="W27" s="135"/>
      <c r="X27" s="136"/>
      <c r="Y27" s="132"/>
      <c r="Z27" s="133"/>
      <c r="AA27" s="133"/>
      <c r="AB27" s="186"/>
      <c r="AC27" s="186"/>
      <c r="AD27" s="185"/>
      <c r="AE27" s="185"/>
      <c r="AF27" s="185"/>
      <c r="AG27" s="187">
        <f t="shared" si="0"/>
        <v>0</v>
      </c>
      <c r="AH27" s="187"/>
      <c r="AI27" s="187"/>
      <c r="AJ27" s="53"/>
      <c r="AK27" s="188"/>
      <c r="AL27" s="188"/>
      <c r="AM27" s="186"/>
      <c r="AN27" s="186"/>
      <c r="AO27" s="185"/>
      <c r="AP27" s="185"/>
      <c r="AQ27" s="185"/>
      <c r="AR27" s="187">
        <f t="shared" si="1"/>
        <v>0</v>
      </c>
      <c r="AS27" s="187"/>
      <c r="AT27" s="200"/>
      <c r="AU27" s="137"/>
      <c r="AV27" s="135"/>
      <c r="AW27" s="135"/>
      <c r="AX27" s="135"/>
      <c r="AY27" s="135"/>
      <c r="AZ27" s="136"/>
      <c r="BC27" s="27" t="str">
        <f>B10</f>
        <v>1590-4</v>
      </c>
    </row>
    <row r="28" spans="1:55" ht="36" customHeight="1" x14ac:dyDescent="0.2">
      <c r="A28" s="73">
        <v>10</v>
      </c>
      <c r="B28" s="170"/>
      <c r="C28" s="167"/>
      <c r="D28" s="167"/>
      <c r="E28" s="167"/>
      <c r="F28" s="167"/>
      <c r="G28" s="167"/>
      <c r="H28" s="167"/>
      <c r="I28" s="167"/>
      <c r="J28" s="167"/>
      <c r="K28" s="167"/>
      <c r="L28" s="167"/>
      <c r="M28" s="167"/>
      <c r="N28" s="167"/>
      <c r="O28" s="167"/>
      <c r="P28" s="168"/>
      <c r="Q28" s="168"/>
      <c r="R28" s="169"/>
      <c r="S28" s="169"/>
      <c r="T28" s="169"/>
      <c r="U28" s="134"/>
      <c r="V28" s="135"/>
      <c r="W28" s="135"/>
      <c r="X28" s="136"/>
      <c r="Y28" s="132"/>
      <c r="Z28" s="133"/>
      <c r="AA28" s="133"/>
      <c r="AB28" s="186"/>
      <c r="AC28" s="186"/>
      <c r="AD28" s="185"/>
      <c r="AE28" s="185"/>
      <c r="AF28" s="185"/>
      <c r="AG28" s="187">
        <f t="shared" si="0"/>
        <v>0</v>
      </c>
      <c r="AH28" s="187"/>
      <c r="AI28" s="187"/>
      <c r="AJ28" s="53"/>
      <c r="AK28" s="188"/>
      <c r="AL28" s="188"/>
      <c r="AM28" s="186"/>
      <c r="AN28" s="186"/>
      <c r="AO28" s="185"/>
      <c r="AP28" s="185"/>
      <c r="AQ28" s="185"/>
      <c r="AR28" s="187">
        <f t="shared" si="1"/>
        <v>0</v>
      </c>
      <c r="AS28" s="187"/>
      <c r="AT28" s="200"/>
      <c r="AU28" s="137"/>
      <c r="AV28" s="135"/>
      <c r="AW28" s="135"/>
      <c r="AX28" s="135"/>
      <c r="AY28" s="135"/>
      <c r="AZ28" s="136"/>
      <c r="BC28" s="27" t="str">
        <f>O7</f>
        <v>1590-5</v>
      </c>
    </row>
    <row r="29" spans="1:55" ht="36" customHeight="1" x14ac:dyDescent="0.2">
      <c r="A29" s="73">
        <v>11</v>
      </c>
      <c r="B29" s="170"/>
      <c r="C29" s="167"/>
      <c r="D29" s="167"/>
      <c r="E29" s="167"/>
      <c r="F29" s="167"/>
      <c r="G29" s="167"/>
      <c r="H29" s="167"/>
      <c r="I29" s="167"/>
      <c r="J29" s="167"/>
      <c r="K29" s="167"/>
      <c r="L29" s="167"/>
      <c r="M29" s="167"/>
      <c r="N29" s="167"/>
      <c r="O29" s="167"/>
      <c r="P29" s="168"/>
      <c r="Q29" s="168"/>
      <c r="R29" s="169"/>
      <c r="S29" s="169"/>
      <c r="T29" s="169"/>
      <c r="U29" s="134"/>
      <c r="V29" s="135"/>
      <c r="W29" s="135"/>
      <c r="X29" s="136"/>
      <c r="Y29" s="132"/>
      <c r="Z29" s="133"/>
      <c r="AA29" s="133"/>
      <c r="AB29" s="186"/>
      <c r="AC29" s="186"/>
      <c r="AD29" s="185"/>
      <c r="AE29" s="185"/>
      <c r="AF29" s="185"/>
      <c r="AG29" s="187">
        <f t="shared" si="0"/>
        <v>0</v>
      </c>
      <c r="AH29" s="187"/>
      <c r="AI29" s="187"/>
      <c r="AJ29" s="53"/>
      <c r="AK29" s="188"/>
      <c r="AL29" s="188"/>
      <c r="AM29" s="186"/>
      <c r="AN29" s="186"/>
      <c r="AO29" s="185"/>
      <c r="AP29" s="185"/>
      <c r="AQ29" s="185"/>
      <c r="AR29" s="187">
        <f t="shared" si="1"/>
        <v>0</v>
      </c>
      <c r="AS29" s="187"/>
      <c r="AT29" s="200"/>
      <c r="AU29" s="137"/>
      <c r="AV29" s="135"/>
      <c r="AW29" s="135"/>
      <c r="AX29" s="135"/>
      <c r="AY29" s="135"/>
      <c r="AZ29" s="136"/>
      <c r="BC29" s="27" t="str">
        <f>O8</f>
        <v>1590-6</v>
      </c>
    </row>
    <row r="30" spans="1:55" ht="36" customHeight="1" x14ac:dyDescent="0.2">
      <c r="A30" s="73">
        <v>12</v>
      </c>
      <c r="B30" s="170"/>
      <c r="C30" s="167"/>
      <c r="D30" s="167"/>
      <c r="E30" s="167"/>
      <c r="F30" s="167"/>
      <c r="G30" s="167"/>
      <c r="H30" s="167"/>
      <c r="I30" s="167"/>
      <c r="J30" s="167"/>
      <c r="K30" s="167"/>
      <c r="L30" s="167"/>
      <c r="M30" s="167"/>
      <c r="N30" s="167"/>
      <c r="O30" s="167"/>
      <c r="P30" s="168"/>
      <c r="Q30" s="168"/>
      <c r="R30" s="169"/>
      <c r="S30" s="169"/>
      <c r="T30" s="169"/>
      <c r="U30" s="134"/>
      <c r="V30" s="135"/>
      <c r="W30" s="135"/>
      <c r="X30" s="136"/>
      <c r="Y30" s="132"/>
      <c r="Z30" s="133"/>
      <c r="AA30" s="133"/>
      <c r="AB30" s="186"/>
      <c r="AC30" s="186"/>
      <c r="AD30" s="185"/>
      <c r="AE30" s="185"/>
      <c r="AF30" s="185"/>
      <c r="AG30" s="187">
        <f t="shared" si="0"/>
        <v>0</v>
      </c>
      <c r="AH30" s="187"/>
      <c r="AI30" s="187"/>
      <c r="AJ30" s="53"/>
      <c r="AK30" s="188"/>
      <c r="AL30" s="188"/>
      <c r="AM30" s="186"/>
      <c r="AN30" s="186"/>
      <c r="AO30" s="185"/>
      <c r="AP30" s="185"/>
      <c r="AQ30" s="185"/>
      <c r="AR30" s="187">
        <f t="shared" si="1"/>
        <v>0</v>
      </c>
      <c r="AS30" s="187"/>
      <c r="AT30" s="200"/>
      <c r="AU30" s="137"/>
      <c r="AV30" s="135"/>
      <c r="AW30" s="135"/>
      <c r="AX30" s="135"/>
      <c r="AY30" s="135"/>
      <c r="AZ30" s="136"/>
      <c r="BC30" s="27" t="str">
        <f>O9</f>
        <v>1590-7</v>
      </c>
    </row>
    <row r="31" spans="1:55" ht="36" customHeight="1" x14ac:dyDescent="0.2">
      <c r="A31" s="73">
        <v>13</v>
      </c>
      <c r="B31" s="170"/>
      <c r="C31" s="167"/>
      <c r="D31" s="167"/>
      <c r="E31" s="167"/>
      <c r="F31" s="167"/>
      <c r="G31" s="167"/>
      <c r="H31" s="167"/>
      <c r="I31" s="167"/>
      <c r="J31" s="167"/>
      <c r="K31" s="167"/>
      <c r="L31" s="167"/>
      <c r="M31" s="167"/>
      <c r="N31" s="167"/>
      <c r="O31" s="167"/>
      <c r="P31" s="168"/>
      <c r="Q31" s="168"/>
      <c r="R31" s="169"/>
      <c r="S31" s="169"/>
      <c r="T31" s="169"/>
      <c r="U31" s="134"/>
      <c r="V31" s="135"/>
      <c r="W31" s="135"/>
      <c r="X31" s="136"/>
      <c r="Y31" s="132"/>
      <c r="Z31" s="133"/>
      <c r="AA31" s="133"/>
      <c r="AB31" s="186"/>
      <c r="AC31" s="186"/>
      <c r="AD31" s="185"/>
      <c r="AE31" s="185"/>
      <c r="AF31" s="185"/>
      <c r="AG31" s="187">
        <f t="shared" si="0"/>
        <v>0</v>
      </c>
      <c r="AH31" s="187"/>
      <c r="AI31" s="187"/>
      <c r="AJ31" s="53"/>
      <c r="AK31" s="188"/>
      <c r="AL31" s="188"/>
      <c r="AM31" s="186"/>
      <c r="AN31" s="186"/>
      <c r="AO31" s="185"/>
      <c r="AP31" s="185"/>
      <c r="AQ31" s="185"/>
      <c r="AR31" s="187">
        <f t="shared" si="1"/>
        <v>0</v>
      </c>
      <c r="AS31" s="187"/>
      <c r="AT31" s="200"/>
      <c r="AU31" s="137"/>
      <c r="AV31" s="135"/>
      <c r="AW31" s="135"/>
      <c r="AX31" s="135"/>
      <c r="AY31" s="135"/>
      <c r="AZ31" s="136"/>
      <c r="BC31" s="27" t="str">
        <f>O10</f>
        <v>1590-8</v>
      </c>
    </row>
    <row r="32" spans="1:55" ht="36" customHeight="1" x14ac:dyDescent="0.2">
      <c r="A32" s="73">
        <v>14</v>
      </c>
      <c r="B32" s="170"/>
      <c r="C32" s="167"/>
      <c r="D32" s="167"/>
      <c r="E32" s="167"/>
      <c r="F32" s="167"/>
      <c r="G32" s="167"/>
      <c r="H32" s="167"/>
      <c r="I32" s="167"/>
      <c r="J32" s="167"/>
      <c r="K32" s="167"/>
      <c r="L32" s="167"/>
      <c r="M32" s="167"/>
      <c r="N32" s="167"/>
      <c r="O32" s="167"/>
      <c r="P32" s="168"/>
      <c r="Q32" s="168"/>
      <c r="R32" s="169"/>
      <c r="S32" s="169"/>
      <c r="T32" s="169"/>
      <c r="U32" s="134"/>
      <c r="V32" s="135"/>
      <c r="W32" s="135"/>
      <c r="X32" s="136"/>
      <c r="Y32" s="132"/>
      <c r="Z32" s="133"/>
      <c r="AA32" s="133"/>
      <c r="AB32" s="186"/>
      <c r="AC32" s="186"/>
      <c r="AD32" s="185"/>
      <c r="AE32" s="185"/>
      <c r="AF32" s="185"/>
      <c r="AG32" s="187">
        <f t="shared" si="0"/>
        <v>0</v>
      </c>
      <c r="AH32" s="187"/>
      <c r="AI32" s="187"/>
      <c r="AJ32" s="53"/>
      <c r="AK32" s="188"/>
      <c r="AL32" s="188"/>
      <c r="AM32" s="186"/>
      <c r="AN32" s="186"/>
      <c r="AO32" s="185"/>
      <c r="AP32" s="185"/>
      <c r="AQ32" s="185"/>
      <c r="AR32" s="187">
        <f t="shared" si="1"/>
        <v>0</v>
      </c>
      <c r="AS32" s="187"/>
      <c r="AT32" s="200"/>
      <c r="AU32" s="137"/>
      <c r="AV32" s="135"/>
      <c r="AW32" s="135"/>
      <c r="AX32" s="135"/>
      <c r="AY32" s="135"/>
      <c r="AZ32" s="136"/>
    </row>
    <row r="33" spans="1:52" ht="36" customHeight="1" x14ac:dyDescent="0.2">
      <c r="A33" s="73">
        <v>15</v>
      </c>
      <c r="B33" s="170"/>
      <c r="C33" s="167"/>
      <c r="D33" s="167"/>
      <c r="E33" s="167"/>
      <c r="F33" s="167"/>
      <c r="G33" s="167"/>
      <c r="H33" s="167"/>
      <c r="I33" s="167"/>
      <c r="J33" s="167"/>
      <c r="K33" s="167"/>
      <c r="L33" s="167"/>
      <c r="M33" s="167"/>
      <c r="N33" s="167"/>
      <c r="O33" s="167"/>
      <c r="P33" s="168"/>
      <c r="Q33" s="168"/>
      <c r="R33" s="169"/>
      <c r="S33" s="169"/>
      <c r="T33" s="169"/>
      <c r="U33" s="134"/>
      <c r="V33" s="135"/>
      <c r="W33" s="135"/>
      <c r="X33" s="136"/>
      <c r="Y33" s="132"/>
      <c r="Z33" s="133"/>
      <c r="AA33" s="133"/>
      <c r="AB33" s="186"/>
      <c r="AC33" s="186"/>
      <c r="AD33" s="185"/>
      <c r="AE33" s="185"/>
      <c r="AF33" s="185"/>
      <c r="AG33" s="187">
        <f t="shared" si="0"/>
        <v>0</v>
      </c>
      <c r="AH33" s="187"/>
      <c r="AI33" s="187"/>
      <c r="AJ33" s="53"/>
      <c r="AK33" s="188"/>
      <c r="AL33" s="188"/>
      <c r="AM33" s="186"/>
      <c r="AN33" s="186"/>
      <c r="AO33" s="185"/>
      <c r="AP33" s="185"/>
      <c r="AQ33" s="185"/>
      <c r="AR33" s="187">
        <f t="shared" si="1"/>
        <v>0</v>
      </c>
      <c r="AS33" s="187"/>
      <c r="AT33" s="200"/>
      <c r="AU33" s="137"/>
      <c r="AV33" s="135"/>
      <c r="AW33" s="135"/>
      <c r="AX33" s="135"/>
      <c r="AY33" s="135"/>
      <c r="AZ33" s="136"/>
    </row>
    <row r="34" spans="1:52" ht="36" customHeight="1" x14ac:dyDescent="0.2">
      <c r="A34" s="73">
        <v>16</v>
      </c>
      <c r="B34" s="170"/>
      <c r="C34" s="167"/>
      <c r="D34" s="167"/>
      <c r="E34" s="167"/>
      <c r="F34" s="167"/>
      <c r="G34" s="167"/>
      <c r="H34" s="167"/>
      <c r="I34" s="167"/>
      <c r="J34" s="167"/>
      <c r="K34" s="167"/>
      <c r="L34" s="167"/>
      <c r="M34" s="167"/>
      <c r="N34" s="167"/>
      <c r="O34" s="167"/>
      <c r="P34" s="168"/>
      <c r="Q34" s="168"/>
      <c r="R34" s="169"/>
      <c r="S34" s="169"/>
      <c r="T34" s="169"/>
      <c r="U34" s="134"/>
      <c r="V34" s="135"/>
      <c r="W34" s="135"/>
      <c r="X34" s="136"/>
      <c r="Y34" s="132"/>
      <c r="Z34" s="133"/>
      <c r="AA34" s="133"/>
      <c r="AB34" s="186"/>
      <c r="AC34" s="186"/>
      <c r="AD34" s="185"/>
      <c r="AE34" s="185"/>
      <c r="AF34" s="185"/>
      <c r="AG34" s="187">
        <f t="shared" si="0"/>
        <v>0</v>
      </c>
      <c r="AH34" s="187"/>
      <c r="AI34" s="187"/>
      <c r="AJ34" s="53"/>
      <c r="AK34" s="188"/>
      <c r="AL34" s="188"/>
      <c r="AM34" s="186"/>
      <c r="AN34" s="186"/>
      <c r="AO34" s="185"/>
      <c r="AP34" s="185"/>
      <c r="AQ34" s="185"/>
      <c r="AR34" s="187">
        <f t="shared" si="1"/>
        <v>0</v>
      </c>
      <c r="AS34" s="187"/>
      <c r="AT34" s="200"/>
      <c r="AU34" s="137"/>
      <c r="AV34" s="135"/>
      <c r="AW34" s="135"/>
      <c r="AX34" s="135"/>
      <c r="AY34" s="135"/>
      <c r="AZ34" s="136"/>
    </row>
    <row r="35" spans="1:52" ht="36" customHeight="1" x14ac:dyDescent="0.2">
      <c r="A35" s="73">
        <v>17</v>
      </c>
      <c r="B35" s="170"/>
      <c r="C35" s="167"/>
      <c r="D35" s="167"/>
      <c r="E35" s="167"/>
      <c r="F35" s="167"/>
      <c r="G35" s="167"/>
      <c r="H35" s="167"/>
      <c r="I35" s="167"/>
      <c r="J35" s="167"/>
      <c r="K35" s="167"/>
      <c r="L35" s="167"/>
      <c r="M35" s="167"/>
      <c r="N35" s="167"/>
      <c r="O35" s="167"/>
      <c r="P35" s="168"/>
      <c r="Q35" s="168"/>
      <c r="R35" s="169"/>
      <c r="S35" s="169"/>
      <c r="T35" s="169"/>
      <c r="U35" s="134"/>
      <c r="V35" s="135"/>
      <c r="W35" s="135"/>
      <c r="X35" s="136"/>
      <c r="Y35" s="132"/>
      <c r="Z35" s="133"/>
      <c r="AA35" s="133"/>
      <c r="AB35" s="186"/>
      <c r="AC35" s="186"/>
      <c r="AD35" s="185"/>
      <c r="AE35" s="185"/>
      <c r="AF35" s="185"/>
      <c r="AG35" s="187">
        <f t="shared" si="0"/>
        <v>0</v>
      </c>
      <c r="AH35" s="187"/>
      <c r="AI35" s="187"/>
      <c r="AJ35" s="53"/>
      <c r="AK35" s="188"/>
      <c r="AL35" s="188"/>
      <c r="AM35" s="186"/>
      <c r="AN35" s="186"/>
      <c r="AO35" s="185"/>
      <c r="AP35" s="185"/>
      <c r="AQ35" s="185"/>
      <c r="AR35" s="187">
        <f t="shared" si="1"/>
        <v>0</v>
      </c>
      <c r="AS35" s="187"/>
      <c r="AT35" s="200"/>
      <c r="AU35" s="137"/>
      <c r="AV35" s="135"/>
      <c r="AW35" s="135"/>
      <c r="AX35" s="135"/>
      <c r="AY35" s="135"/>
      <c r="AZ35" s="136"/>
    </row>
    <row r="36" spans="1:52" ht="36" customHeight="1" x14ac:dyDescent="0.2">
      <c r="A36" s="73">
        <v>18</v>
      </c>
      <c r="B36" s="170"/>
      <c r="C36" s="167"/>
      <c r="D36" s="167"/>
      <c r="E36" s="167"/>
      <c r="F36" s="167"/>
      <c r="G36" s="167"/>
      <c r="H36" s="167"/>
      <c r="I36" s="167"/>
      <c r="J36" s="167"/>
      <c r="K36" s="167"/>
      <c r="L36" s="167"/>
      <c r="M36" s="167"/>
      <c r="N36" s="167"/>
      <c r="O36" s="167"/>
      <c r="P36" s="168"/>
      <c r="Q36" s="168"/>
      <c r="R36" s="169"/>
      <c r="S36" s="169"/>
      <c r="T36" s="169"/>
      <c r="U36" s="134"/>
      <c r="V36" s="135"/>
      <c r="W36" s="135"/>
      <c r="X36" s="136"/>
      <c r="Y36" s="132"/>
      <c r="Z36" s="133"/>
      <c r="AA36" s="133"/>
      <c r="AB36" s="186"/>
      <c r="AC36" s="186"/>
      <c r="AD36" s="185"/>
      <c r="AE36" s="185"/>
      <c r="AF36" s="185"/>
      <c r="AG36" s="187">
        <f t="shared" si="0"/>
        <v>0</v>
      </c>
      <c r="AH36" s="187"/>
      <c r="AI36" s="187"/>
      <c r="AJ36" s="53"/>
      <c r="AK36" s="188"/>
      <c r="AL36" s="188"/>
      <c r="AM36" s="186"/>
      <c r="AN36" s="186"/>
      <c r="AO36" s="185"/>
      <c r="AP36" s="185"/>
      <c r="AQ36" s="185"/>
      <c r="AR36" s="187">
        <f t="shared" si="1"/>
        <v>0</v>
      </c>
      <c r="AS36" s="187"/>
      <c r="AT36" s="200"/>
      <c r="AU36" s="137"/>
      <c r="AV36" s="135"/>
      <c r="AW36" s="135"/>
      <c r="AX36" s="135"/>
      <c r="AY36" s="135"/>
      <c r="AZ36" s="136"/>
    </row>
    <row r="37" spans="1:52" ht="36" customHeight="1" x14ac:dyDescent="0.2">
      <c r="A37" s="73">
        <v>19</v>
      </c>
      <c r="B37" s="170"/>
      <c r="C37" s="167"/>
      <c r="D37" s="167"/>
      <c r="E37" s="167"/>
      <c r="F37" s="167"/>
      <c r="G37" s="167"/>
      <c r="H37" s="167"/>
      <c r="I37" s="167"/>
      <c r="J37" s="167"/>
      <c r="K37" s="167"/>
      <c r="L37" s="167"/>
      <c r="M37" s="167"/>
      <c r="N37" s="167"/>
      <c r="O37" s="167"/>
      <c r="P37" s="168"/>
      <c r="Q37" s="168"/>
      <c r="R37" s="169"/>
      <c r="S37" s="169"/>
      <c r="T37" s="169"/>
      <c r="U37" s="134"/>
      <c r="V37" s="135"/>
      <c r="W37" s="135"/>
      <c r="X37" s="136"/>
      <c r="Y37" s="132"/>
      <c r="Z37" s="133"/>
      <c r="AA37" s="133"/>
      <c r="AB37" s="186"/>
      <c r="AC37" s="186"/>
      <c r="AD37" s="185"/>
      <c r="AE37" s="185"/>
      <c r="AF37" s="185"/>
      <c r="AG37" s="187">
        <f t="shared" si="0"/>
        <v>0</v>
      </c>
      <c r="AH37" s="187"/>
      <c r="AI37" s="187"/>
      <c r="AJ37" s="53"/>
      <c r="AK37" s="188"/>
      <c r="AL37" s="188"/>
      <c r="AM37" s="186"/>
      <c r="AN37" s="186"/>
      <c r="AO37" s="185"/>
      <c r="AP37" s="185"/>
      <c r="AQ37" s="185"/>
      <c r="AR37" s="187">
        <f t="shared" si="1"/>
        <v>0</v>
      </c>
      <c r="AS37" s="187"/>
      <c r="AT37" s="200"/>
      <c r="AU37" s="137"/>
      <c r="AV37" s="135"/>
      <c r="AW37" s="135"/>
      <c r="AX37" s="135"/>
      <c r="AY37" s="135"/>
      <c r="AZ37" s="136"/>
    </row>
    <row r="38" spans="1:52" ht="36" customHeight="1" x14ac:dyDescent="0.2">
      <c r="A38" s="73">
        <v>20</v>
      </c>
      <c r="B38" s="170"/>
      <c r="C38" s="167"/>
      <c r="D38" s="167"/>
      <c r="E38" s="167"/>
      <c r="F38" s="167"/>
      <c r="G38" s="167"/>
      <c r="H38" s="167"/>
      <c r="I38" s="167"/>
      <c r="J38" s="167"/>
      <c r="K38" s="167"/>
      <c r="L38" s="167"/>
      <c r="M38" s="167"/>
      <c r="N38" s="167"/>
      <c r="O38" s="167"/>
      <c r="P38" s="168"/>
      <c r="Q38" s="168"/>
      <c r="R38" s="169"/>
      <c r="S38" s="169"/>
      <c r="T38" s="169"/>
      <c r="U38" s="134"/>
      <c r="V38" s="135"/>
      <c r="W38" s="135"/>
      <c r="X38" s="136"/>
      <c r="Y38" s="132"/>
      <c r="Z38" s="133"/>
      <c r="AA38" s="133"/>
      <c r="AB38" s="186"/>
      <c r="AC38" s="186"/>
      <c r="AD38" s="185"/>
      <c r="AE38" s="185"/>
      <c r="AF38" s="185"/>
      <c r="AG38" s="187">
        <f t="shared" si="0"/>
        <v>0</v>
      </c>
      <c r="AH38" s="187"/>
      <c r="AI38" s="187"/>
      <c r="AJ38" s="53"/>
      <c r="AK38" s="188"/>
      <c r="AL38" s="188"/>
      <c r="AM38" s="186"/>
      <c r="AN38" s="186"/>
      <c r="AO38" s="185"/>
      <c r="AP38" s="185"/>
      <c r="AQ38" s="185"/>
      <c r="AR38" s="187">
        <f t="shared" si="1"/>
        <v>0</v>
      </c>
      <c r="AS38" s="187"/>
      <c r="AT38" s="200"/>
      <c r="AU38" s="137"/>
      <c r="AV38" s="135"/>
      <c r="AW38" s="135"/>
      <c r="AX38" s="135"/>
      <c r="AY38" s="135"/>
      <c r="AZ38" s="136"/>
    </row>
    <row r="39" spans="1:52" ht="36" customHeight="1" x14ac:dyDescent="0.2">
      <c r="A39" s="73">
        <v>21</v>
      </c>
      <c r="B39" s="170"/>
      <c r="C39" s="167"/>
      <c r="D39" s="167"/>
      <c r="E39" s="167"/>
      <c r="F39" s="167"/>
      <c r="G39" s="167"/>
      <c r="H39" s="167"/>
      <c r="I39" s="167"/>
      <c r="J39" s="167"/>
      <c r="K39" s="167"/>
      <c r="L39" s="167"/>
      <c r="M39" s="167"/>
      <c r="N39" s="167"/>
      <c r="O39" s="167"/>
      <c r="P39" s="168"/>
      <c r="Q39" s="168"/>
      <c r="R39" s="169"/>
      <c r="S39" s="169"/>
      <c r="T39" s="169"/>
      <c r="U39" s="134"/>
      <c r="V39" s="135"/>
      <c r="W39" s="135"/>
      <c r="X39" s="136"/>
      <c r="Y39" s="132"/>
      <c r="Z39" s="133"/>
      <c r="AA39" s="133"/>
      <c r="AB39" s="186"/>
      <c r="AC39" s="186"/>
      <c r="AD39" s="185"/>
      <c r="AE39" s="185"/>
      <c r="AF39" s="185"/>
      <c r="AG39" s="187">
        <f t="shared" si="0"/>
        <v>0</v>
      </c>
      <c r="AH39" s="187"/>
      <c r="AI39" s="187"/>
      <c r="AJ39" s="53"/>
      <c r="AK39" s="188"/>
      <c r="AL39" s="188"/>
      <c r="AM39" s="186"/>
      <c r="AN39" s="186"/>
      <c r="AO39" s="185"/>
      <c r="AP39" s="185"/>
      <c r="AQ39" s="185"/>
      <c r="AR39" s="187">
        <f t="shared" si="1"/>
        <v>0</v>
      </c>
      <c r="AS39" s="187"/>
      <c r="AT39" s="200"/>
      <c r="AU39" s="137"/>
      <c r="AV39" s="135"/>
      <c r="AW39" s="135"/>
      <c r="AX39" s="135"/>
      <c r="AY39" s="135"/>
      <c r="AZ39" s="136"/>
    </row>
    <row r="40" spans="1:52" ht="36" customHeight="1" x14ac:dyDescent="0.2">
      <c r="A40" s="73">
        <v>22</v>
      </c>
      <c r="B40" s="170"/>
      <c r="C40" s="167"/>
      <c r="D40" s="167"/>
      <c r="E40" s="167"/>
      <c r="F40" s="167"/>
      <c r="G40" s="167"/>
      <c r="H40" s="167"/>
      <c r="I40" s="167"/>
      <c r="J40" s="167"/>
      <c r="K40" s="167"/>
      <c r="L40" s="167"/>
      <c r="M40" s="167"/>
      <c r="N40" s="167"/>
      <c r="O40" s="167"/>
      <c r="P40" s="168"/>
      <c r="Q40" s="168"/>
      <c r="R40" s="169"/>
      <c r="S40" s="169"/>
      <c r="T40" s="169"/>
      <c r="U40" s="134"/>
      <c r="V40" s="135"/>
      <c r="W40" s="135"/>
      <c r="X40" s="136"/>
      <c r="Y40" s="132"/>
      <c r="Z40" s="133"/>
      <c r="AA40" s="133"/>
      <c r="AB40" s="186"/>
      <c r="AC40" s="186"/>
      <c r="AD40" s="185"/>
      <c r="AE40" s="185"/>
      <c r="AF40" s="185"/>
      <c r="AG40" s="187">
        <f t="shared" si="0"/>
        <v>0</v>
      </c>
      <c r="AH40" s="187"/>
      <c r="AI40" s="187"/>
      <c r="AJ40" s="53"/>
      <c r="AK40" s="188"/>
      <c r="AL40" s="188"/>
      <c r="AM40" s="186"/>
      <c r="AN40" s="186"/>
      <c r="AO40" s="185"/>
      <c r="AP40" s="185"/>
      <c r="AQ40" s="185"/>
      <c r="AR40" s="187">
        <f t="shared" si="1"/>
        <v>0</v>
      </c>
      <c r="AS40" s="187"/>
      <c r="AT40" s="200"/>
      <c r="AU40" s="137"/>
      <c r="AV40" s="135"/>
      <c r="AW40" s="135"/>
      <c r="AX40" s="135"/>
      <c r="AY40" s="135"/>
      <c r="AZ40" s="136"/>
    </row>
    <row r="41" spans="1:52" ht="36" customHeight="1" x14ac:dyDescent="0.2">
      <c r="A41" s="73">
        <v>23</v>
      </c>
      <c r="B41" s="170"/>
      <c r="C41" s="167"/>
      <c r="D41" s="167"/>
      <c r="E41" s="167"/>
      <c r="F41" s="167"/>
      <c r="G41" s="167"/>
      <c r="H41" s="167"/>
      <c r="I41" s="167"/>
      <c r="J41" s="167"/>
      <c r="K41" s="167"/>
      <c r="L41" s="167"/>
      <c r="M41" s="167"/>
      <c r="N41" s="167"/>
      <c r="O41" s="167"/>
      <c r="P41" s="168"/>
      <c r="Q41" s="168"/>
      <c r="R41" s="169"/>
      <c r="S41" s="169"/>
      <c r="T41" s="169"/>
      <c r="U41" s="134"/>
      <c r="V41" s="135"/>
      <c r="W41" s="135"/>
      <c r="X41" s="136"/>
      <c r="Y41" s="132"/>
      <c r="Z41" s="133"/>
      <c r="AA41" s="133"/>
      <c r="AB41" s="186"/>
      <c r="AC41" s="186"/>
      <c r="AD41" s="185"/>
      <c r="AE41" s="185"/>
      <c r="AF41" s="185"/>
      <c r="AG41" s="187">
        <f t="shared" si="0"/>
        <v>0</v>
      </c>
      <c r="AH41" s="187"/>
      <c r="AI41" s="187"/>
      <c r="AJ41" s="53"/>
      <c r="AK41" s="188"/>
      <c r="AL41" s="188"/>
      <c r="AM41" s="186"/>
      <c r="AN41" s="186"/>
      <c r="AO41" s="185"/>
      <c r="AP41" s="185"/>
      <c r="AQ41" s="185"/>
      <c r="AR41" s="187">
        <f t="shared" si="1"/>
        <v>0</v>
      </c>
      <c r="AS41" s="187"/>
      <c r="AT41" s="200"/>
      <c r="AU41" s="137"/>
      <c r="AV41" s="135"/>
      <c r="AW41" s="135"/>
      <c r="AX41" s="135"/>
      <c r="AY41" s="135"/>
      <c r="AZ41" s="136"/>
    </row>
    <row r="42" spans="1:52" ht="36" customHeight="1" x14ac:dyDescent="0.2">
      <c r="A42" s="73">
        <v>24</v>
      </c>
      <c r="B42" s="170"/>
      <c r="C42" s="167"/>
      <c r="D42" s="167"/>
      <c r="E42" s="167"/>
      <c r="F42" s="167"/>
      <c r="G42" s="167"/>
      <c r="H42" s="167"/>
      <c r="I42" s="167"/>
      <c r="J42" s="167"/>
      <c r="K42" s="167"/>
      <c r="L42" s="167"/>
      <c r="M42" s="167"/>
      <c r="N42" s="167"/>
      <c r="O42" s="167"/>
      <c r="P42" s="168"/>
      <c r="Q42" s="168"/>
      <c r="R42" s="169"/>
      <c r="S42" s="169"/>
      <c r="T42" s="169"/>
      <c r="U42" s="134"/>
      <c r="V42" s="135"/>
      <c r="W42" s="135"/>
      <c r="X42" s="136"/>
      <c r="Y42" s="132"/>
      <c r="Z42" s="133"/>
      <c r="AA42" s="133"/>
      <c r="AB42" s="186"/>
      <c r="AC42" s="186"/>
      <c r="AD42" s="185"/>
      <c r="AE42" s="185"/>
      <c r="AF42" s="185"/>
      <c r="AG42" s="187">
        <f t="shared" si="0"/>
        <v>0</v>
      </c>
      <c r="AH42" s="187"/>
      <c r="AI42" s="187"/>
      <c r="AJ42" s="53"/>
      <c r="AK42" s="188"/>
      <c r="AL42" s="188"/>
      <c r="AM42" s="186"/>
      <c r="AN42" s="186"/>
      <c r="AO42" s="185"/>
      <c r="AP42" s="185"/>
      <c r="AQ42" s="185"/>
      <c r="AR42" s="187">
        <f t="shared" si="1"/>
        <v>0</v>
      </c>
      <c r="AS42" s="187"/>
      <c r="AT42" s="200"/>
      <c r="AU42" s="137"/>
      <c r="AV42" s="135"/>
      <c r="AW42" s="135"/>
      <c r="AX42" s="135"/>
      <c r="AY42" s="135"/>
      <c r="AZ42" s="136"/>
    </row>
    <row r="43" spans="1:52" ht="36" customHeight="1" x14ac:dyDescent="0.2">
      <c r="A43" s="73">
        <v>25</v>
      </c>
      <c r="B43" s="170"/>
      <c r="C43" s="167"/>
      <c r="D43" s="167"/>
      <c r="E43" s="167"/>
      <c r="F43" s="167"/>
      <c r="G43" s="167"/>
      <c r="H43" s="167"/>
      <c r="I43" s="167"/>
      <c r="J43" s="167"/>
      <c r="K43" s="167"/>
      <c r="L43" s="167"/>
      <c r="M43" s="167"/>
      <c r="N43" s="167"/>
      <c r="O43" s="167"/>
      <c r="P43" s="168"/>
      <c r="Q43" s="168"/>
      <c r="R43" s="169"/>
      <c r="S43" s="169"/>
      <c r="T43" s="169"/>
      <c r="U43" s="134"/>
      <c r="V43" s="135"/>
      <c r="W43" s="135"/>
      <c r="X43" s="136"/>
      <c r="Y43" s="132"/>
      <c r="Z43" s="133"/>
      <c r="AA43" s="133"/>
      <c r="AB43" s="186"/>
      <c r="AC43" s="186"/>
      <c r="AD43" s="185"/>
      <c r="AE43" s="185"/>
      <c r="AF43" s="185"/>
      <c r="AG43" s="187">
        <f t="shared" si="0"/>
        <v>0</v>
      </c>
      <c r="AH43" s="187"/>
      <c r="AI43" s="187"/>
      <c r="AJ43" s="53"/>
      <c r="AK43" s="188"/>
      <c r="AL43" s="188"/>
      <c r="AM43" s="186"/>
      <c r="AN43" s="186"/>
      <c r="AO43" s="185"/>
      <c r="AP43" s="185"/>
      <c r="AQ43" s="185"/>
      <c r="AR43" s="187">
        <f t="shared" si="1"/>
        <v>0</v>
      </c>
      <c r="AS43" s="187"/>
      <c r="AT43" s="200"/>
      <c r="AU43" s="137"/>
      <c r="AV43" s="135"/>
      <c r="AW43" s="135"/>
      <c r="AX43" s="135"/>
      <c r="AY43" s="135"/>
      <c r="AZ43" s="136"/>
    </row>
    <row r="44" spans="1:52" ht="36" customHeight="1" x14ac:dyDescent="0.2">
      <c r="A44" s="73">
        <v>26</v>
      </c>
      <c r="B44" s="170"/>
      <c r="C44" s="167"/>
      <c r="D44" s="167"/>
      <c r="E44" s="167"/>
      <c r="F44" s="167"/>
      <c r="G44" s="167"/>
      <c r="H44" s="167"/>
      <c r="I44" s="167"/>
      <c r="J44" s="167"/>
      <c r="K44" s="167"/>
      <c r="L44" s="167"/>
      <c r="M44" s="167"/>
      <c r="N44" s="167"/>
      <c r="O44" s="167"/>
      <c r="P44" s="168"/>
      <c r="Q44" s="168"/>
      <c r="R44" s="169"/>
      <c r="S44" s="169"/>
      <c r="T44" s="169"/>
      <c r="U44" s="134"/>
      <c r="V44" s="135"/>
      <c r="W44" s="135"/>
      <c r="X44" s="136"/>
      <c r="Y44" s="132"/>
      <c r="Z44" s="133"/>
      <c r="AA44" s="133"/>
      <c r="AB44" s="186"/>
      <c r="AC44" s="186"/>
      <c r="AD44" s="185"/>
      <c r="AE44" s="185"/>
      <c r="AF44" s="185"/>
      <c r="AG44" s="187">
        <f t="shared" si="0"/>
        <v>0</v>
      </c>
      <c r="AH44" s="187"/>
      <c r="AI44" s="187"/>
      <c r="AJ44" s="53"/>
      <c r="AK44" s="188"/>
      <c r="AL44" s="188"/>
      <c r="AM44" s="186"/>
      <c r="AN44" s="186"/>
      <c r="AO44" s="185"/>
      <c r="AP44" s="185"/>
      <c r="AQ44" s="185"/>
      <c r="AR44" s="187">
        <f t="shared" si="1"/>
        <v>0</v>
      </c>
      <c r="AS44" s="187"/>
      <c r="AT44" s="200"/>
      <c r="AU44" s="137"/>
      <c r="AV44" s="135"/>
      <c r="AW44" s="135"/>
      <c r="AX44" s="135"/>
      <c r="AY44" s="135"/>
      <c r="AZ44" s="136"/>
    </row>
    <row r="45" spans="1:52" ht="36" customHeight="1" x14ac:dyDescent="0.2">
      <c r="A45" s="73">
        <v>27</v>
      </c>
      <c r="B45" s="170"/>
      <c r="C45" s="167"/>
      <c r="D45" s="167"/>
      <c r="E45" s="167"/>
      <c r="F45" s="167"/>
      <c r="G45" s="167"/>
      <c r="H45" s="167"/>
      <c r="I45" s="167"/>
      <c r="J45" s="167"/>
      <c r="K45" s="167"/>
      <c r="L45" s="167"/>
      <c r="M45" s="167"/>
      <c r="N45" s="167"/>
      <c r="O45" s="167"/>
      <c r="P45" s="168"/>
      <c r="Q45" s="168"/>
      <c r="R45" s="169"/>
      <c r="S45" s="169"/>
      <c r="T45" s="169"/>
      <c r="U45" s="134"/>
      <c r="V45" s="135"/>
      <c r="W45" s="135"/>
      <c r="X45" s="136"/>
      <c r="Y45" s="132"/>
      <c r="Z45" s="133"/>
      <c r="AA45" s="133"/>
      <c r="AB45" s="186"/>
      <c r="AC45" s="186"/>
      <c r="AD45" s="185"/>
      <c r="AE45" s="185"/>
      <c r="AF45" s="185"/>
      <c r="AG45" s="187">
        <f t="shared" si="0"/>
        <v>0</v>
      </c>
      <c r="AH45" s="187"/>
      <c r="AI45" s="187"/>
      <c r="AJ45" s="53"/>
      <c r="AK45" s="188"/>
      <c r="AL45" s="188"/>
      <c r="AM45" s="186"/>
      <c r="AN45" s="186"/>
      <c r="AO45" s="185"/>
      <c r="AP45" s="185"/>
      <c r="AQ45" s="185"/>
      <c r="AR45" s="187">
        <f t="shared" si="1"/>
        <v>0</v>
      </c>
      <c r="AS45" s="187"/>
      <c r="AT45" s="200"/>
      <c r="AU45" s="137"/>
      <c r="AV45" s="135"/>
      <c r="AW45" s="135"/>
      <c r="AX45" s="135"/>
      <c r="AY45" s="135"/>
      <c r="AZ45" s="136"/>
    </row>
    <row r="46" spans="1:52" ht="36" customHeight="1" x14ac:dyDescent="0.2">
      <c r="A46" s="73">
        <v>28</v>
      </c>
      <c r="B46" s="170"/>
      <c r="C46" s="167"/>
      <c r="D46" s="167"/>
      <c r="E46" s="167"/>
      <c r="F46" s="167"/>
      <c r="G46" s="167"/>
      <c r="H46" s="167"/>
      <c r="I46" s="167"/>
      <c r="J46" s="167"/>
      <c r="K46" s="167"/>
      <c r="L46" s="167"/>
      <c r="M46" s="167"/>
      <c r="N46" s="167"/>
      <c r="O46" s="167"/>
      <c r="P46" s="168"/>
      <c r="Q46" s="168"/>
      <c r="R46" s="169"/>
      <c r="S46" s="169"/>
      <c r="T46" s="169"/>
      <c r="U46" s="134"/>
      <c r="V46" s="135"/>
      <c r="W46" s="135"/>
      <c r="X46" s="136"/>
      <c r="Y46" s="132"/>
      <c r="Z46" s="133"/>
      <c r="AA46" s="133"/>
      <c r="AB46" s="186"/>
      <c r="AC46" s="186"/>
      <c r="AD46" s="185"/>
      <c r="AE46" s="185"/>
      <c r="AF46" s="185"/>
      <c r="AG46" s="187">
        <f t="shared" si="0"/>
        <v>0</v>
      </c>
      <c r="AH46" s="187"/>
      <c r="AI46" s="187"/>
      <c r="AJ46" s="53"/>
      <c r="AK46" s="188"/>
      <c r="AL46" s="188"/>
      <c r="AM46" s="186"/>
      <c r="AN46" s="186"/>
      <c r="AO46" s="185"/>
      <c r="AP46" s="185"/>
      <c r="AQ46" s="185"/>
      <c r="AR46" s="187">
        <f t="shared" si="1"/>
        <v>0</v>
      </c>
      <c r="AS46" s="187"/>
      <c r="AT46" s="200"/>
      <c r="AU46" s="137"/>
      <c r="AV46" s="135"/>
      <c r="AW46" s="135"/>
      <c r="AX46" s="135"/>
      <c r="AY46" s="135"/>
      <c r="AZ46" s="136"/>
    </row>
    <row r="47" spans="1:52" ht="36" customHeight="1" x14ac:dyDescent="0.2">
      <c r="A47" s="73">
        <v>29</v>
      </c>
      <c r="B47" s="170"/>
      <c r="C47" s="167"/>
      <c r="D47" s="167"/>
      <c r="E47" s="167"/>
      <c r="F47" s="167"/>
      <c r="G47" s="167"/>
      <c r="H47" s="167"/>
      <c r="I47" s="167"/>
      <c r="J47" s="167"/>
      <c r="K47" s="167"/>
      <c r="L47" s="167"/>
      <c r="M47" s="167"/>
      <c r="N47" s="167"/>
      <c r="O47" s="167"/>
      <c r="P47" s="168"/>
      <c r="Q47" s="168"/>
      <c r="R47" s="169"/>
      <c r="S47" s="169"/>
      <c r="T47" s="169"/>
      <c r="U47" s="134"/>
      <c r="V47" s="135"/>
      <c r="W47" s="135"/>
      <c r="X47" s="136"/>
      <c r="Y47" s="132"/>
      <c r="Z47" s="133"/>
      <c r="AA47" s="133"/>
      <c r="AB47" s="186"/>
      <c r="AC47" s="186"/>
      <c r="AD47" s="185"/>
      <c r="AE47" s="185"/>
      <c r="AF47" s="185"/>
      <c r="AG47" s="187">
        <f t="shared" si="0"/>
        <v>0</v>
      </c>
      <c r="AH47" s="187"/>
      <c r="AI47" s="187"/>
      <c r="AJ47" s="53"/>
      <c r="AK47" s="188"/>
      <c r="AL47" s="188"/>
      <c r="AM47" s="186"/>
      <c r="AN47" s="186"/>
      <c r="AO47" s="185"/>
      <c r="AP47" s="185"/>
      <c r="AQ47" s="185"/>
      <c r="AR47" s="187">
        <f t="shared" si="1"/>
        <v>0</v>
      </c>
      <c r="AS47" s="187"/>
      <c r="AT47" s="200"/>
      <c r="AU47" s="137"/>
      <c r="AV47" s="135"/>
      <c r="AW47" s="135"/>
      <c r="AX47" s="135"/>
      <c r="AY47" s="135"/>
      <c r="AZ47" s="136"/>
    </row>
    <row r="48" spans="1:52" ht="36" customHeight="1" x14ac:dyDescent="0.2">
      <c r="A48" s="73">
        <v>30</v>
      </c>
      <c r="B48" s="170"/>
      <c r="C48" s="167"/>
      <c r="D48" s="167"/>
      <c r="E48" s="167"/>
      <c r="F48" s="167"/>
      <c r="G48" s="167"/>
      <c r="H48" s="167"/>
      <c r="I48" s="167"/>
      <c r="J48" s="167"/>
      <c r="K48" s="167"/>
      <c r="L48" s="167"/>
      <c r="M48" s="167"/>
      <c r="N48" s="167"/>
      <c r="O48" s="167"/>
      <c r="P48" s="168"/>
      <c r="Q48" s="168"/>
      <c r="R48" s="169"/>
      <c r="S48" s="169"/>
      <c r="T48" s="169"/>
      <c r="U48" s="134"/>
      <c r="V48" s="135"/>
      <c r="W48" s="135"/>
      <c r="X48" s="136"/>
      <c r="Y48" s="132"/>
      <c r="Z48" s="133"/>
      <c r="AA48" s="133"/>
      <c r="AB48" s="186"/>
      <c r="AC48" s="186"/>
      <c r="AD48" s="185"/>
      <c r="AE48" s="185"/>
      <c r="AF48" s="185"/>
      <c r="AG48" s="187">
        <f t="shared" si="0"/>
        <v>0</v>
      </c>
      <c r="AH48" s="187"/>
      <c r="AI48" s="187"/>
      <c r="AJ48" s="53"/>
      <c r="AK48" s="188"/>
      <c r="AL48" s="188"/>
      <c r="AM48" s="186"/>
      <c r="AN48" s="186"/>
      <c r="AO48" s="185"/>
      <c r="AP48" s="185"/>
      <c r="AQ48" s="185"/>
      <c r="AR48" s="187">
        <f t="shared" si="1"/>
        <v>0</v>
      </c>
      <c r="AS48" s="187"/>
      <c r="AT48" s="200"/>
      <c r="AU48" s="137"/>
      <c r="AV48" s="135"/>
      <c r="AW48" s="135"/>
      <c r="AX48" s="135"/>
      <c r="AY48" s="135"/>
      <c r="AZ48" s="136"/>
    </row>
    <row r="49" spans="1:52" ht="36" customHeight="1" x14ac:dyDescent="0.2">
      <c r="A49" s="73">
        <v>31</v>
      </c>
      <c r="B49" s="170"/>
      <c r="C49" s="167"/>
      <c r="D49" s="167"/>
      <c r="E49" s="167"/>
      <c r="F49" s="167"/>
      <c r="G49" s="167"/>
      <c r="H49" s="167"/>
      <c r="I49" s="167"/>
      <c r="J49" s="167"/>
      <c r="K49" s="167"/>
      <c r="L49" s="167"/>
      <c r="M49" s="167"/>
      <c r="N49" s="167"/>
      <c r="O49" s="167"/>
      <c r="P49" s="168"/>
      <c r="Q49" s="168"/>
      <c r="R49" s="169"/>
      <c r="S49" s="169"/>
      <c r="T49" s="169"/>
      <c r="U49" s="134"/>
      <c r="V49" s="135"/>
      <c r="W49" s="135"/>
      <c r="X49" s="136"/>
      <c r="Y49" s="132"/>
      <c r="Z49" s="133"/>
      <c r="AA49" s="133"/>
      <c r="AB49" s="186"/>
      <c r="AC49" s="186"/>
      <c r="AD49" s="185"/>
      <c r="AE49" s="185"/>
      <c r="AF49" s="185"/>
      <c r="AG49" s="187">
        <f t="shared" si="0"/>
        <v>0</v>
      </c>
      <c r="AH49" s="187"/>
      <c r="AI49" s="187"/>
      <c r="AJ49" s="53"/>
      <c r="AK49" s="188"/>
      <c r="AL49" s="188"/>
      <c r="AM49" s="186"/>
      <c r="AN49" s="186"/>
      <c r="AO49" s="185"/>
      <c r="AP49" s="185"/>
      <c r="AQ49" s="185"/>
      <c r="AR49" s="187">
        <f t="shared" si="1"/>
        <v>0</v>
      </c>
      <c r="AS49" s="187"/>
      <c r="AT49" s="200"/>
      <c r="AU49" s="137"/>
      <c r="AV49" s="135"/>
      <c r="AW49" s="135"/>
      <c r="AX49" s="135"/>
      <c r="AY49" s="135"/>
      <c r="AZ49" s="136"/>
    </row>
    <row r="50" spans="1:52" ht="36" customHeight="1" x14ac:dyDescent="0.2">
      <c r="A50" s="73">
        <v>32</v>
      </c>
      <c r="B50" s="170"/>
      <c r="C50" s="167"/>
      <c r="D50" s="167"/>
      <c r="E50" s="167"/>
      <c r="F50" s="167"/>
      <c r="G50" s="167"/>
      <c r="H50" s="167"/>
      <c r="I50" s="167"/>
      <c r="J50" s="167"/>
      <c r="K50" s="167"/>
      <c r="L50" s="167"/>
      <c r="M50" s="167"/>
      <c r="N50" s="167"/>
      <c r="O50" s="167"/>
      <c r="P50" s="168"/>
      <c r="Q50" s="168"/>
      <c r="R50" s="169"/>
      <c r="S50" s="169"/>
      <c r="T50" s="169"/>
      <c r="U50" s="134"/>
      <c r="V50" s="135"/>
      <c r="W50" s="135"/>
      <c r="X50" s="136"/>
      <c r="Y50" s="132"/>
      <c r="Z50" s="133"/>
      <c r="AA50" s="133"/>
      <c r="AB50" s="186"/>
      <c r="AC50" s="186"/>
      <c r="AD50" s="185"/>
      <c r="AE50" s="185"/>
      <c r="AF50" s="185"/>
      <c r="AG50" s="187">
        <f t="shared" si="0"/>
        <v>0</v>
      </c>
      <c r="AH50" s="187"/>
      <c r="AI50" s="187"/>
      <c r="AJ50" s="53"/>
      <c r="AK50" s="188"/>
      <c r="AL50" s="188"/>
      <c r="AM50" s="186"/>
      <c r="AN50" s="186"/>
      <c r="AO50" s="185"/>
      <c r="AP50" s="185"/>
      <c r="AQ50" s="185"/>
      <c r="AR50" s="187">
        <f t="shared" si="1"/>
        <v>0</v>
      </c>
      <c r="AS50" s="187"/>
      <c r="AT50" s="200"/>
      <c r="AU50" s="137"/>
      <c r="AV50" s="135"/>
      <c r="AW50" s="135"/>
      <c r="AX50" s="135"/>
      <c r="AY50" s="135"/>
      <c r="AZ50" s="136"/>
    </row>
    <row r="51" spans="1:52" ht="36" customHeight="1" x14ac:dyDescent="0.2">
      <c r="A51" s="73">
        <v>33</v>
      </c>
      <c r="B51" s="170"/>
      <c r="C51" s="167"/>
      <c r="D51" s="167"/>
      <c r="E51" s="167"/>
      <c r="F51" s="167"/>
      <c r="G51" s="167"/>
      <c r="H51" s="167"/>
      <c r="I51" s="167"/>
      <c r="J51" s="167"/>
      <c r="K51" s="167"/>
      <c r="L51" s="167"/>
      <c r="M51" s="167"/>
      <c r="N51" s="167"/>
      <c r="O51" s="167"/>
      <c r="P51" s="168"/>
      <c r="Q51" s="168"/>
      <c r="R51" s="169"/>
      <c r="S51" s="169"/>
      <c r="T51" s="169"/>
      <c r="U51" s="134"/>
      <c r="V51" s="135"/>
      <c r="W51" s="135"/>
      <c r="X51" s="136"/>
      <c r="Y51" s="132"/>
      <c r="Z51" s="133"/>
      <c r="AA51" s="133"/>
      <c r="AB51" s="186"/>
      <c r="AC51" s="186"/>
      <c r="AD51" s="185"/>
      <c r="AE51" s="185"/>
      <c r="AF51" s="185"/>
      <c r="AG51" s="187">
        <f t="shared" ref="AG51:AG82" si="2">AD51*AB51</f>
        <v>0</v>
      </c>
      <c r="AH51" s="187"/>
      <c r="AI51" s="187"/>
      <c r="AJ51" s="53"/>
      <c r="AK51" s="188"/>
      <c r="AL51" s="188"/>
      <c r="AM51" s="186"/>
      <c r="AN51" s="186"/>
      <c r="AO51" s="185"/>
      <c r="AP51" s="185"/>
      <c r="AQ51" s="185"/>
      <c r="AR51" s="187">
        <f t="shared" ref="AR51:AR82" si="3">AO51*AM51</f>
        <v>0</v>
      </c>
      <c r="AS51" s="187"/>
      <c r="AT51" s="200"/>
      <c r="AU51" s="137"/>
      <c r="AV51" s="135"/>
      <c r="AW51" s="135"/>
      <c r="AX51" s="135"/>
      <c r="AY51" s="135"/>
      <c r="AZ51" s="136"/>
    </row>
    <row r="52" spans="1:52" ht="36" customHeight="1" x14ac:dyDescent="0.2">
      <c r="A52" s="73">
        <v>34</v>
      </c>
      <c r="B52" s="170"/>
      <c r="C52" s="167"/>
      <c r="D52" s="167"/>
      <c r="E52" s="167"/>
      <c r="F52" s="167"/>
      <c r="G52" s="167"/>
      <c r="H52" s="167"/>
      <c r="I52" s="167"/>
      <c r="J52" s="167"/>
      <c r="K52" s="167"/>
      <c r="L52" s="167"/>
      <c r="M52" s="167"/>
      <c r="N52" s="167"/>
      <c r="O52" s="167"/>
      <c r="P52" s="168"/>
      <c r="Q52" s="168"/>
      <c r="R52" s="169"/>
      <c r="S52" s="169"/>
      <c r="T52" s="169"/>
      <c r="U52" s="134"/>
      <c r="V52" s="135"/>
      <c r="W52" s="135"/>
      <c r="X52" s="136"/>
      <c r="Y52" s="132"/>
      <c r="Z52" s="133"/>
      <c r="AA52" s="133"/>
      <c r="AB52" s="186"/>
      <c r="AC52" s="186"/>
      <c r="AD52" s="185"/>
      <c r="AE52" s="185"/>
      <c r="AF52" s="185"/>
      <c r="AG52" s="187">
        <f t="shared" si="2"/>
        <v>0</v>
      </c>
      <c r="AH52" s="187"/>
      <c r="AI52" s="187"/>
      <c r="AJ52" s="53"/>
      <c r="AK52" s="188"/>
      <c r="AL52" s="188"/>
      <c r="AM52" s="186"/>
      <c r="AN52" s="186"/>
      <c r="AO52" s="185"/>
      <c r="AP52" s="185"/>
      <c r="AQ52" s="185"/>
      <c r="AR52" s="187">
        <f t="shared" si="3"/>
        <v>0</v>
      </c>
      <c r="AS52" s="187"/>
      <c r="AT52" s="200"/>
      <c r="AU52" s="137"/>
      <c r="AV52" s="135"/>
      <c r="AW52" s="135"/>
      <c r="AX52" s="135"/>
      <c r="AY52" s="135"/>
      <c r="AZ52" s="136"/>
    </row>
    <row r="53" spans="1:52" ht="36" customHeight="1" x14ac:dyDescent="0.2">
      <c r="A53" s="73">
        <v>35</v>
      </c>
      <c r="B53" s="170"/>
      <c r="C53" s="167"/>
      <c r="D53" s="167"/>
      <c r="E53" s="167"/>
      <c r="F53" s="167"/>
      <c r="G53" s="167"/>
      <c r="H53" s="167"/>
      <c r="I53" s="167"/>
      <c r="J53" s="167"/>
      <c r="K53" s="167"/>
      <c r="L53" s="167"/>
      <c r="M53" s="167"/>
      <c r="N53" s="167"/>
      <c r="O53" s="167"/>
      <c r="P53" s="168"/>
      <c r="Q53" s="168"/>
      <c r="R53" s="169"/>
      <c r="S53" s="169"/>
      <c r="T53" s="169"/>
      <c r="U53" s="134"/>
      <c r="V53" s="135"/>
      <c r="W53" s="135"/>
      <c r="X53" s="136"/>
      <c r="Y53" s="132"/>
      <c r="Z53" s="133"/>
      <c r="AA53" s="133"/>
      <c r="AB53" s="186"/>
      <c r="AC53" s="186"/>
      <c r="AD53" s="185"/>
      <c r="AE53" s="185"/>
      <c r="AF53" s="185"/>
      <c r="AG53" s="187">
        <f t="shared" si="2"/>
        <v>0</v>
      </c>
      <c r="AH53" s="187"/>
      <c r="AI53" s="187"/>
      <c r="AJ53" s="53"/>
      <c r="AK53" s="188"/>
      <c r="AL53" s="188"/>
      <c r="AM53" s="186"/>
      <c r="AN53" s="186"/>
      <c r="AO53" s="185"/>
      <c r="AP53" s="185"/>
      <c r="AQ53" s="185"/>
      <c r="AR53" s="187">
        <f t="shared" si="3"/>
        <v>0</v>
      </c>
      <c r="AS53" s="187"/>
      <c r="AT53" s="200"/>
      <c r="AU53" s="137"/>
      <c r="AV53" s="135"/>
      <c r="AW53" s="135"/>
      <c r="AX53" s="135"/>
      <c r="AY53" s="135"/>
      <c r="AZ53" s="136"/>
    </row>
    <row r="54" spans="1:52" ht="36" customHeight="1" x14ac:dyDescent="0.2">
      <c r="A54" s="73">
        <v>36</v>
      </c>
      <c r="B54" s="170"/>
      <c r="C54" s="167"/>
      <c r="D54" s="167"/>
      <c r="E54" s="167"/>
      <c r="F54" s="167"/>
      <c r="G54" s="167"/>
      <c r="H54" s="167"/>
      <c r="I54" s="167"/>
      <c r="J54" s="167"/>
      <c r="K54" s="167"/>
      <c r="L54" s="167"/>
      <c r="M54" s="167"/>
      <c r="N54" s="167"/>
      <c r="O54" s="167"/>
      <c r="P54" s="168"/>
      <c r="Q54" s="168"/>
      <c r="R54" s="169"/>
      <c r="S54" s="169"/>
      <c r="T54" s="169"/>
      <c r="U54" s="134"/>
      <c r="V54" s="135"/>
      <c r="W54" s="135"/>
      <c r="X54" s="136"/>
      <c r="Y54" s="132"/>
      <c r="Z54" s="133"/>
      <c r="AA54" s="133"/>
      <c r="AB54" s="186"/>
      <c r="AC54" s="186"/>
      <c r="AD54" s="185"/>
      <c r="AE54" s="185"/>
      <c r="AF54" s="185"/>
      <c r="AG54" s="187">
        <f t="shared" si="2"/>
        <v>0</v>
      </c>
      <c r="AH54" s="187"/>
      <c r="AI54" s="187"/>
      <c r="AJ54" s="53"/>
      <c r="AK54" s="188"/>
      <c r="AL54" s="188"/>
      <c r="AM54" s="186"/>
      <c r="AN54" s="186"/>
      <c r="AO54" s="185"/>
      <c r="AP54" s="185"/>
      <c r="AQ54" s="185"/>
      <c r="AR54" s="187">
        <f t="shared" si="3"/>
        <v>0</v>
      </c>
      <c r="AS54" s="187"/>
      <c r="AT54" s="200"/>
      <c r="AU54" s="137"/>
      <c r="AV54" s="135"/>
      <c r="AW54" s="135"/>
      <c r="AX54" s="135"/>
      <c r="AY54" s="135"/>
      <c r="AZ54" s="136"/>
    </row>
    <row r="55" spans="1:52" ht="36" customHeight="1" x14ac:dyDescent="0.2">
      <c r="A55" s="73">
        <v>37</v>
      </c>
      <c r="B55" s="170"/>
      <c r="C55" s="167"/>
      <c r="D55" s="167"/>
      <c r="E55" s="167"/>
      <c r="F55" s="167"/>
      <c r="G55" s="167"/>
      <c r="H55" s="167"/>
      <c r="I55" s="167"/>
      <c r="J55" s="167"/>
      <c r="K55" s="167"/>
      <c r="L55" s="167"/>
      <c r="M55" s="167"/>
      <c r="N55" s="167"/>
      <c r="O55" s="167"/>
      <c r="P55" s="168"/>
      <c r="Q55" s="168"/>
      <c r="R55" s="169"/>
      <c r="S55" s="169"/>
      <c r="T55" s="169"/>
      <c r="U55" s="134"/>
      <c r="V55" s="135"/>
      <c r="W55" s="135"/>
      <c r="X55" s="136"/>
      <c r="Y55" s="132"/>
      <c r="Z55" s="133"/>
      <c r="AA55" s="133"/>
      <c r="AB55" s="186"/>
      <c r="AC55" s="186"/>
      <c r="AD55" s="185"/>
      <c r="AE55" s="185"/>
      <c r="AF55" s="185"/>
      <c r="AG55" s="187">
        <f t="shared" si="2"/>
        <v>0</v>
      </c>
      <c r="AH55" s="187"/>
      <c r="AI55" s="187"/>
      <c r="AJ55" s="53"/>
      <c r="AK55" s="188"/>
      <c r="AL55" s="188"/>
      <c r="AM55" s="186"/>
      <c r="AN55" s="186"/>
      <c r="AO55" s="185"/>
      <c r="AP55" s="185"/>
      <c r="AQ55" s="185"/>
      <c r="AR55" s="187">
        <f t="shared" si="3"/>
        <v>0</v>
      </c>
      <c r="AS55" s="187"/>
      <c r="AT55" s="200"/>
      <c r="AU55" s="137"/>
      <c r="AV55" s="135"/>
      <c r="AW55" s="135"/>
      <c r="AX55" s="135"/>
      <c r="AY55" s="135"/>
      <c r="AZ55" s="136"/>
    </row>
    <row r="56" spans="1:52" ht="36" customHeight="1" x14ac:dyDescent="0.2">
      <c r="A56" s="73">
        <v>38</v>
      </c>
      <c r="B56" s="170"/>
      <c r="C56" s="167"/>
      <c r="D56" s="167"/>
      <c r="E56" s="167"/>
      <c r="F56" s="167"/>
      <c r="G56" s="167"/>
      <c r="H56" s="167"/>
      <c r="I56" s="167"/>
      <c r="J56" s="167"/>
      <c r="K56" s="167"/>
      <c r="L56" s="167"/>
      <c r="M56" s="167"/>
      <c r="N56" s="167"/>
      <c r="O56" s="167"/>
      <c r="P56" s="168"/>
      <c r="Q56" s="168"/>
      <c r="R56" s="169"/>
      <c r="S56" s="169"/>
      <c r="T56" s="169"/>
      <c r="U56" s="134"/>
      <c r="V56" s="135"/>
      <c r="W56" s="135"/>
      <c r="X56" s="136"/>
      <c r="Y56" s="132"/>
      <c r="Z56" s="133"/>
      <c r="AA56" s="133"/>
      <c r="AB56" s="186"/>
      <c r="AC56" s="186"/>
      <c r="AD56" s="185"/>
      <c r="AE56" s="185"/>
      <c r="AF56" s="185"/>
      <c r="AG56" s="187">
        <f t="shared" si="2"/>
        <v>0</v>
      </c>
      <c r="AH56" s="187"/>
      <c r="AI56" s="187"/>
      <c r="AJ56" s="53"/>
      <c r="AK56" s="188"/>
      <c r="AL56" s="188"/>
      <c r="AM56" s="186"/>
      <c r="AN56" s="186"/>
      <c r="AO56" s="185"/>
      <c r="AP56" s="185"/>
      <c r="AQ56" s="185"/>
      <c r="AR56" s="187">
        <f t="shared" si="3"/>
        <v>0</v>
      </c>
      <c r="AS56" s="187"/>
      <c r="AT56" s="200"/>
      <c r="AU56" s="137"/>
      <c r="AV56" s="135"/>
      <c r="AW56" s="135"/>
      <c r="AX56" s="135"/>
      <c r="AY56" s="135"/>
      <c r="AZ56" s="136"/>
    </row>
    <row r="57" spans="1:52" ht="36" customHeight="1" x14ac:dyDescent="0.2">
      <c r="A57" s="73">
        <v>39</v>
      </c>
      <c r="B57" s="170"/>
      <c r="C57" s="167"/>
      <c r="D57" s="167"/>
      <c r="E57" s="167"/>
      <c r="F57" s="167"/>
      <c r="G57" s="167"/>
      <c r="H57" s="167"/>
      <c r="I57" s="167"/>
      <c r="J57" s="167"/>
      <c r="K57" s="167"/>
      <c r="L57" s="167"/>
      <c r="M57" s="167"/>
      <c r="N57" s="167"/>
      <c r="O57" s="167"/>
      <c r="P57" s="168"/>
      <c r="Q57" s="168"/>
      <c r="R57" s="169"/>
      <c r="S57" s="169"/>
      <c r="T57" s="169"/>
      <c r="U57" s="134"/>
      <c r="V57" s="135"/>
      <c r="W57" s="135"/>
      <c r="X57" s="136"/>
      <c r="Y57" s="132"/>
      <c r="Z57" s="133"/>
      <c r="AA57" s="133"/>
      <c r="AB57" s="186"/>
      <c r="AC57" s="186"/>
      <c r="AD57" s="185"/>
      <c r="AE57" s="185"/>
      <c r="AF57" s="185"/>
      <c r="AG57" s="187">
        <f t="shared" si="2"/>
        <v>0</v>
      </c>
      <c r="AH57" s="187"/>
      <c r="AI57" s="187"/>
      <c r="AJ57" s="53"/>
      <c r="AK57" s="188"/>
      <c r="AL57" s="188"/>
      <c r="AM57" s="186"/>
      <c r="AN57" s="186"/>
      <c r="AO57" s="185"/>
      <c r="AP57" s="185"/>
      <c r="AQ57" s="185"/>
      <c r="AR57" s="187">
        <f t="shared" si="3"/>
        <v>0</v>
      </c>
      <c r="AS57" s="187"/>
      <c r="AT57" s="200"/>
      <c r="AU57" s="137"/>
      <c r="AV57" s="135"/>
      <c r="AW57" s="135"/>
      <c r="AX57" s="135"/>
      <c r="AY57" s="135"/>
      <c r="AZ57" s="136"/>
    </row>
    <row r="58" spans="1:52" ht="36" customHeight="1" x14ac:dyDescent="0.2">
      <c r="A58" s="73">
        <v>40</v>
      </c>
      <c r="B58" s="170"/>
      <c r="C58" s="167"/>
      <c r="D58" s="167"/>
      <c r="E58" s="167"/>
      <c r="F58" s="167"/>
      <c r="G58" s="167"/>
      <c r="H58" s="167"/>
      <c r="I58" s="167"/>
      <c r="J58" s="167"/>
      <c r="K58" s="167"/>
      <c r="L58" s="167"/>
      <c r="M58" s="167"/>
      <c r="N58" s="167"/>
      <c r="O58" s="167"/>
      <c r="P58" s="168"/>
      <c r="Q58" s="168"/>
      <c r="R58" s="169"/>
      <c r="S58" s="169"/>
      <c r="T58" s="169"/>
      <c r="U58" s="134"/>
      <c r="V58" s="135"/>
      <c r="W58" s="135"/>
      <c r="X58" s="136"/>
      <c r="Y58" s="132"/>
      <c r="Z58" s="133"/>
      <c r="AA58" s="133"/>
      <c r="AB58" s="186"/>
      <c r="AC58" s="186"/>
      <c r="AD58" s="185"/>
      <c r="AE58" s="185"/>
      <c r="AF58" s="185"/>
      <c r="AG58" s="187">
        <f t="shared" si="2"/>
        <v>0</v>
      </c>
      <c r="AH58" s="187"/>
      <c r="AI58" s="187"/>
      <c r="AJ58" s="53"/>
      <c r="AK58" s="188"/>
      <c r="AL58" s="188"/>
      <c r="AM58" s="186"/>
      <c r="AN58" s="186"/>
      <c r="AO58" s="185"/>
      <c r="AP58" s="185"/>
      <c r="AQ58" s="185"/>
      <c r="AR58" s="187">
        <f t="shared" si="3"/>
        <v>0</v>
      </c>
      <c r="AS58" s="187"/>
      <c r="AT58" s="200"/>
      <c r="AU58" s="137"/>
      <c r="AV58" s="135"/>
      <c r="AW58" s="135"/>
      <c r="AX58" s="135"/>
      <c r="AY58" s="135"/>
      <c r="AZ58" s="136"/>
    </row>
    <row r="59" spans="1:52" ht="36" customHeight="1" x14ac:dyDescent="0.2">
      <c r="A59" s="73">
        <v>41</v>
      </c>
      <c r="B59" s="170"/>
      <c r="C59" s="167"/>
      <c r="D59" s="167"/>
      <c r="E59" s="167"/>
      <c r="F59" s="167"/>
      <c r="G59" s="167"/>
      <c r="H59" s="167"/>
      <c r="I59" s="167"/>
      <c r="J59" s="167"/>
      <c r="K59" s="167"/>
      <c r="L59" s="167"/>
      <c r="M59" s="167"/>
      <c r="N59" s="167"/>
      <c r="O59" s="167"/>
      <c r="P59" s="168"/>
      <c r="Q59" s="168"/>
      <c r="R59" s="169"/>
      <c r="S59" s="169"/>
      <c r="T59" s="169"/>
      <c r="U59" s="134"/>
      <c r="V59" s="135"/>
      <c r="W59" s="135"/>
      <c r="X59" s="136"/>
      <c r="Y59" s="132"/>
      <c r="Z59" s="133"/>
      <c r="AA59" s="133"/>
      <c r="AB59" s="186"/>
      <c r="AC59" s="186"/>
      <c r="AD59" s="185"/>
      <c r="AE59" s="185"/>
      <c r="AF59" s="185"/>
      <c r="AG59" s="187">
        <f t="shared" si="2"/>
        <v>0</v>
      </c>
      <c r="AH59" s="187"/>
      <c r="AI59" s="187"/>
      <c r="AJ59" s="53"/>
      <c r="AK59" s="188"/>
      <c r="AL59" s="188"/>
      <c r="AM59" s="186"/>
      <c r="AN59" s="186"/>
      <c r="AO59" s="185"/>
      <c r="AP59" s="185"/>
      <c r="AQ59" s="185"/>
      <c r="AR59" s="187">
        <f t="shared" si="3"/>
        <v>0</v>
      </c>
      <c r="AS59" s="187"/>
      <c r="AT59" s="200"/>
      <c r="AU59" s="137"/>
      <c r="AV59" s="135"/>
      <c r="AW59" s="135"/>
      <c r="AX59" s="135"/>
      <c r="AY59" s="135"/>
      <c r="AZ59" s="136"/>
    </row>
    <row r="60" spans="1:52" ht="36" customHeight="1" x14ac:dyDescent="0.2">
      <c r="A60" s="73">
        <v>42</v>
      </c>
      <c r="B60" s="170"/>
      <c r="C60" s="167"/>
      <c r="D60" s="167"/>
      <c r="E60" s="167"/>
      <c r="F60" s="167"/>
      <c r="G60" s="167"/>
      <c r="H60" s="167"/>
      <c r="I60" s="167"/>
      <c r="J60" s="167"/>
      <c r="K60" s="167"/>
      <c r="L60" s="167"/>
      <c r="M60" s="167"/>
      <c r="N60" s="167"/>
      <c r="O60" s="167"/>
      <c r="P60" s="168"/>
      <c r="Q60" s="168"/>
      <c r="R60" s="169"/>
      <c r="S60" s="169"/>
      <c r="T60" s="169"/>
      <c r="U60" s="134"/>
      <c r="V60" s="135"/>
      <c r="W60" s="135"/>
      <c r="X60" s="136"/>
      <c r="Y60" s="132"/>
      <c r="Z60" s="133"/>
      <c r="AA60" s="133"/>
      <c r="AB60" s="186"/>
      <c r="AC60" s="186"/>
      <c r="AD60" s="185"/>
      <c r="AE60" s="185"/>
      <c r="AF60" s="185"/>
      <c r="AG60" s="187">
        <f t="shared" si="2"/>
        <v>0</v>
      </c>
      <c r="AH60" s="187"/>
      <c r="AI60" s="187"/>
      <c r="AJ60" s="53"/>
      <c r="AK60" s="188"/>
      <c r="AL60" s="188"/>
      <c r="AM60" s="186"/>
      <c r="AN60" s="186"/>
      <c r="AO60" s="185"/>
      <c r="AP60" s="185"/>
      <c r="AQ60" s="185"/>
      <c r="AR60" s="187">
        <f t="shared" si="3"/>
        <v>0</v>
      </c>
      <c r="AS60" s="187"/>
      <c r="AT60" s="200"/>
      <c r="AU60" s="137"/>
      <c r="AV60" s="135"/>
      <c r="AW60" s="135"/>
      <c r="AX60" s="135"/>
      <c r="AY60" s="135"/>
      <c r="AZ60" s="136"/>
    </row>
    <row r="61" spans="1:52" ht="36" customHeight="1" x14ac:dyDescent="0.2">
      <c r="A61" s="73">
        <v>43</v>
      </c>
      <c r="B61" s="170"/>
      <c r="C61" s="167"/>
      <c r="D61" s="167"/>
      <c r="E61" s="167"/>
      <c r="F61" s="167"/>
      <c r="G61" s="167"/>
      <c r="H61" s="167"/>
      <c r="I61" s="167"/>
      <c r="J61" s="167"/>
      <c r="K61" s="167"/>
      <c r="L61" s="167"/>
      <c r="M61" s="167"/>
      <c r="N61" s="167"/>
      <c r="O61" s="167"/>
      <c r="P61" s="168"/>
      <c r="Q61" s="168"/>
      <c r="R61" s="169"/>
      <c r="S61" s="169"/>
      <c r="T61" s="169"/>
      <c r="U61" s="134"/>
      <c r="V61" s="135"/>
      <c r="W61" s="135"/>
      <c r="X61" s="136"/>
      <c r="Y61" s="132"/>
      <c r="Z61" s="133"/>
      <c r="AA61" s="133"/>
      <c r="AB61" s="186"/>
      <c r="AC61" s="186"/>
      <c r="AD61" s="185"/>
      <c r="AE61" s="185"/>
      <c r="AF61" s="185"/>
      <c r="AG61" s="187">
        <f t="shared" si="2"/>
        <v>0</v>
      </c>
      <c r="AH61" s="187"/>
      <c r="AI61" s="187"/>
      <c r="AJ61" s="53"/>
      <c r="AK61" s="188"/>
      <c r="AL61" s="188"/>
      <c r="AM61" s="186"/>
      <c r="AN61" s="186"/>
      <c r="AO61" s="185"/>
      <c r="AP61" s="185"/>
      <c r="AQ61" s="185"/>
      <c r="AR61" s="187">
        <f t="shared" si="3"/>
        <v>0</v>
      </c>
      <c r="AS61" s="187"/>
      <c r="AT61" s="200"/>
      <c r="AU61" s="137"/>
      <c r="AV61" s="135"/>
      <c r="AW61" s="135"/>
      <c r="AX61" s="135"/>
      <c r="AY61" s="135"/>
      <c r="AZ61" s="136"/>
    </row>
    <row r="62" spans="1:52" ht="36" customHeight="1" x14ac:dyDescent="0.2">
      <c r="A62" s="73">
        <v>44</v>
      </c>
      <c r="B62" s="170"/>
      <c r="C62" s="167"/>
      <c r="D62" s="167"/>
      <c r="E62" s="167"/>
      <c r="F62" s="167"/>
      <c r="G62" s="167"/>
      <c r="H62" s="167"/>
      <c r="I62" s="167"/>
      <c r="J62" s="167"/>
      <c r="K62" s="167"/>
      <c r="L62" s="167"/>
      <c r="M62" s="167"/>
      <c r="N62" s="167"/>
      <c r="O62" s="167"/>
      <c r="P62" s="168"/>
      <c r="Q62" s="168"/>
      <c r="R62" s="169"/>
      <c r="S62" s="169"/>
      <c r="T62" s="169"/>
      <c r="U62" s="134"/>
      <c r="V62" s="135"/>
      <c r="W62" s="135"/>
      <c r="X62" s="136"/>
      <c r="Y62" s="132"/>
      <c r="Z62" s="133"/>
      <c r="AA62" s="133"/>
      <c r="AB62" s="186"/>
      <c r="AC62" s="186"/>
      <c r="AD62" s="185"/>
      <c r="AE62" s="185"/>
      <c r="AF62" s="185"/>
      <c r="AG62" s="187">
        <f t="shared" si="2"/>
        <v>0</v>
      </c>
      <c r="AH62" s="187"/>
      <c r="AI62" s="187"/>
      <c r="AJ62" s="53"/>
      <c r="AK62" s="188"/>
      <c r="AL62" s="188"/>
      <c r="AM62" s="186"/>
      <c r="AN62" s="186"/>
      <c r="AO62" s="185"/>
      <c r="AP62" s="185"/>
      <c r="AQ62" s="185"/>
      <c r="AR62" s="187">
        <f t="shared" si="3"/>
        <v>0</v>
      </c>
      <c r="AS62" s="187"/>
      <c r="AT62" s="200"/>
      <c r="AU62" s="137"/>
      <c r="AV62" s="135"/>
      <c r="AW62" s="135"/>
      <c r="AX62" s="135"/>
      <c r="AY62" s="135"/>
      <c r="AZ62" s="136"/>
    </row>
    <row r="63" spans="1:52" ht="36" customHeight="1" x14ac:dyDescent="0.2">
      <c r="A63" s="73">
        <v>45</v>
      </c>
      <c r="B63" s="170"/>
      <c r="C63" s="167"/>
      <c r="D63" s="167"/>
      <c r="E63" s="167"/>
      <c r="F63" s="167"/>
      <c r="G63" s="167"/>
      <c r="H63" s="167"/>
      <c r="I63" s="167"/>
      <c r="J63" s="167"/>
      <c r="K63" s="167"/>
      <c r="L63" s="167"/>
      <c r="M63" s="167"/>
      <c r="N63" s="167"/>
      <c r="O63" s="167"/>
      <c r="P63" s="168"/>
      <c r="Q63" s="168"/>
      <c r="R63" s="169"/>
      <c r="S63" s="169"/>
      <c r="T63" s="169"/>
      <c r="U63" s="134"/>
      <c r="V63" s="135"/>
      <c r="W63" s="135"/>
      <c r="X63" s="136"/>
      <c r="Y63" s="132"/>
      <c r="Z63" s="133"/>
      <c r="AA63" s="133"/>
      <c r="AB63" s="186"/>
      <c r="AC63" s="186"/>
      <c r="AD63" s="185"/>
      <c r="AE63" s="185"/>
      <c r="AF63" s="185"/>
      <c r="AG63" s="187">
        <f t="shared" si="2"/>
        <v>0</v>
      </c>
      <c r="AH63" s="187"/>
      <c r="AI63" s="187"/>
      <c r="AJ63" s="53"/>
      <c r="AK63" s="188"/>
      <c r="AL63" s="188"/>
      <c r="AM63" s="186"/>
      <c r="AN63" s="186"/>
      <c r="AO63" s="185"/>
      <c r="AP63" s="185"/>
      <c r="AQ63" s="185"/>
      <c r="AR63" s="187">
        <f t="shared" si="3"/>
        <v>0</v>
      </c>
      <c r="AS63" s="187"/>
      <c r="AT63" s="200"/>
      <c r="AU63" s="137"/>
      <c r="AV63" s="135"/>
      <c r="AW63" s="135"/>
      <c r="AX63" s="135"/>
      <c r="AY63" s="135"/>
      <c r="AZ63" s="136"/>
    </row>
    <row r="64" spans="1:52" ht="36" customHeight="1" x14ac:dyDescent="0.2">
      <c r="A64" s="73">
        <v>46</v>
      </c>
      <c r="B64" s="170"/>
      <c r="C64" s="167"/>
      <c r="D64" s="167"/>
      <c r="E64" s="167"/>
      <c r="F64" s="167"/>
      <c r="G64" s="167"/>
      <c r="H64" s="167"/>
      <c r="I64" s="167"/>
      <c r="J64" s="167"/>
      <c r="K64" s="167"/>
      <c r="L64" s="167"/>
      <c r="M64" s="167"/>
      <c r="N64" s="167"/>
      <c r="O64" s="167"/>
      <c r="P64" s="168"/>
      <c r="Q64" s="168"/>
      <c r="R64" s="169"/>
      <c r="S64" s="169"/>
      <c r="T64" s="169"/>
      <c r="U64" s="134"/>
      <c r="V64" s="135"/>
      <c r="W64" s="135"/>
      <c r="X64" s="136"/>
      <c r="Y64" s="132"/>
      <c r="Z64" s="133"/>
      <c r="AA64" s="133"/>
      <c r="AB64" s="186"/>
      <c r="AC64" s="186"/>
      <c r="AD64" s="185"/>
      <c r="AE64" s="185"/>
      <c r="AF64" s="185"/>
      <c r="AG64" s="187">
        <f t="shared" si="2"/>
        <v>0</v>
      </c>
      <c r="AH64" s="187"/>
      <c r="AI64" s="187"/>
      <c r="AJ64" s="53"/>
      <c r="AK64" s="188"/>
      <c r="AL64" s="188"/>
      <c r="AM64" s="186"/>
      <c r="AN64" s="186"/>
      <c r="AO64" s="185"/>
      <c r="AP64" s="185"/>
      <c r="AQ64" s="185"/>
      <c r="AR64" s="187">
        <f t="shared" si="3"/>
        <v>0</v>
      </c>
      <c r="AS64" s="187"/>
      <c r="AT64" s="200"/>
      <c r="AU64" s="137"/>
      <c r="AV64" s="135"/>
      <c r="AW64" s="135"/>
      <c r="AX64" s="135"/>
      <c r="AY64" s="135"/>
      <c r="AZ64" s="136"/>
    </row>
    <row r="65" spans="1:52" ht="36" customHeight="1" x14ac:dyDescent="0.2">
      <c r="A65" s="73">
        <v>47</v>
      </c>
      <c r="B65" s="170"/>
      <c r="C65" s="167"/>
      <c r="D65" s="167"/>
      <c r="E65" s="167"/>
      <c r="F65" s="167"/>
      <c r="G65" s="167"/>
      <c r="H65" s="167"/>
      <c r="I65" s="167"/>
      <c r="J65" s="167"/>
      <c r="K65" s="167"/>
      <c r="L65" s="167"/>
      <c r="M65" s="167"/>
      <c r="N65" s="167"/>
      <c r="O65" s="167"/>
      <c r="P65" s="168"/>
      <c r="Q65" s="168"/>
      <c r="R65" s="169"/>
      <c r="S65" s="169"/>
      <c r="T65" s="169"/>
      <c r="U65" s="134"/>
      <c r="V65" s="135"/>
      <c r="W65" s="135"/>
      <c r="X65" s="136"/>
      <c r="Y65" s="132"/>
      <c r="Z65" s="133"/>
      <c r="AA65" s="133"/>
      <c r="AB65" s="186"/>
      <c r="AC65" s="186"/>
      <c r="AD65" s="185"/>
      <c r="AE65" s="185"/>
      <c r="AF65" s="185"/>
      <c r="AG65" s="187">
        <f t="shared" si="2"/>
        <v>0</v>
      </c>
      <c r="AH65" s="187"/>
      <c r="AI65" s="187"/>
      <c r="AJ65" s="53"/>
      <c r="AK65" s="188"/>
      <c r="AL65" s="188"/>
      <c r="AM65" s="186"/>
      <c r="AN65" s="186"/>
      <c r="AO65" s="185"/>
      <c r="AP65" s="185"/>
      <c r="AQ65" s="185"/>
      <c r="AR65" s="187">
        <f t="shared" si="3"/>
        <v>0</v>
      </c>
      <c r="AS65" s="187"/>
      <c r="AT65" s="200"/>
      <c r="AU65" s="137"/>
      <c r="AV65" s="135"/>
      <c r="AW65" s="135"/>
      <c r="AX65" s="135"/>
      <c r="AY65" s="135"/>
      <c r="AZ65" s="136"/>
    </row>
    <row r="66" spans="1:52" ht="36" customHeight="1" x14ac:dyDescent="0.2">
      <c r="A66" s="73">
        <v>48</v>
      </c>
      <c r="B66" s="170"/>
      <c r="C66" s="167"/>
      <c r="D66" s="167"/>
      <c r="E66" s="167"/>
      <c r="F66" s="167"/>
      <c r="G66" s="167"/>
      <c r="H66" s="167"/>
      <c r="I66" s="167"/>
      <c r="J66" s="167"/>
      <c r="K66" s="167"/>
      <c r="L66" s="167"/>
      <c r="M66" s="167"/>
      <c r="N66" s="167"/>
      <c r="O66" s="167"/>
      <c r="P66" s="168"/>
      <c r="Q66" s="168"/>
      <c r="R66" s="169"/>
      <c r="S66" s="169"/>
      <c r="T66" s="169"/>
      <c r="U66" s="134"/>
      <c r="V66" s="135"/>
      <c r="W66" s="135"/>
      <c r="X66" s="136"/>
      <c r="Y66" s="132"/>
      <c r="Z66" s="133"/>
      <c r="AA66" s="133"/>
      <c r="AB66" s="186"/>
      <c r="AC66" s="186"/>
      <c r="AD66" s="185"/>
      <c r="AE66" s="185"/>
      <c r="AF66" s="185"/>
      <c r="AG66" s="187">
        <f t="shared" si="2"/>
        <v>0</v>
      </c>
      <c r="AH66" s="187"/>
      <c r="AI66" s="187"/>
      <c r="AJ66" s="53"/>
      <c r="AK66" s="188"/>
      <c r="AL66" s="188"/>
      <c r="AM66" s="186"/>
      <c r="AN66" s="186"/>
      <c r="AO66" s="185"/>
      <c r="AP66" s="185"/>
      <c r="AQ66" s="185"/>
      <c r="AR66" s="187">
        <f t="shared" si="3"/>
        <v>0</v>
      </c>
      <c r="AS66" s="187"/>
      <c r="AT66" s="200"/>
      <c r="AU66" s="137"/>
      <c r="AV66" s="135"/>
      <c r="AW66" s="135"/>
      <c r="AX66" s="135"/>
      <c r="AY66" s="135"/>
      <c r="AZ66" s="136"/>
    </row>
    <row r="67" spans="1:52" ht="36" customHeight="1" x14ac:dyDescent="0.2">
      <c r="A67" s="73">
        <v>49</v>
      </c>
      <c r="B67" s="170"/>
      <c r="C67" s="167"/>
      <c r="D67" s="167"/>
      <c r="E67" s="167"/>
      <c r="F67" s="167"/>
      <c r="G67" s="167"/>
      <c r="H67" s="167"/>
      <c r="I67" s="167"/>
      <c r="J67" s="167"/>
      <c r="K67" s="167"/>
      <c r="L67" s="167"/>
      <c r="M67" s="167"/>
      <c r="N67" s="167"/>
      <c r="O67" s="167"/>
      <c r="P67" s="168"/>
      <c r="Q67" s="168"/>
      <c r="R67" s="169"/>
      <c r="S67" s="169"/>
      <c r="T67" s="169"/>
      <c r="U67" s="134"/>
      <c r="V67" s="135"/>
      <c r="W67" s="135"/>
      <c r="X67" s="136"/>
      <c r="Y67" s="132"/>
      <c r="Z67" s="133"/>
      <c r="AA67" s="133"/>
      <c r="AB67" s="186"/>
      <c r="AC67" s="186"/>
      <c r="AD67" s="185"/>
      <c r="AE67" s="185"/>
      <c r="AF67" s="185"/>
      <c r="AG67" s="187">
        <f t="shared" si="2"/>
        <v>0</v>
      </c>
      <c r="AH67" s="187"/>
      <c r="AI67" s="187"/>
      <c r="AJ67" s="53"/>
      <c r="AK67" s="188"/>
      <c r="AL67" s="188"/>
      <c r="AM67" s="186"/>
      <c r="AN67" s="186"/>
      <c r="AO67" s="185"/>
      <c r="AP67" s="185"/>
      <c r="AQ67" s="185"/>
      <c r="AR67" s="187">
        <f t="shared" si="3"/>
        <v>0</v>
      </c>
      <c r="AS67" s="187"/>
      <c r="AT67" s="200"/>
      <c r="AU67" s="137"/>
      <c r="AV67" s="135"/>
      <c r="AW67" s="135"/>
      <c r="AX67" s="135"/>
      <c r="AY67" s="135"/>
      <c r="AZ67" s="136"/>
    </row>
    <row r="68" spans="1:52" ht="36" customHeight="1" x14ac:dyDescent="0.2">
      <c r="A68" s="73">
        <v>50</v>
      </c>
      <c r="B68" s="170"/>
      <c r="C68" s="167"/>
      <c r="D68" s="167"/>
      <c r="E68" s="167"/>
      <c r="F68" s="167"/>
      <c r="G68" s="167"/>
      <c r="H68" s="167"/>
      <c r="I68" s="167"/>
      <c r="J68" s="167"/>
      <c r="K68" s="167"/>
      <c r="L68" s="167"/>
      <c r="M68" s="167"/>
      <c r="N68" s="167"/>
      <c r="O68" s="167"/>
      <c r="P68" s="168"/>
      <c r="Q68" s="168"/>
      <c r="R68" s="169"/>
      <c r="S68" s="169"/>
      <c r="T68" s="169"/>
      <c r="U68" s="134"/>
      <c r="V68" s="135"/>
      <c r="W68" s="135"/>
      <c r="X68" s="136"/>
      <c r="Y68" s="132"/>
      <c r="Z68" s="133"/>
      <c r="AA68" s="133"/>
      <c r="AB68" s="186"/>
      <c r="AC68" s="186"/>
      <c r="AD68" s="185"/>
      <c r="AE68" s="185"/>
      <c r="AF68" s="185"/>
      <c r="AG68" s="187">
        <f t="shared" si="2"/>
        <v>0</v>
      </c>
      <c r="AH68" s="187"/>
      <c r="AI68" s="187"/>
      <c r="AJ68" s="53"/>
      <c r="AK68" s="188"/>
      <c r="AL68" s="188"/>
      <c r="AM68" s="186"/>
      <c r="AN68" s="186"/>
      <c r="AO68" s="185"/>
      <c r="AP68" s="185"/>
      <c r="AQ68" s="185"/>
      <c r="AR68" s="187">
        <f t="shared" si="3"/>
        <v>0</v>
      </c>
      <c r="AS68" s="187"/>
      <c r="AT68" s="200"/>
      <c r="AU68" s="137"/>
      <c r="AV68" s="135"/>
      <c r="AW68" s="135"/>
      <c r="AX68" s="135"/>
      <c r="AY68" s="135"/>
      <c r="AZ68" s="136"/>
    </row>
    <row r="69" spans="1:52" ht="36" customHeight="1" x14ac:dyDescent="0.2">
      <c r="A69" s="73">
        <v>51</v>
      </c>
      <c r="B69" s="170"/>
      <c r="C69" s="167"/>
      <c r="D69" s="167"/>
      <c r="E69" s="167"/>
      <c r="F69" s="167"/>
      <c r="G69" s="167"/>
      <c r="H69" s="167"/>
      <c r="I69" s="167"/>
      <c r="J69" s="167"/>
      <c r="K69" s="167"/>
      <c r="L69" s="167"/>
      <c r="M69" s="167"/>
      <c r="N69" s="167"/>
      <c r="O69" s="167"/>
      <c r="P69" s="168"/>
      <c r="Q69" s="168"/>
      <c r="R69" s="169"/>
      <c r="S69" s="169"/>
      <c r="T69" s="169"/>
      <c r="U69" s="134"/>
      <c r="V69" s="135"/>
      <c r="W69" s="135"/>
      <c r="X69" s="136"/>
      <c r="Y69" s="132"/>
      <c r="Z69" s="133"/>
      <c r="AA69" s="133"/>
      <c r="AB69" s="186"/>
      <c r="AC69" s="186"/>
      <c r="AD69" s="185"/>
      <c r="AE69" s="185"/>
      <c r="AF69" s="185"/>
      <c r="AG69" s="187">
        <f t="shared" si="2"/>
        <v>0</v>
      </c>
      <c r="AH69" s="187"/>
      <c r="AI69" s="187"/>
      <c r="AJ69" s="53"/>
      <c r="AK69" s="188"/>
      <c r="AL69" s="188"/>
      <c r="AM69" s="186"/>
      <c r="AN69" s="186"/>
      <c r="AO69" s="185"/>
      <c r="AP69" s="185"/>
      <c r="AQ69" s="185"/>
      <c r="AR69" s="187">
        <f t="shared" si="3"/>
        <v>0</v>
      </c>
      <c r="AS69" s="187"/>
      <c r="AT69" s="200"/>
      <c r="AU69" s="137"/>
      <c r="AV69" s="135"/>
      <c r="AW69" s="135"/>
      <c r="AX69" s="135"/>
      <c r="AY69" s="135"/>
      <c r="AZ69" s="136"/>
    </row>
    <row r="70" spans="1:52" ht="36" customHeight="1" x14ac:dyDescent="0.2">
      <c r="A70" s="73">
        <v>52</v>
      </c>
      <c r="B70" s="170"/>
      <c r="C70" s="167"/>
      <c r="D70" s="167"/>
      <c r="E70" s="167"/>
      <c r="F70" s="167"/>
      <c r="G70" s="167"/>
      <c r="H70" s="167"/>
      <c r="I70" s="167"/>
      <c r="J70" s="167"/>
      <c r="K70" s="167"/>
      <c r="L70" s="167"/>
      <c r="M70" s="167"/>
      <c r="N70" s="167"/>
      <c r="O70" s="167"/>
      <c r="P70" s="168"/>
      <c r="Q70" s="168"/>
      <c r="R70" s="169"/>
      <c r="S70" s="169"/>
      <c r="T70" s="169"/>
      <c r="U70" s="134"/>
      <c r="V70" s="135"/>
      <c r="W70" s="135"/>
      <c r="X70" s="136"/>
      <c r="Y70" s="132"/>
      <c r="Z70" s="133"/>
      <c r="AA70" s="133"/>
      <c r="AB70" s="186"/>
      <c r="AC70" s="186"/>
      <c r="AD70" s="185"/>
      <c r="AE70" s="185"/>
      <c r="AF70" s="185"/>
      <c r="AG70" s="187">
        <f t="shared" si="2"/>
        <v>0</v>
      </c>
      <c r="AH70" s="187"/>
      <c r="AI70" s="187"/>
      <c r="AJ70" s="53"/>
      <c r="AK70" s="188"/>
      <c r="AL70" s="188"/>
      <c r="AM70" s="186"/>
      <c r="AN70" s="186"/>
      <c r="AO70" s="185"/>
      <c r="AP70" s="185"/>
      <c r="AQ70" s="185"/>
      <c r="AR70" s="187">
        <f t="shared" si="3"/>
        <v>0</v>
      </c>
      <c r="AS70" s="187"/>
      <c r="AT70" s="200"/>
      <c r="AU70" s="137"/>
      <c r="AV70" s="135"/>
      <c r="AW70" s="135"/>
      <c r="AX70" s="135"/>
      <c r="AY70" s="135"/>
      <c r="AZ70" s="136"/>
    </row>
    <row r="71" spans="1:52" ht="36" customHeight="1" x14ac:dyDescent="0.2">
      <c r="A71" s="73">
        <v>53</v>
      </c>
      <c r="B71" s="170"/>
      <c r="C71" s="167"/>
      <c r="D71" s="167"/>
      <c r="E71" s="167"/>
      <c r="F71" s="167"/>
      <c r="G71" s="167"/>
      <c r="H71" s="167"/>
      <c r="I71" s="167"/>
      <c r="J71" s="167"/>
      <c r="K71" s="167"/>
      <c r="L71" s="167"/>
      <c r="M71" s="167"/>
      <c r="N71" s="167"/>
      <c r="O71" s="167"/>
      <c r="P71" s="168"/>
      <c r="Q71" s="168"/>
      <c r="R71" s="169"/>
      <c r="S71" s="169"/>
      <c r="T71" s="169"/>
      <c r="U71" s="134"/>
      <c r="V71" s="135"/>
      <c r="W71" s="135"/>
      <c r="X71" s="136"/>
      <c r="Y71" s="132"/>
      <c r="Z71" s="133"/>
      <c r="AA71" s="133"/>
      <c r="AB71" s="186"/>
      <c r="AC71" s="186"/>
      <c r="AD71" s="185"/>
      <c r="AE71" s="185"/>
      <c r="AF71" s="185"/>
      <c r="AG71" s="187">
        <f t="shared" si="2"/>
        <v>0</v>
      </c>
      <c r="AH71" s="187"/>
      <c r="AI71" s="187"/>
      <c r="AJ71" s="53"/>
      <c r="AK71" s="188"/>
      <c r="AL71" s="188"/>
      <c r="AM71" s="186"/>
      <c r="AN71" s="186"/>
      <c r="AO71" s="185"/>
      <c r="AP71" s="185"/>
      <c r="AQ71" s="185"/>
      <c r="AR71" s="187">
        <f t="shared" si="3"/>
        <v>0</v>
      </c>
      <c r="AS71" s="187"/>
      <c r="AT71" s="200"/>
      <c r="AU71" s="137"/>
      <c r="AV71" s="135"/>
      <c r="AW71" s="135"/>
      <c r="AX71" s="135"/>
      <c r="AY71" s="135"/>
      <c r="AZ71" s="136"/>
    </row>
    <row r="72" spans="1:52" ht="36" customHeight="1" x14ac:dyDescent="0.2">
      <c r="A72" s="73">
        <v>54</v>
      </c>
      <c r="B72" s="170"/>
      <c r="C72" s="167"/>
      <c r="D72" s="167"/>
      <c r="E72" s="167"/>
      <c r="F72" s="167"/>
      <c r="G72" s="167"/>
      <c r="H72" s="167"/>
      <c r="I72" s="167"/>
      <c r="J72" s="167"/>
      <c r="K72" s="167"/>
      <c r="L72" s="167"/>
      <c r="M72" s="167"/>
      <c r="N72" s="167"/>
      <c r="O72" s="167"/>
      <c r="P72" s="168"/>
      <c r="Q72" s="168"/>
      <c r="R72" s="169"/>
      <c r="S72" s="169"/>
      <c r="T72" s="169"/>
      <c r="U72" s="134"/>
      <c r="V72" s="135"/>
      <c r="W72" s="135"/>
      <c r="X72" s="136"/>
      <c r="Y72" s="132"/>
      <c r="Z72" s="133"/>
      <c r="AA72" s="133"/>
      <c r="AB72" s="186"/>
      <c r="AC72" s="186"/>
      <c r="AD72" s="185"/>
      <c r="AE72" s="185"/>
      <c r="AF72" s="185"/>
      <c r="AG72" s="187">
        <f t="shared" si="2"/>
        <v>0</v>
      </c>
      <c r="AH72" s="187"/>
      <c r="AI72" s="187"/>
      <c r="AJ72" s="53"/>
      <c r="AK72" s="188"/>
      <c r="AL72" s="188"/>
      <c r="AM72" s="186"/>
      <c r="AN72" s="186"/>
      <c r="AO72" s="185"/>
      <c r="AP72" s="185"/>
      <c r="AQ72" s="185"/>
      <c r="AR72" s="187">
        <f t="shared" si="3"/>
        <v>0</v>
      </c>
      <c r="AS72" s="187"/>
      <c r="AT72" s="200"/>
      <c r="AU72" s="137"/>
      <c r="AV72" s="135"/>
      <c r="AW72" s="135"/>
      <c r="AX72" s="135"/>
      <c r="AY72" s="135"/>
      <c r="AZ72" s="136"/>
    </row>
    <row r="73" spans="1:52" ht="36" customHeight="1" x14ac:dyDescent="0.2">
      <c r="A73" s="73">
        <v>55</v>
      </c>
      <c r="B73" s="170"/>
      <c r="C73" s="167"/>
      <c r="D73" s="167"/>
      <c r="E73" s="167"/>
      <c r="F73" s="167"/>
      <c r="G73" s="167"/>
      <c r="H73" s="167"/>
      <c r="I73" s="167"/>
      <c r="J73" s="167"/>
      <c r="K73" s="167"/>
      <c r="L73" s="167"/>
      <c r="M73" s="167"/>
      <c r="N73" s="167"/>
      <c r="O73" s="167"/>
      <c r="P73" s="168"/>
      <c r="Q73" s="168"/>
      <c r="R73" s="169"/>
      <c r="S73" s="169"/>
      <c r="T73" s="169"/>
      <c r="U73" s="134"/>
      <c r="V73" s="135"/>
      <c r="W73" s="135"/>
      <c r="X73" s="136"/>
      <c r="Y73" s="132"/>
      <c r="Z73" s="133"/>
      <c r="AA73" s="133"/>
      <c r="AB73" s="186"/>
      <c r="AC73" s="186"/>
      <c r="AD73" s="185"/>
      <c r="AE73" s="185"/>
      <c r="AF73" s="185"/>
      <c r="AG73" s="187">
        <f t="shared" si="2"/>
        <v>0</v>
      </c>
      <c r="AH73" s="187"/>
      <c r="AI73" s="187"/>
      <c r="AJ73" s="53"/>
      <c r="AK73" s="188"/>
      <c r="AL73" s="188"/>
      <c r="AM73" s="186"/>
      <c r="AN73" s="186"/>
      <c r="AO73" s="185"/>
      <c r="AP73" s="185"/>
      <c r="AQ73" s="185"/>
      <c r="AR73" s="187">
        <f t="shared" si="3"/>
        <v>0</v>
      </c>
      <c r="AS73" s="187"/>
      <c r="AT73" s="200"/>
      <c r="AU73" s="137"/>
      <c r="AV73" s="135"/>
      <c r="AW73" s="135"/>
      <c r="AX73" s="135"/>
      <c r="AY73" s="135"/>
      <c r="AZ73" s="136"/>
    </row>
    <row r="74" spans="1:52" ht="36" customHeight="1" x14ac:dyDescent="0.2">
      <c r="A74" s="73">
        <v>56</v>
      </c>
      <c r="B74" s="170"/>
      <c r="C74" s="167"/>
      <c r="D74" s="167"/>
      <c r="E74" s="167"/>
      <c r="F74" s="167"/>
      <c r="G74" s="167"/>
      <c r="H74" s="167"/>
      <c r="I74" s="167"/>
      <c r="J74" s="167"/>
      <c r="K74" s="167"/>
      <c r="L74" s="167"/>
      <c r="M74" s="167"/>
      <c r="N74" s="167"/>
      <c r="O74" s="167"/>
      <c r="P74" s="168"/>
      <c r="Q74" s="168"/>
      <c r="R74" s="169"/>
      <c r="S74" s="169"/>
      <c r="T74" s="169"/>
      <c r="U74" s="134"/>
      <c r="V74" s="135"/>
      <c r="W74" s="135"/>
      <c r="X74" s="136"/>
      <c r="Y74" s="132"/>
      <c r="Z74" s="133"/>
      <c r="AA74" s="133"/>
      <c r="AB74" s="186"/>
      <c r="AC74" s="186"/>
      <c r="AD74" s="185"/>
      <c r="AE74" s="185"/>
      <c r="AF74" s="185"/>
      <c r="AG74" s="187">
        <f t="shared" si="2"/>
        <v>0</v>
      </c>
      <c r="AH74" s="187"/>
      <c r="AI74" s="187"/>
      <c r="AJ74" s="53"/>
      <c r="AK74" s="188"/>
      <c r="AL74" s="188"/>
      <c r="AM74" s="186"/>
      <c r="AN74" s="186"/>
      <c r="AO74" s="185"/>
      <c r="AP74" s="185"/>
      <c r="AQ74" s="185"/>
      <c r="AR74" s="187">
        <f t="shared" si="3"/>
        <v>0</v>
      </c>
      <c r="AS74" s="187"/>
      <c r="AT74" s="200"/>
      <c r="AU74" s="137"/>
      <c r="AV74" s="135"/>
      <c r="AW74" s="135"/>
      <c r="AX74" s="135"/>
      <c r="AY74" s="135"/>
      <c r="AZ74" s="136"/>
    </row>
    <row r="75" spans="1:52" ht="36" customHeight="1" x14ac:dyDescent="0.2">
      <c r="A75" s="73">
        <v>57</v>
      </c>
      <c r="B75" s="170"/>
      <c r="C75" s="167"/>
      <c r="D75" s="167"/>
      <c r="E75" s="167"/>
      <c r="F75" s="167"/>
      <c r="G75" s="167"/>
      <c r="H75" s="167"/>
      <c r="I75" s="167"/>
      <c r="J75" s="167"/>
      <c r="K75" s="167"/>
      <c r="L75" s="167"/>
      <c r="M75" s="167"/>
      <c r="N75" s="167"/>
      <c r="O75" s="167"/>
      <c r="P75" s="168"/>
      <c r="Q75" s="168"/>
      <c r="R75" s="169"/>
      <c r="S75" s="169"/>
      <c r="T75" s="169"/>
      <c r="U75" s="134"/>
      <c r="V75" s="135"/>
      <c r="W75" s="135"/>
      <c r="X75" s="136"/>
      <c r="Y75" s="132"/>
      <c r="Z75" s="133"/>
      <c r="AA75" s="133"/>
      <c r="AB75" s="186"/>
      <c r="AC75" s="186"/>
      <c r="AD75" s="185"/>
      <c r="AE75" s="185"/>
      <c r="AF75" s="185"/>
      <c r="AG75" s="187">
        <f t="shared" si="2"/>
        <v>0</v>
      </c>
      <c r="AH75" s="187"/>
      <c r="AI75" s="187"/>
      <c r="AJ75" s="53"/>
      <c r="AK75" s="188"/>
      <c r="AL75" s="188"/>
      <c r="AM75" s="186"/>
      <c r="AN75" s="186"/>
      <c r="AO75" s="185"/>
      <c r="AP75" s="185"/>
      <c r="AQ75" s="185"/>
      <c r="AR75" s="187">
        <f t="shared" si="3"/>
        <v>0</v>
      </c>
      <c r="AS75" s="187"/>
      <c r="AT75" s="200"/>
      <c r="AU75" s="137"/>
      <c r="AV75" s="135"/>
      <c r="AW75" s="135"/>
      <c r="AX75" s="135"/>
      <c r="AY75" s="135"/>
      <c r="AZ75" s="136"/>
    </row>
    <row r="76" spans="1:52" ht="36" customHeight="1" x14ac:dyDescent="0.2">
      <c r="A76" s="73">
        <v>58</v>
      </c>
      <c r="B76" s="170"/>
      <c r="C76" s="167"/>
      <c r="D76" s="167"/>
      <c r="E76" s="167"/>
      <c r="F76" s="167"/>
      <c r="G76" s="167"/>
      <c r="H76" s="167"/>
      <c r="I76" s="167"/>
      <c r="J76" s="167"/>
      <c r="K76" s="167"/>
      <c r="L76" s="167"/>
      <c r="M76" s="167"/>
      <c r="N76" s="167"/>
      <c r="O76" s="167"/>
      <c r="P76" s="168"/>
      <c r="Q76" s="168"/>
      <c r="R76" s="169"/>
      <c r="S76" s="169"/>
      <c r="T76" s="169"/>
      <c r="U76" s="134"/>
      <c r="V76" s="135"/>
      <c r="W76" s="135"/>
      <c r="X76" s="136"/>
      <c r="Y76" s="132"/>
      <c r="Z76" s="133"/>
      <c r="AA76" s="133"/>
      <c r="AB76" s="186"/>
      <c r="AC76" s="186"/>
      <c r="AD76" s="185"/>
      <c r="AE76" s="185"/>
      <c r="AF76" s="185"/>
      <c r="AG76" s="187">
        <f t="shared" si="2"/>
        <v>0</v>
      </c>
      <c r="AH76" s="187"/>
      <c r="AI76" s="187"/>
      <c r="AJ76" s="53"/>
      <c r="AK76" s="188"/>
      <c r="AL76" s="188"/>
      <c r="AM76" s="186"/>
      <c r="AN76" s="186"/>
      <c r="AO76" s="185"/>
      <c r="AP76" s="185"/>
      <c r="AQ76" s="185"/>
      <c r="AR76" s="187">
        <f t="shared" si="3"/>
        <v>0</v>
      </c>
      <c r="AS76" s="187"/>
      <c r="AT76" s="200"/>
      <c r="AU76" s="137"/>
      <c r="AV76" s="135"/>
      <c r="AW76" s="135"/>
      <c r="AX76" s="135"/>
      <c r="AY76" s="135"/>
      <c r="AZ76" s="136"/>
    </row>
    <row r="77" spans="1:52" ht="36" customHeight="1" x14ac:dyDescent="0.2">
      <c r="A77" s="73">
        <v>59</v>
      </c>
      <c r="B77" s="170"/>
      <c r="C77" s="167"/>
      <c r="D77" s="167"/>
      <c r="E77" s="167"/>
      <c r="F77" s="167"/>
      <c r="G77" s="167"/>
      <c r="H77" s="167"/>
      <c r="I77" s="167"/>
      <c r="J77" s="167"/>
      <c r="K77" s="167"/>
      <c r="L77" s="167"/>
      <c r="M77" s="167"/>
      <c r="N77" s="167"/>
      <c r="O77" s="167"/>
      <c r="P77" s="168"/>
      <c r="Q77" s="168"/>
      <c r="R77" s="169"/>
      <c r="S77" s="169"/>
      <c r="T77" s="169"/>
      <c r="U77" s="134"/>
      <c r="V77" s="135"/>
      <c r="W77" s="135"/>
      <c r="X77" s="136"/>
      <c r="Y77" s="132"/>
      <c r="Z77" s="133"/>
      <c r="AA77" s="133"/>
      <c r="AB77" s="186"/>
      <c r="AC77" s="186"/>
      <c r="AD77" s="185"/>
      <c r="AE77" s="185"/>
      <c r="AF77" s="185"/>
      <c r="AG77" s="187">
        <f t="shared" si="2"/>
        <v>0</v>
      </c>
      <c r="AH77" s="187"/>
      <c r="AI77" s="187"/>
      <c r="AJ77" s="53"/>
      <c r="AK77" s="188"/>
      <c r="AL77" s="188"/>
      <c r="AM77" s="186"/>
      <c r="AN77" s="186"/>
      <c r="AO77" s="185"/>
      <c r="AP77" s="185"/>
      <c r="AQ77" s="185"/>
      <c r="AR77" s="187">
        <f t="shared" si="3"/>
        <v>0</v>
      </c>
      <c r="AS77" s="187"/>
      <c r="AT77" s="200"/>
      <c r="AU77" s="137"/>
      <c r="AV77" s="135"/>
      <c r="AW77" s="135"/>
      <c r="AX77" s="135"/>
      <c r="AY77" s="135"/>
      <c r="AZ77" s="136"/>
    </row>
    <row r="78" spans="1:52" ht="36" customHeight="1" x14ac:dyDescent="0.2">
      <c r="A78" s="73">
        <v>60</v>
      </c>
      <c r="B78" s="170"/>
      <c r="C78" s="167"/>
      <c r="D78" s="167"/>
      <c r="E78" s="167"/>
      <c r="F78" s="167"/>
      <c r="G78" s="167"/>
      <c r="H78" s="167"/>
      <c r="I78" s="167"/>
      <c r="J78" s="167"/>
      <c r="K78" s="167"/>
      <c r="L78" s="167"/>
      <c r="M78" s="167"/>
      <c r="N78" s="167"/>
      <c r="O78" s="167"/>
      <c r="P78" s="168"/>
      <c r="Q78" s="168"/>
      <c r="R78" s="169"/>
      <c r="S78" s="169"/>
      <c r="T78" s="169"/>
      <c r="U78" s="134"/>
      <c r="V78" s="135"/>
      <c r="W78" s="135"/>
      <c r="X78" s="136"/>
      <c r="Y78" s="132"/>
      <c r="Z78" s="133"/>
      <c r="AA78" s="133"/>
      <c r="AB78" s="186"/>
      <c r="AC78" s="186"/>
      <c r="AD78" s="185"/>
      <c r="AE78" s="185"/>
      <c r="AF78" s="185"/>
      <c r="AG78" s="187">
        <f t="shared" si="2"/>
        <v>0</v>
      </c>
      <c r="AH78" s="187"/>
      <c r="AI78" s="187"/>
      <c r="AJ78" s="53"/>
      <c r="AK78" s="188"/>
      <c r="AL78" s="188"/>
      <c r="AM78" s="186"/>
      <c r="AN78" s="186"/>
      <c r="AO78" s="185"/>
      <c r="AP78" s="185"/>
      <c r="AQ78" s="185"/>
      <c r="AR78" s="187">
        <f t="shared" si="3"/>
        <v>0</v>
      </c>
      <c r="AS78" s="187"/>
      <c r="AT78" s="200"/>
      <c r="AU78" s="137"/>
      <c r="AV78" s="135"/>
      <c r="AW78" s="135"/>
      <c r="AX78" s="135"/>
      <c r="AY78" s="135"/>
      <c r="AZ78" s="136"/>
    </row>
    <row r="79" spans="1:52" ht="36" customHeight="1" x14ac:dyDescent="0.2">
      <c r="A79" s="73">
        <v>61</v>
      </c>
      <c r="B79" s="170"/>
      <c r="C79" s="167"/>
      <c r="D79" s="167"/>
      <c r="E79" s="167"/>
      <c r="F79" s="167"/>
      <c r="G79" s="167"/>
      <c r="H79" s="167"/>
      <c r="I79" s="167"/>
      <c r="J79" s="167"/>
      <c r="K79" s="167"/>
      <c r="L79" s="167"/>
      <c r="M79" s="167"/>
      <c r="N79" s="167"/>
      <c r="O79" s="167"/>
      <c r="P79" s="168"/>
      <c r="Q79" s="168"/>
      <c r="R79" s="169"/>
      <c r="S79" s="169"/>
      <c r="T79" s="169"/>
      <c r="U79" s="134"/>
      <c r="V79" s="135"/>
      <c r="W79" s="135"/>
      <c r="X79" s="136"/>
      <c r="Y79" s="132"/>
      <c r="Z79" s="133"/>
      <c r="AA79" s="133"/>
      <c r="AB79" s="186"/>
      <c r="AC79" s="186"/>
      <c r="AD79" s="185"/>
      <c r="AE79" s="185"/>
      <c r="AF79" s="185"/>
      <c r="AG79" s="187">
        <f t="shared" si="2"/>
        <v>0</v>
      </c>
      <c r="AH79" s="187"/>
      <c r="AI79" s="187"/>
      <c r="AJ79" s="53"/>
      <c r="AK79" s="188"/>
      <c r="AL79" s="188"/>
      <c r="AM79" s="186"/>
      <c r="AN79" s="186"/>
      <c r="AO79" s="185"/>
      <c r="AP79" s="185"/>
      <c r="AQ79" s="185"/>
      <c r="AR79" s="187">
        <f t="shared" si="3"/>
        <v>0</v>
      </c>
      <c r="AS79" s="187"/>
      <c r="AT79" s="200"/>
      <c r="AU79" s="137"/>
      <c r="AV79" s="135"/>
      <c r="AW79" s="135"/>
      <c r="AX79" s="135"/>
      <c r="AY79" s="135"/>
      <c r="AZ79" s="136"/>
    </row>
    <row r="80" spans="1:52" ht="36" customHeight="1" x14ac:dyDescent="0.2">
      <c r="A80" s="73">
        <v>62</v>
      </c>
      <c r="B80" s="170"/>
      <c r="C80" s="167"/>
      <c r="D80" s="167"/>
      <c r="E80" s="167"/>
      <c r="F80" s="167"/>
      <c r="G80" s="167"/>
      <c r="H80" s="167"/>
      <c r="I80" s="167"/>
      <c r="J80" s="167"/>
      <c r="K80" s="167"/>
      <c r="L80" s="167"/>
      <c r="M80" s="167"/>
      <c r="N80" s="167"/>
      <c r="O80" s="167"/>
      <c r="P80" s="168"/>
      <c r="Q80" s="168"/>
      <c r="R80" s="169"/>
      <c r="S80" s="169"/>
      <c r="T80" s="169"/>
      <c r="U80" s="134"/>
      <c r="V80" s="135"/>
      <c r="W80" s="135"/>
      <c r="X80" s="136"/>
      <c r="Y80" s="132"/>
      <c r="Z80" s="133"/>
      <c r="AA80" s="133"/>
      <c r="AB80" s="186"/>
      <c r="AC80" s="186"/>
      <c r="AD80" s="185"/>
      <c r="AE80" s="185"/>
      <c r="AF80" s="185"/>
      <c r="AG80" s="187">
        <f t="shared" si="2"/>
        <v>0</v>
      </c>
      <c r="AH80" s="187"/>
      <c r="AI80" s="187"/>
      <c r="AJ80" s="53"/>
      <c r="AK80" s="188"/>
      <c r="AL80" s="188"/>
      <c r="AM80" s="186"/>
      <c r="AN80" s="186"/>
      <c r="AO80" s="185"/>
      <c r="AP80" s="185"/>
      <c r="AQ80" s="185"/>
      <c r="AR80" s="187">
        <f t="shared" si="3"/>
        <v>0</v>
      </c>
      <c r="AS80" s="187"/>
      <c r="AT80" s="200"/>
      <c r="AU80" s="137"/>
      <c r="AV80" s="135"/>
      <c r="AW80" s="135"/>
      <c r="AX80" s="135"/>
      <c r="AY80" s="135"/>
      <c r="AZ80" s="136"/>
    </row>
    <row r="81" spans="1:52" ht="36" customHeight="1" x14ac:dyDescent="0.2">
      <c r="A81" s="73">
        <v>63</v>
      </c>
      <c r="B81" s="170"/>
      <c r="C81" s="167"/>
      <c r="D81" s="167"/>
      <c r="E81" s="167"/>
      <c r="F81" s="167"/>
      <c r="G81" s="167"/>
      <c r="H81" s="167"/>
      <c r="I81" s="167"/>
      <c r="J81" s="167"/>
      <c r="K81" s="167"/>
      <c r="L81" s="167"/>
      <c r="M81" s="167"/>
      <c r="N81" s="167"/>
      <c r="O81" s="167"/>
      <c r="P81" s="168"/>
      <c r="Q81" s="168"/>
      <c r="R81" s="169"/>
      <c r="S81" s="169"/>
      <c r="T81" s="169"/>
      <c r="U81" s="134"/>
      <c r="V81" s="135"/>
      <c r="W81" s="135"/>
      <c r="X81" s="136"/>
      <c r="Y81" s="132"/>
      <c r="Z81" s="133"/>
      <c r="AA81" s="133"/>
      <c r="AB81" s="186"/>
      <c r="AC81" s="186"/>
      <c r="AD81" s="185"/>
      <c r="AE81" s="185"/>
      <c r="AF81" s="185"/>
      <c r="AG81" s="187">
        <f t="shared" si="2"/>
        <v>0</v>
      </c>
      <c r="AH81" s="187"/>
      <c r="AI81" s="187"/>
      <c r="AJ81" s="53"/>
      <c r="AK81" s="188"/>
      <c r="AL81" s="188"/>
      <c r="AM81" s="186"/>
      <c r="AN81" s="186"/>
      <c r="AO81" s="185"/>
      <c r="AP81" s="185"/>
      <c r="AQ81" s="185"/>
      <c r="AR81" s="187">
        <f t="shared" si="3"/>
        <v>0</v>
      </c>
      <c r="AS81" s="187"/>
      <c r="AT81" s="200"/>
      <c r="AU81" s="137"/>
      <c r="AV81" s="135"/>
      <c r="AW81" s="135"/>
      <c r="AX81" s="135"/>
      <c r="AY81" s="135"/>
      <c r="AZ81" s="136"/>
    </row>
    <row r="82" spans="1:52" ht="36" customHeight="1" x14ac:dyDescent="0.2">
      <c r="A82" s="73">
        <v>64</v>
      </c>
      <c r="B82" s="170"/>
      <c r="C82" s="167"/>
      <c r="D82" s="167"/>
      <c r="E82" s="167"/>
      <c r="F82" s="167"/>
      <c r="G82" s="167"/>
      <c r="H82" s="167"/>
      <c r="I82" s="167"/>
      <c r="J82" s="167"/>
      <c r="K82" s="167"/>
      <c r="L82" s="167"/>
      <c r="M82" s="167"/>
      <c r="N82" s="167"/>
      <c r="O82" s="167"/>
      <c r="P82" s="168"/>
      <c r="Q82" s="168"/>
      <c r="R82" s="169"/>
      <c r="S82" s="169"/>
      <c r="T82" s="169"/>
      <c r="U82" s="134"/>
      <c r="V82" s="135"/>
      <c r="W82" s="135"/>
      <c r="X82" s="136"/>
      <c r="Y82" s="132"/>
      <c r="Z82" s="133"/>
      <c r="AA82" s="133"/>
      <c r="AB82" s="186"/>
      <c r="AC82" s="186"/>
      <c r="AD82" s="185"/>
      <c r="AE82" s="185"/>
      <c r="AF82" s="185"/>
      <c r="AG82" s="187">
        <f t="shared" si="2"/>
        <v>0</v>
      </c>
      <c r="AH82" s="187"/>
      <c r="AI82" s="187"/>
      <c r="AJ82" s="53"/>
      <c r="AK82" s="188"/>
      <c r="AL82" s="188"/>
      <c r="AM82" s="186"/>
      <c r="AN82" s="186"/>
      <c r="AO82" s="185"/>
      <c r="AP82" s="185"/>
      <c r="AQ82" s="185"/>
      <c r="AR82" s="187">
        <f t="shared" si="3"/>
        <v>0</v>
      </c>
      <c r="AS82" s="187"/>
      <c r="AT82" s="200"/>
      <c r="AU82" s="137"/>
      <c r="AV82" s="135"/>
      <c r="AW82" s="135"/>
      <c r="AX82" s="135"/>
      <c r="AY82" s="135"/>
      <c r="AZ82" s="136"/>
    </row>
    <row r="83" spans="1:52" ht="36" customHeight="1" x14ac:dyDescent="0.2">
      <c r="A83" s="73">
        <v>65</v>
      </c>
      <c r="B83" s="170"/>
      <c r="C83" s="167"/>
      <c r="D83" s="167"/>
      <c r="E83" s="167"/>
      <c r="F83" s="167"/>
      <c r="G83" s="167"/>
      <c r="H83" s="167"/>
      <c r="I83" s="167"/>
      <c r="J83" s="167"/>
      <c r="K83" s="167"/>
      <c r="L83" s="167"/>
      <c r="M83" s="167"/>
      <c r="N83" s="167"/>
      <c r="O83" s="167"/>
      <c r="P83" s="168"/>
      <c r="Q83" s="168"/>
      <c r="R83" s="169"/>
      <c r="S83" s="169"/>
      <c r="T83" s="169"/>
      <c r="U83" s="134"/>
      <c r="V83" s="135"/>
      <c r="W83" s="135"/>
      <c r="X83" s="136"/>
      <c r="Y83" s="132"/>
      <c r="Z83" s="133"/>
      <c r="AA83" s="133"/>
      <c r="AB83" s="186"/>
      <c r="AC83" s="186"/>
      <c r="AD83" s="185"/>
      <c r="AE83" s="185"/>
      <c r="AF83" s="185"/>
      <c r="AG83" s="187">
        <f t="shared" ref="AG83:AG114" si="4">AD83*AB83</f>
        <v>0</v>
      </c>
      <c r="AH83" s="187"/>
      <c r="AI83" s="187"/>
      <c r="AJ83" s="53"/>
      <c r="AK83" s="188"/>
      <c r="AL83" s="188"/>
      <c r="AM83" s="186"/>
      <c r="AN83" s="186"/>
      <c r="AO83" s="185"/>
      <c r="AP83" s="185"/>
      <c r="AQ83" s="185"/>
      <c r="AR83" s="187">
        <f t="shared" ref="AR83:AR114" si="5">AO83*AM83</f>
        <v>0</v>
      </c>
      <c r="AS83" s="187"/>
      <c r="AT83" s="200"/>
      <c r="AU83" s="137"/>
      <c r="AV83" s="135"/>
      <c r="AW83" s="135"/>
      <c r="AX83" s="135"/>
      <c r="AY83" s="135"/>
      <c r="AZ83" s="136"/>
    </row>
    <row r="84" spans="1:52" ht="36" customHeight="1" x14ac:dyDescent="0.2">
      <c r="A84" s="73">
        <v>66</v>
      </c>
      <c r="B84" s="170"/>
      <c r="C84" s="167"/>
      <c r="D84" s="167"/>
      <c r="E84" s="167"/>
      <c r="F84" s="167"/>
      <c r="G84" s="167"/>
      <c r="H84" s="167"/>
      <c r="I84" s="167"/>
      <c r="J84" s="167"/>
      <c r="K84" s="167"/>
      <c r="L84" s="167"/>
      <c r="M84" s="167"/>
      <c r="N84" s="167"/>
      <c r="O84" s="167"/>
      <c r="P84" s="168"/>
      <c r="Q84" s="168"/>
      <c r="R84" s="169"/>
      <c r="S84" s="169"/>
      <c r="T84" s="169"/>
      <c r="U84" s="134"/>
      <c r="V84" s="135"/>
      <c r="W84" s="135"/>
      <c r="X84" s="136"/>
      <c r="Y84" s="132"/>
      <c r="Z84" s="133"/>
      <c r="AA84" s="133"/>
      <c r="AB84" s="186"/>
      <c r="AC84" s="186"/>
      <c r="AD84" s="185"/>
      <c r="AE84" s="185"/>
      <c r="AF84" s="185"/>
      <c r="AG84" s="187">
        <f t="shared" si="4"/>
        <v>0</v>
      </c>
      <c r="AH84" s="187"/>
      <c r="AI84" s="187"/>
      <c r="AJ84" s="53"/>
      <c r="AK84" s="188"/>
      <c r="AL84" s="188"/>
      <c r="AM84" s="186"/>
      <c r="AN84" s="186"/>
      <c r="AO84" s="185"/>
      <c r="AP84" s="185"/>
      <c r="AQ84" s="185"/>
      <c r="AR84" s="187">
        <f t="shared" si="5"/>
        <v>0</v>
      </c>
      <c r="AS84" s="187"/>
      <c r="AT84" s="200"/>
      <c r="AU84" s="137"/>
      <c r="AV84" s="135"/>
      <c r="AW84" s="135"/>
      <c r="AX84" s="135"/>
      <c r="AY84" s="135"/>
      <c r="AZ84" s="136"/>
    </row>
    <row r="85" spans="1:52" ht="36" customHeight="1" x14ac:dyDescent="0.2">
      <c r="A85" s="73">
        <v>67</v>
      </c>
      <c r="B85" s="170"/>
      <c r="C85" s="167"/>
      <c r="D85" s="167"/>
      <c r="E85" s="167"/>
      <c r="F85" s="167"/>
      <c r="G85" s="167"/>
      <c r="H85" s="167"/>
      <c r="I85" s="167"/>
      <c r="J85" s="167"/>
      <c r="K85" s="167"/>
      <c r="L85" s="167"/>
      <c r="M85" s="167"/>
      <c r="N85" s="167"/>
      <c r="O85" s="167"/>
      <c r="P85" s="168"/>
      <c r="Q85" s="168"/>
      <c r="R85" s="169"/>
      <c r="S85" s="169"/>
      <c r="T85" s="169"/>
      <c r="U85" s="134"/>
      <c r="V85" s="135"/>
      <c r="W85" s="135"/>
      <c r="X85" s="136"/>
      <c r="Y85" s="132"/>
      <c r="Z85" s="133"/>
      <c r="AA85" s="133"/>
      <c r="AB85" s="186"/>
      <c r="AC85" s="186"/>
      <c r="AD85" s="185"/>
      <c r="AE85" s="185"/>
      <c r="AF85" s="185"/>
      <c r="AG85" s="187">
        <f t="shared" si="4"/>
        <v>0</v>
      </c>
      <c r="AH85" s="187"/>
      <c r="AI85" s="187"/>
      <c r="AJ85" s="53"/>
      <c r="AK85" s="188"/>
      <c r="AL85" s="188"/>
      <c r="AM85" s="186"/>
      <c r="AN85" s="186"/>
      <c r="AO85" s="185"/>
      <c r="AP85" s="185"/>
      <c r="AQ85" s="185"/>
      <c r="AR85" s="187">
        <f t="shared" si="5"/>
        <v>0</v>
      </c>
      <c r="AS85" s="187"/>
      <c r="AT85" s="200"/>
      <c r="AU85" s="137"/>
      <c r="AV85" s="135"/>
      <c r="AW85" s="135"/>
      <c r="AX85" s="135"/>
      <c r="AY85" s="135"/>
      <c r="AZ85" s="136"/>
    </row>
    <row r="86" spans="1:52" ht="36" customHeight="1" x14ac:dyDescent="0.2">
      <c r="A86" s="73">
        <v>68</v>
      </c>
      <c r="B86" s="170"/>
      <c r="C86" s="167"/>
      <c r="D86" s="167"/>
      <c r="E86" s="167"/>
      <c r="F86" s="167"/>
      <c r="G86" s="167"/>
      <c r="H86" s="167"/>
      <c r="I86" s="167"/>
      <c r="J86" s="167"/>
      <c r="K86" s="167"/>
      <c r="L86" s="167"/>
      <c r="M86" s="167"/>
      <c r="N86" s="167"/>
      <c r="O86" s="167"/>
      <c r="P86" s="168"/>
      <c r="Q86" s="168"/>
      <c r="R86" s="169"/>
      <c r="S86" s="169"/>
      <c r="T86" s="169"/>
      <c r="U86" s="134"/>
      <c r="V86" s="135"/>
      <c r="W86" s="135"/>
      <c r="X86" s="136"/>
      <c r="Y86" s="132"/>
      <c r="Z86" s="133"/>
      <c r="AA86" s="133"/>
      <c r="AB86" s="186"/>
      <c r="AC86" s="186"/>
      <c r="AD86" s="185"/>
      <c r="AE86" s="185"/>
      <c r="AF86" s="185"/>
      <c r="AG86" s="187">
        <f t="shared" si="4"/>
        <v>0</v>
      </c>
      <c r="AH86" s="187"/>
      <c r="AI86" s="187"/>
      <c r="AJ86" s="53"/>
      <c r="AK86" s="188"/>
      <c r="AL86" s="188"/>
      <c r="AM86" s="186"/>
      <c r="AN86" s="186"/>
      <c r="AO86" s="185"/>
      <c r="AP86" s="185"/>
      <c r="AQ86" s="185"/>
      <c r="AR86" s="187">
        <f t="shared" si="5"/>
        <v>0</v>
      </c>
      <c r="AS86" s="187"/>
      <c r="AT86" s="200"/>
      <c r="AU86" s="137"/>
      <c r="AV86" s="135"/>
      <c r="AW86" s="135"/>
      <c r="AX86" s="135"/>
      <c r="AY86" s="135"/>
      <c r="AZ86" s="136"/>
    </row>
    <row r="87" spans="1:52" ht="36" customHeight="1" x14ac:dyDescent="0.2">
      <c r="A87" s="73">
        <v>69</v>
      </c>
      <c r="B87" s="170"/>
      <c r="C87" s="167"/>
      <c r="D87" s="167"/>
      <c r="E87" s="167"/>
      <c r="F87" s="167"/>
      <c r="G87" s="167"/>
      <c r="H87" s="167"/>
      <c r="I87" s="167"/>
      <c r="J87" s="167"/>
      <c r="K87" s="167"/>
      <c r="L87" s="167"/>
      <c r="M87" s="167"/>
      <c r="N87" s="167"/>
      <c r="O87" s="167"/>
      <c r="P87" s="168"/>
      <c r="Q87" s="168"/>
      <c r="R87" s="169"/>
      <c r="S87" s="169"/>
      <c r="T87" s="169"/>
      <c r="U87" s="134"/>
      <c r="V87" s="135"/>
      <c r="W87" s="135"/>
      <c r="X87" s="136"/>
      <c r="Y87" s="132"/>
      <c r="Z87" s="133"/>
      <c r="AA87" s="133"/>
      <c r="AB87" s="186"/>
      <c r="AC87" s="186"/>
      <c r="AD87" s="185"/>
      <c r="AE87" s="185"/>
      <c r="AF87" s="185"/>
      <c r="AG87" s="187">
        <f t="shared" si="4"/>
        <v>0</v>
      </c>
      <c r="AH87" s="187"/>
      <c r="AI87" s="187"/>
      <c r="AJ87" s="53"/>
      <c r="AK87" s="188"/>
      <c r="AL87" s="188"/>
      <c r="AM87" s="186"/>
      <c r="AN87" s="186"/>
      <c r="AO87" s="185"/>
      <c r="AP87" s="185"/>
      <c r="AQ87" s="185"/>
      <c r="AR87" s="187">
        <f t="shared" si="5"/>
        <v>0</v>
      </c>
      <c r="AS87" s="187"/>
      <c r="AT87" s="200"/>
      <c r="AU87" s="137"/>
      <c r="AV87" s="135"/>
      <c r="AW87" s="135"/>
      <c r="AX87" s="135"/>
      <c r="AY87" s="135"/>
      <c r="AZ87" s="136"/>
    </row>
    <row r="88" spans="1:52" ht="36" customHeight="1" x14ac:dyDescent="0.2">
      <c r="A88" s="73">
        <v>70</v>
      </c>
      <c r="B88" s="170"/>
      <c r="C88" s="167"/>
      <c r="D88" s="167"/>
      <c r="E88" s="167"/>
      <c r="F88" s="167"/>
      <c r="G88" s="167"/>
      <c r="H88" s="167"/>
      <c r="I88" s="167"/>
      <c r="J88" s="167"/>
      <c r="K88" s="167"/>
      <c r="L88" s="167"/>
      <c r="M88" s="167"/>
      <c r="N88" s="167"/>
      <c r="O88" s="167"/>
      <c r="P88" s="168"/>
      <c r="Q88" s="168"/>
      <c r="R88" s="169"/>
      <c r="S88" s="169"/>
      <c r="T88" s="169"/>
      <c r="U88" s="134"/>
      <c r="V88" s="135"/>
      <c r="W88" s="135"/>
      <c r="X88" s="136"/>
      <c r="Y88" s="132"/>
      <c r="Z88" s="133"/>
      <c r="AA88" s="133"/>
      <c r="AB88" s="186"/>
      <c r="AC88" s="186"/>
      <c r="AD88" s="185"/>
      <c r="AE88" s="185"/>
      <c r="AF88" s="185"/>
      <c r="AG88" s="187">
        <f t="shared" si="4"/>
        <v>0</v>
      </c>
      <c r="AH88" s="187"/>
      <c r="AI88" s="187"/>
      <c r="AJ88" s="53"/>
      <c r="AK88" s="188"/>
      <c r="AL88" s="188"/>
      <c r="AM88" s="186"/>
      <c r="AN88" s="186"/>
      <c r="AO88" s="185"/>
      <c r="AP88" s="185"/>
      <c r="AQ88" s="185"/>
      <c r="AR88" s="187">
        <f t="shared" si="5"/>
        <v>0</v>
      </c>
      <c r="AS88" s="187"/>
      <c r="AT88" s="200"/>
      <c r="AU88" s="137"/>
      <c r="AV88" s="135"/>
      <c r="AW88" s="135"/>
      <c r="AX88" s="135"/>
      <c r="AY88" s="135"/>
      <c r="AZ88" s="136"/>
    </row>
    <row r="89" spans="1:52" ht="36" customHeight="1" x14ac:dyDescent="0.2">
      <c r="A89" s="73">
        <v>71</v>
      </c>
      <c r="B89" s="170"/>
      <c r="C89" s="167"/>
      <c r="D89" s="167"/>
      <c r="E89" s="167"/>
      <c r="F89" s="167"/>
      <c r="G89" s="167"/>
      <c r="H89" s="167"/>
      <c r="I89" s="167"/>
      <c r="J89" s="167"/>
      <c r="K89" s="167"/>
      <c r="L89" s="167"/>
      <c r="M89" s="167"/>
      <c r="N89" s="167"/>
      <c r="O89" s="167"/>
      <c r="P89" s="168"/>
      <c r="Q89" s="168"/>
      <c r="R89" s="169"/>
      <c r="S89" s="169"/>
      <c r="T89" s="169"/>
      <c r="U89" s="134"/>
      <c r="V89" s="135"/>
      <c r="W89" s="135"/>
      <c r="X89" s="136"/>
      <c r="Y89" s="132"/>
      <c r="Z89" s="133"/>
      <c r="AA89" s="133"/>
      <c r="AB89" s="186"/>
      <c r="AC89" s="186"/>
      <c r="AD89" s="185"/>
      <c r="AE89" s="185"/>
      <c r="AF89" s="185"/>
      <c r="AG89" s="187">
        <f t="shared" si="4"/>
        <v>0</v>
      </c>
      <c r="AH89" s="187"/>
      <c r="AI89" s="187"/>
      <c r="AJ89" s="53"/>
      <c r="AK89" s="188"/>
      <c r="AL89" s="188"/>
      <c r="AM89" s="186"/>
      <c r="AN89" s="186"/>
      <c r="AO89" s="185"/>
      <c r="AP89" s="185"/>
      <c r="AQ89" s="185"/>
      <c r="AR89" s="187">
        <f t="shared" si="5"/>
        <v>0</v>
      </c>
      <c r="AS89" s="187"/>
      <c r="AT89" s="200"/>
      <c r="AU89" s="137"/>
      <c r="AV89" s="135"/>
      <c r="AW89" s="135"/>
      <c r="AX89" s="135"/>
      <c r="AY89" s="135"/>
      <c r="AZ89" s="136"/>
    </row>
    <row r="90" spans="1:52" ht="36" customHeight="1" x14ac:dyDescent="0.2">
      <c r="A90" s="73">
        <v>72</v>
      </c>
      <c r="B90" s="170"/>
      <c r="C90" s="167"/>
      <c r="D90" s="167"/>
      <c r="E90" s="167"/>
      <c r="F90" s="167"/>
      <c r="G90" s="167"/>
      <c r="H90" s="167"/>
      <c r="I90" s="167"/>
      <c r="J90" s="167"/>
      <c r="K90" s="167"/>
      <c r="L90" s="167"/>
      <c r="M90" s="167"/>
      <c r="N90" s="167"/>
      <c r="O90" s="167"/>
      <c r="P90" s="168"/>
      <c r="Q90" s="168"/>
      <c r="R90" s="169"/>
      <c r="S90" s="169"/>
      <c r="T90" s="169"/>
      <c r="U90" s="134"/>
      <c r="V90" s="135"/>
      <c r="W90" s="135"/>
      <c r="X90" s="136"/>
      <c r="Y90" s="132"/>
      <c r="Z90" s="133"/>
      <c r="AA90" s="133"/>
      <c r="AB90" s="186"/>
      <c r="AC90" s="186"/>
      <c r="AD90" s="185"/>
      <c r="AE90" s="185"/>
      <c r="AF90" s="185"/>
      <c r="AG90" s="187">
        <f t="shared" si="4"/>
        <v>0</v>
      </c>
      <c r="AH90" s="187"/>
      <c r="AI90" s="187"/>
      <c r="AJ90" s="53"/>
      <c r="AK90" s="188"/>
      <c r="AL90" s="188"/>
      <c r="AM90" s="186"/>
      <c r="AN90" s="186"/>
      <c r="AO90" s="185"/>
      <c r="AP90" s="185"/>
      <c r="AQ90" s="185"/>
      <c r="AR90" s="187">
        <f t="shared" si="5"/>
        <v>0</v>
      </c>
      <c r="AS90" s="187"/>
      <c r="AT90" s="200"/>
      <c r="AU90" s="137"/>
      <c r="AV90" s="135"/>
      <c r="AW90" s="135"/>
      <c r="AX90" s="135"/>
      <c r="AY90" s="135"/>
      <c r="AZ90" s="136"/>
    </row>
    <row r="91" spans="1:52" ht="36" customHeight="1" x14ac:dyDescent="0.2">
      <c r="A91" s="73">
        <v>73</v>
      </c>
      <c r="B91" s="170"/>
      <c r="C91" s="167"/>
      <c r="D91" s="167"/>
      <c r="E91" s="167"/>
      <c r="F91" s="167"/>
      <c r="G91" s="167"/>
      <c r="H91" s="167"/>
      <c r="I91" s="167"/>
      <c r="J91" s="167"/>
      <c r="K91" s="167"/>
      <c r="L91" s="167"/>
      <c r="M91" s="167"/>
      <c r="N91" s="167"/>
      <c r="O91" s="167"/>
      <c r="P91" s="168"/>
      <c r="Q91" s="168"/>
      <c r="R91" s="169"/>
      <c r="S91" s="169"/>
      <c r="T91" s="169"/>
      <c r="U91" s="134"/>
      <c r="V91" s="135"/>
      <c r="W91" s="135"/>
      <c r="X91" s="136"/>
      <c r="Y91" s="132"/>
      <c r="Z91" s="133"/>
      <c r="AA91" s="133"/>
      <c r="AB91" s="186"/>
      <c r="AC91" s="186"/>
      <c r="AD91" s="185"/>
      <c r="AE91" s="185"/>
      <c r="AF91" s="185"/>
      <c r="AG91" s="187">
        <f t="shared" si="4"/>
        <v>0</v>
      </c>
      <c r="AH91" s="187"/>
      <c r="AI91" s="187"/>
      <c r="AJ91" s="53"/>
      <c r="AK91" s="188"/>
      <c r="AL91" s="188"/>
      <c r="AM91" s="186"/>
      <c r="AN91" s="186"/>
      <c r="AO91" s="185"/>
      <c r="AP91" s="185"/>
      <c r="AQ91" s="185"/>
      <c r="AR91" s="187">
        <f t="shared" si="5"/>
        <v>0</v>
      </c>
      <c r="AS91" s="187"/>
      <c r="AT91" s="200"/>
      <c r="AU91" s="137"/>
      <c r="AV91" s="135"/>
      <c r="AW91" s="135"/>
      <c r="AX91" s="135"/>
      <c r="AY91" s="135"/>
      <c r="AZ91" s="136"/>
    </row>
    <row r="92" spans="1:52" ht="36" customHeight="1" x14ac:dyDescent="0.2">
      <c r="A92" s="73">
        <v>74</v>
      </c>
      <c r="B92" s="170"/>
      <c r="C92" s="167"/>
      <c r="D92" s="167"/>
      <c r="E92" s="167"/>
      <c r="F92" s="167"/>
      <c r="G92" s="167"/>
      <c r="H92" s="167"/>
      <c r="I92" s="167"/>
      <c r="J92" s="167"/>
      <c r="K92" s="167"/>
      <c r="L92" s="167"/>
      <c r="M92" s="167"/>
      <c r="N92" s="167"/>
      <c r="O92" s="167"/>
      <c r="P92" s="168"/>
      <c r="Q92" s="168"/>
      <c r="R92" s="169"/>
      <c r="S92" s="169"/>
      <c r="T92" s="169"/>
      <c r="U92" s="134"/>
      <c r="V92" s="135"/>
      <c r="W92" s="135"/>
      <c r="X92" s="136"/>
      <c r="Y92" s="132"/>
      <c r="Z92" s="133"/>
      <c r="AA92" s="133"/>
      <c r="AB92" s="186"/>
      <c r="AC92" s="186"/>
      <c r="AD92" s="185"/>
      <c r="AE92" s="185"/>
      <c r="AF92" s="185"/>
      <c r="AG92" s="187">
        <f t="shared" si="4"/>
        <v>0</v>
      </c>
      <c r="AH92" s="187"/>
      <c r="AI92" s="187"/>
      <c r="AJ92" s="53"/>
      <c r="AK92" s="188"/>
      <c r="AL92" s="188"/>
      <c r="AM92" s="186"/>
      <c r="AN92" s="186"/>
      <c r="AO92" s="185"/>
      <c r="AP92" s="185"/>
      <c r="AQ92" s="185"/>
      <c r="AR92" s="187">
        <f t="shared" si="5"/>
        <v>0</v>
      </c>
      <c r="AS92" s="187"/>
      <c r="AT92" s="200"/>
      <c r="AU92" s="137"/>
      <c r="AV92" s="135"/>
      <c r="AW92" s="135"/>
      <c r="AX92" s="135"/>
      <c r="AY92" s="135"/>
      <c r="AZ92" s="136"/>
    </row>
    <row r="93" spans="1:52" ht="36" customHeight="1" x14ac:dyDescent="0.2">
      <c r="A93" s="73">
        <v>75</v>
      </c>
      <c r="B93" s="170"/>
      <c r="C93" s="167"/>
      <c r="D93" s="167"/>
      <c r="E93" s="167"/>
      <c r="F93" s="167"/>
      <c r="G93" s="167"/>
      <c r="H93" s="167"/>
      <c r="I93" s="167"/>
      <c r="J93" s="167"/>
      <c r="K93" s="167"/>
      <c r="L93" s="167"/>
      <c r="M93" s="167"/>
      <c r="N93" s="167"/>
      <c r="O93" s="167"/>
      <c r="P93" s="168"/>
      <c r="Q93" s="168"/>
      <c r="R93" s="169"/>
      <c r="S93" s="169"/>
      <c r="T93" s="169"/>
      <c r="U93" s="134"/>
      <c r="V93" s="135"/>
      <c r="W93" s="135"/>
      <c r="X93" s="136"/>
      <c r="Y93" s="132"/>
      <c r="Z93" s="133"/>
      <c r="AA93" s="133"/>
      <c r="AB93" s="186"/>
      <c r="AC93" s="186"/>
      <c r="AD93" s="185"/>
      <c r="AE93" s="185"/>
      <c r="AF93" s="185"/>
      <c r="AG93" s="187">
        <f t="shared" si="4"/>
        <v>0</v>
      </c>
      <c r="AH93" s="187"/>
      <c r="AI93" s="187"/>
      <c r="AJ93" s="53"/>
      <c r="AK93" s="188"/>
      <c r="AL93" s="188"/>
      <c r="AM93" s="186"/>
      <c r="AN93" s="186"/>
      <c r="AO93" s="185"/>
      <c r="AP93" s="185"/>
      <c r="AQ93" s="185"/>
      <c r="AR93" s="187">
        <f t="shared" si="5"/>
        <v>0</v>
      </c>
      <c r="AS93" s="187"/>
      <c r="AT93" s="200"/>
      <c r="AU93" s="137"/>
      <c r="AV93" s="135"/>
      <c r="AW93" s="135"/>
      <c r="AX93" s="135"/>
      <c r="AY93" s="135"/>
      <c r="AZ93" s="136"/>
    </row>
    <row r="94" spans="1:52" ht="36" customHeight="1" x14ac:dyDescent="0.2">
      <c r="A94" s="73">
        <v>76</v>
      </c>
      <c r="B94" s="170"/>
      <c r="C94" s="167"/>
      <c r="D94" s="167"/>
      <c r="E94" s="167"/>
      <c r="F94" s="167"/>
      <c r="G94" s="167"/>
      <c r="H94" s="167"/>
      <c r="I94" s="167"/>
      <c r="J94" s="167"/>
      <c r="K94" s="167"/>
      <c r="L94" s="167"/>
      <c r="M94" s="167"/>
      <c r="N94" s="167"/>
      <c r="O94" s="167"/>
      <c r="P94" s="168"/>
      <c r="Q94" s="168"/>
      <c r="R94" s="169"/>
      <c r="S94" s="169"/>
      <c r="T94" s="169"/>
      <c r="U94" s="134"/>
      <c r="V94" s="135"/>
      <c r="W94" s="135"/>
      <c r="X94" s="136"/>
      <c r="Y94" s="132"/>
      <c r="Z94" s="133"/>
      <c r="AA94" s="133"/>
      <c r="AB94" s="186"/>
      <c r="AC94" s="186"/>
      <c r="AD94" s="185"/>
      <c r="AE94" s="185"/>
      <c r="AF94" s="185"/>
      <c r="AG94" s="187">
        <f t="shared" si="4"/>
        <v>0</v>
      </c>
      <c r="AH94" s="187"/>
      <c r="AI94" s="187"/>
      <c r="AJ94" s="53"/>
      <c r="AK94" s="188"/>
      <c r="AL94" s="188"/>
      <c r="AM94" s="186"/>
      <c r="AN94" s="186"/>
      <c r="AO94" s="185"/>
      <c r="AP94" s="185"/>
      <c r="AQ94" s="185"/>
      <c r="AR94" s="187">
        <f t="shared" si="5"/>
        <v>0</v>
      </c>
      <c r="AS94" s="187"/>
      <c r="AT94" s="200"/>
      <c r="AU94" s="137"/>
      <c r="AV94" s="135"/>
      <c r="AW94" s="135"/>
      <c r="AX94" s="135"/>
      <c r="AY94" s="135"/>
      <c r="AZ94" s="136"/>
    </row>
    <row r="95" spans="1:52" ht="36" customHeight="1" x14ac:dyDescent="0.2">
      <c r="A95" s="73">
        <v>77</v>
      </c>
      <c r="B95" s="170"/>
      <c r="C95" s="167"/>
      <c r="D95" s="167"/>
      <c r="E95" s="167"/>
      <c r="F95" s="167"/>
      <c r="G95" s="167"/>
      <c r="H95" s="167"/>
      <c r="I95" s="167"/>
      <c r="J95" s="167"/>
      <c r="K95" s="167"/>
      <c r="L95" s="167"/>
      <c r="M95" s="167"/>
      <c r="N95" s="167"/>
      <c r="O95" s="167"/>
      <c r="P95" s="168"/>
      <c r="Q95" s="168"/>
      <c r="R95" s="169"/>
      <c r="S95" s="169"/>
      <c r="T95" s="169"/>
      <c r="U95" s="134"/>
      <c r="V95" s="135"/>
      <c r="W95" s="135"/>
      <c r="X95" s="136"/>
      <c r="Y95" s="132"/>
      <c r="Z95" s="133"/>
      <c r="AA95" s="133"/>
      <c r="AB95" s="186"/>
      <c r="AC95" s="186"/>
      <c r="AD95" s="185"/>
      <c r="AE95" s="185"/>
      <c r="AF95" s="185"/>
      <c r="AG95" s="187">
        <f t="shared" si="4"/>
        <v>0</v>
      </c>
      <c r="AH95" s="187"/>
      <c r="AI95" s="187"/>
      <c r="AJ95" s="53"/>
      <c r="AK95" s="188"/>
      <c r="AL95" s="188"/>
      <c r="AM95" s="186"/>
      <c r="AN95" s="186"/>
      <c r="AO95" s="185"/>
      <c r="AP95" s="185"/>
      <c r="AQ95" s="185"/>
      <c r="AR95" s="187">
        <f t="shared" si="5"/>
        <v>0</v>
      </c>
      <c r="AS95" s="187"/>
      <c r="AT95" s="200"/>
      <c r="AU95" s="137"/>
      <c r="AV95" s="135"/>
      <c r="AW95" s="135"/>
      <c r="AX95" s="135"/>
      <c r="AY95" s="135"/>
      <c r="AZ95" s="136"/>
    </row>
    <row r="96" spans="1:52" ht="36" customHeight="1" x14ac:dyDescent="0.2">
      <c r="A96" s="73">
        <v>78</v>
      </c>
      <c r="B96" s="170"/>
      <c r="C96" s="167"/>
      <c r="D96" s="167"/>
      <c r="E96" s="167"/>
      <c r="F96" s="167"/>
      <c r="G96" s="167"/>
      <c r="H96" s="167"/>
      <c r="I96" s="167"/>
      <c r="J96" s="167"/>
      <c r="K96" s="167"/>
      <c r="L96" s="167"/>
      <c r="M96" s="167"/>
      <c r="N96" s="167"/>
      <c r="O96" s="167"/>
      <c r="P96" s="168"/>
      <c r="Q96" s="168"/>
      <c r="R96" s="169"/>
      <c r="S96" s="169"/>
      <c r="T96" s="169"/>
      <c r="U96" s="134"/>
      <c r="V96" s="135"/>
      <c r="W96" s="135"/>
      <c r="X96" s="136"/>
      <c r="Y96" s="132"/>
      <c r="Z96" s="133"/>
      <c r="AA96" s="133"/>
      <c r="AB96" s="186"/>
      <c r="AC96" s="186"/>
      <c r="AD96" s="185"/>
      <c r="AE96" s="185"/>
      <c r="AF96" s="185"/>
      <c r="AG96" s="187">
        <f t="shared" si="4"/>
        <v>0</v>
      </c>
      <c r="AH96" s="187"/>
      <c r="AI96" s="187"/>
      <c r="AJ96" s="53"/>
      <c r="AK96" s="188"/>
      <c r="AL96" s="188"/>
      <c r="AM96" s="186"/>
      <c r="AN96" s="186"/>
      <c r="AO96" s="185"/>
      <c r="AP96" s="185"/>
      <c r="AQ96" s="185"/>
      <c r="AR96" s="187">
        <f t="shared" si="5"/>
        <v>0</v>
      </c>
      <c r="AS96" s="187"/>
      <c r="AT96" s="200"/>
      <c r="AU96" s="137"/>
      <c r="AV96" s="135"/>
      <c r="AW96" s="135"/>
      <c r="AX96" s="135"/>
      <c r="AY96" s="135"/>
      <c r="AZ96" s="136"/>
    </row>
    <row r="97" spans="1:52" ht="36" customHeight="1" x14ac:dyDescent="0.2">
      <c r="A97" s="73">
        <v>79</v>
      </c>
      <c r="B97" s="170"/>
      <c r="C97" s="167"/>
      <c r="D97" s="167"/>
      <c r="E97" s="167"/>
      <c r="F97" s="167"/>
      <c r="G97" s="167"/>
      <c r="H97" s="167"/>
      <c r="I97" s="167"/>
      <c r="J97" s="167"/>
      <c r="K97" s="167"/>
      <c r="L97" s="167"/>
      <c r="M97" s="167"/>
      <c r="N97" s="167"/>
      <c r="O97" s="167"/>
      <c r="P97" s="168"/>
      <c r="Q97" s="168"/>
      <c r="R97" s="169"/>
      <c r="S97" s="169"/>
      <c r="T97" s="169"/>
      <c r="U97" s="134"/>
      <c r="V97" s="135"/>
      <c r="W97" s="135"/>
      <c r="X97" s="136"/>
      <c r="Y97" s="132"/>
      <c r="Z97" s="133"/>
      <c r="AA97" s="133"/>
      <c r="AB97" s="186"/>
      <c r="AC97" s="186"/>
      <c r="AD97" s="185"/>
      <c r="AE97" s="185"/>
      <c r="AF97" s="185"/>
      <c r="AG97" s="187">
        <f t="shared" si="4"/>
        <v>0</v>
      </c>
      <c r="AH97" s="187"/>
      <c r="AI97" s="187"/>
      <c r="AJ97" s="53"/>
      <c r="AK97" s="188"/>
      <c r="AL97" s="188"/>
      <c r="AM97" s="186"/>
      <c r="AN97" s="186"/>
      <c r="AO97" s="185"/>
      <c r="AP97" s="185"/>
      <c r="AQ97" s="185"/>
      <c r="AR97" s="187">
        <f t="shared" si="5"/>
        <v>0</v>
      </c>
      <c r="AS97" s="187"/>
      <c r="AT97" s="200"/>
      <c r="AU97" s="137"/>
      <c r="AV97" s="135"/>
      <c r="AW97" s="135"/>
      <c r="AX97" s="135"/>
      <c r="AY97" s="135"/>
      <c r="AZ97" s="136"/>
    </row>
    <row r="98" spans="1:52" ht="36" customHeight="1" x14ac:dyDescent="0.2">
      <c r="A98" s="73">
        <v>80</v>
      </c>
      <c r="B98" s="170"/>
      <c r="C98" s="167"/>
      <c r="D98" s="167"/>
      <c r="E98" s="167"/>
      <c r="F98" s="167"/>
      <c r="G98" s="167"/>
      <c r="H98" s="167"/>
      <c r="I98" s="167"/>
      <c r="J98" s="167"/>
      <c r="K98" s="167"/>
      <c r="L98" s="167"/>
      <c r="M98" s="167"/>
      <c r="N98" s="167"/>
      <c r="O98" s="167"/>
      <c r="P98" s="168"/>
      <c r="Q98" s="168"/>
      <c r="R98" s="169"/>
      <c r="S98" s="169"/>
      <c r="T98" s="169"/>
      <c r="U98" s="134"/>
      <c r="V98" s="135"/>
      <c r="W98" s="135"/>
      <c r="X98" s="136"/>
      <c r="Y98" s="132"/>
      <c r="Z98" s="133"/>
      <c r="AA98" s="133"/>
      <c r="AB98" s="186"/>
      <c r="AC98" s="186"/>
      <c r="AD98" s="185"/>
      <c r="AE98" s="185"/>
      <c r="AF98" s="185"/>
      <c r="AG98" s="187">
        <f t="shared" si="4"/>
        <v>0</v>
      </c>
      <c r="AH98" s="187"/>
      <c r="AI98" s="187"/>
      <c r="AJ98" s="53"/>
      <c r="AK98" s="188"/>
      <c r="AL98" s="188"/>
      <c r="AM98" s="186"/>
      <c r="AN98" s="186"/>
      <c r="AO98" s="185"/>
      <c r="AP98" s="185"/>
      <c r="AQ98" s="185"/>
      <c r="AR98" s="187">
        <f t="shared" si="5"/>
        <v>0</v>
      </c>
      <c r="AS98" s="187"/>
      <c r="AT98" s="200"/>
      <c r="AU98" s="137"/>
      <c r="AV98" s="135"/>
      <c r="AW98" s="135"/>
      <c r="AX98" s="135"/>
      <c r="AY98" s="135"/>
      <c r="AZ98" s="136"/>
    </row>
    <row r="99" spans="1:52" ht="36" customHeight="1" x14ac:dyDescent="0.2">
      <c r="A99" s="73">
        <v>81</v>
      </c>
      <c r="B99" s="170"/>
      <c r="C99" s="167"/>
      <c r="D99" s="167"/>
      <c r="E99" s="167"/>
      <c r="F99" s="167"/>
      <c r="G99" s="167"/>
      <c r="H99" s="167"/>
      <c r="I99" s="167"/>
      <c r="J99" s="167"/>
      <c r="K99" s="167"/>
      <c r="L99" s="167"/>
      <c r="M99" s="167"/>
      <c r="N99" s="167"/>
      <c r="O99" s="167"/>
      <c r="P99" s="168"/>
      <c r="Q99" s="168"/>
      <c r="R99" s="169"/>
      <c r="S99" s="169"/>
      <c r="T99" s="169"/>
      <c r="U99" s="134"/>
      <c r="V99" s="135"/>
      <c r="W99" s="135"/>
      <c r="X99" s="136"/>
      <c r="Y99" s="132"/>
      <c r="Z99" s="133"/>
      <c r="AA99" s="133"/>
      <c r="AB99" s="186"/>
      <c r="AC99" s="186"/>
      <c r="AD99" s="185"/>
      <c r="AE99" s="185"/>
      <c r="AF99" s="185"/>
      <c r="AG99" s="187">
        <f t="shared" si="4"/>
        <v>0</v>
      </c>
      <c r="AH99" s="187"/>
      <c r="AI99" s="187"/>
      <c r="AJ99" s="53"/>
      <c r="AK99" s="188"/>
      <c r="AL99" s="188"/>
      <c r="AM99" s="186"/>
      <c r="AN99" s="186"/>
      <c r="AO99" s="185"/>
      <c r="AP99" s="185"/>
      <c r="AQ99" s="185"/>
      <c r="AR99" s="187">
        <f t="shared" si="5"/>
        <v>0</v>
      </c>
      <c r="AS99" s="187"/>
      <c r="AT99" s="200"/>
      <c r="AU99" s="137"/>
      <c r="AV99" s="135"/>
      <c r="AW99" s="135"/>
      <c r="AX99" s="135"/>
      <c r="AY99" s="135"/>
      <c r="AZ99" s="136"/>
    </row>
    <row r="100" spans="1:52" ht="36" customHeight="1" x14ac:dyDescent="0.2">
      <c r="A100" s="73">
        <v>82</v>
      </c>
      <c r="B100" s="170"/>
      <c r="C100" s="167"/>
      <c r="D100" s="167"/>
      <c r="E100" s="167"/>
      <c r="F100" s="167"/>
      <c r="G100" s="167"/>
      <c r="H100" s="167"/>
      <c r="I100" s="167"/>
      <c r="J100" s="167"/>
      <c r="K100" s="167"/>
      <c r="L100" s="167"/>
      <c r="M100" s="167"/>
      <c r="N100" s="167"/>
      <c r="O100" s="167"/>
      <c r="P100" s="168"/>
      <c r="Q100" s="168"/>
      <c r="R100" s="169"/>
      <c r="S100" s="169"/>
      <c r="T100" s="169"/>
      <c r="U100" s="134"/>
      <c r="V100" s="135"/>
      <c r="W100" s="135"/>
      <c r="X100" s="136"/>
      <c r="Y100" s="132"/>
      <c r="Z100" s="133"/>
      <c r="AA100" s="133"/>
      <c r="AB100" s="186"/>
      <c r="AC100" s="186"/>
      <c r="AD100" s="185"/>
      <c r="AE100" s="185"/>
      <c r="AF100" s="185"/>
      <c r="AG100" s="187">
        <f t="shared" si="4"/>
        <v>0</v>
      </c>
      <c r="AH100" s="187"/>
      <c r="AI100" s="187"/>
      <c r="AJ100" s="53"/>
      <c r="AK100" s="188"/>
      <c r="AL100" s="188"/>
      <c r="AM100" s="186"/>
      <c r="AN100" s="186"/>
      <c r="AO100" s="185"/>
      <c r="AP100" s="185"/>
      <c r="AQ100" s="185"/>
      <c r="AR100" s="187">
        <f t="shared" si="5"/>
        <v>0</v>
      </c>
      <c r="AS100" s="187"/>
      <c r="AT100" s="200"/>
      <c r="AU100" s="137"/>
      <c r="AV100" s="135"/>
      <c r="AW100" s="135"/>
      <c r="AX100" s="135"/>
      <c r="AY100" s="135"/>
      <c r="AZ100" s="136"/>
    </row>
    <row r="101" spans="1:52" ht="36" customHeight="1" x14ac:dyDescent="0.2">
      <c r="A101" s="73">
        <v>83</v>
      </c>
      <c r="B101" s="170"/>
      <c r="C101" s="167"/>
      <c r="D101" s="167"/>
      <c r="E101" s="167"/>
      <c r="F101" s="167"/>
      <c r="G101" s="167"/>
      <c r="H101" s="167"/>
      <c r="I101" s="167"/>
      <c r="J101" s="167"/>
      <c r="K101" s="167"/>
      <c r="L101" s="167"/>
      <c r="M101" s="167"/>
      <c r="N101" s="167"/>
      <c r="O101" s="167"/>
      <c r="P101" s="168"/>
      <c r="Q101" s="168"/>
      <c r="R101" s="169"/>
      <c r="S101" s="169"/>
      <c r="T101" s="169"/>
      <c r="U101" s="134"/>
      <c r="V101" s="135"/>
      <c r="W101" s="135"/>
      <c r="X101" s="136"/>
      <c r="Y101" s="132"/>
      <c r="Z101" s="133"/>
      <c r="AA101" s="133"/>
      <c r="AB101" s="186"/>
      <c r="AC101" s="186"/>
      <c r="AD101" s="185"/>
      <c r="AE101" s="185"/>
      <c r="AF101" s="185"/>
      <c r="AG101" s="187">
        <f t="shared" si="4"/>
        <v>0</v>
      </c>
      <c r="AH101" s="187"/>
      <c r="AI101" s="187"/>
      <c r="AJ101" s="53"/>
      <c r="AK101" s="188"/>
      <c r="AL101" s="188"/>
      <c r="AM101" s="186"/>
      <c r="AN101" s="186"/>
      <c r="AO101" s="185"/>
      <c r="AP101" s="185"/>
      <c r="AQ101" s="185"/>
      <c r="AR101" s="187">
        <f t="shared" si="5"/>
        <v>0</v>
      </c>
      <c r="AS101" s="187"/>
      <c r="AT101" s="200"/>
      <c r="AU101" s="137"/>
      <c r="AV101" s="135"/>
      <c r="AW101" s="135"/>
      <c r="AX101" s="135"/>
      <c r="AY101" s="135"/>
      <c r="AZ101" s="136"/>
    </row>
    <row r="102" spans="1:52" ht="36" customHeight="1" x14ac:dyDescent="0.2">
      <c r="A102" s="73">
        <v>84</v>
      </c>
      <c r="B102" s="170"/>
      <c r="C102" s="167"/>
      <c r="D102" s="167"/>
      <c r="E102" s="167"/>
      <c r="F102" s="167"/>
      <c r="G102" s="167"/>
      <c r="H102" s="167"/>
      <c r="I102" s="167"/>
      <c r="J102" s="167"/>
      <c r="K102" s="167"/>
      <c r="L102" s="167"/>
      <c r="M102" s="167"/>
      <c r="N102" s="167"/>
      <c r="O102" s="167"/>
      <c r="P102" s="168"/>
      <c r="Q102" s="168"/>
      <c r="R102" s="169"/>
      <c r="S102" s="169"/>
      <c r="T102" s="169"/>
      <c r="U102" s="134"/>
      <c r="V102" s="135"/>
      <c r="W102" s="135"/>
      <c r="X102" s="136"/>
      <c r="Y102" s="132"/>
      <c r="Z102" s="133"/>
      <c r="AA102" s="133"/>
      <c r="AB102" s="186"/>
      <c r="AC102" s="186"/>
      <c r="AD102" s="185"/>
      <c r="AE102" s="185"/>
      <c r="AF102" s="185"/>
      <c r="AG102" s="187">
        <f t="shared" si="4"/>
        <v>0</v>
      </c>
      <c r="AH102" s="187"/>
      <c r="AI102" s="187"/>
      <c r="AJ102" s="53"/>
      <c r="AK102" s="188"/>
      <c r="AL102" s="188"/>
      <c r="AM102" s="186"/>
      <c r="AN102" s="186"/>
      <c r="AO102" s="185"/>
      <c r="AP102" s="185"/>
      <c r="AQ102" s="185"/>
      <c r="AR102" s="187">
        <f t="shared" si="5"/>
        <v>0</v>
      </c>
      <c r="AS102" s="187"/>
      <c r="AT102" s="200"/>
      <c r="AU102" s="137"/>
      <c r="AV102" s="135"/>
      <c r="AW102" s="135"/>
      <c r="AX102" s="135"/>
      <c r="AY102" s="135"/>
      <c r="AZ102" s="136"/>
    </row>
    <row r="103" spans="1:52" ht="36" customHeight="1" x14ac:dyDescent="0.2">
      <c r="A103" s="73">
        <v>85</v>
      </c>
      <c r="B103" s="170"/>
      <c r="C103" s="167"/>
      <c r="D103" s="167"/>
      <c r="E103" s="167"/>
      <c r="F103" s="167"/>
      <c r="G103" s="167"/>
      <c r="H103" s="167"/>
      <c r="I103" s="167"/>
      <c r="J103" s="167"/>
      <c r="K103" s="167"/>
      <c r="L103" s="167"/>
      <c r="M103" s="167"/>
      <c r="N103" s="167"/>
      <c r="O103" s="167"/>
      <c r="P103" s="168"/>
      <c r="Q103" s="168"/>
      <c r="R103" s="169"/>
      <c r="S103" s="169"/>
      <c r="T103" s="169"/>
      <c r="U103" s="134"/>
      <c r="V103" s="135"/>
      <c r="W103" s="135"/>
      <c r="X103" s="136"/>
      <c r="Y103" s="132"/>
      <c r="Z103" s="133"/>
      <c r="AA103" s="133"/>
      <c r="AB103" s="186"/>
      <c r="AC103" s="186"/>
      <c r="AD103" s="185"/>
      <c r="AE103" s="185"/>
      <c r="AF103" s="185"/>
      <c r="AG103" s="187">
        <f t="shared" si="4"/>
        <v>0</v>
      </c>
      <c r="AH103" s="187"/>
      <c r="AI103" s="187"/>
      <c r="AJ103" s="53"/>
      <c r="AK103" s="188"/>
      <c r="AL103" s="188"/>
      <c r="AM103" s="186"/>
      <c r="AN103" s="186"/>
      <c r="AO103" s="185"/>
      <c r="AP103" s="185"/>
      <c r="AQ103" s="185"/>
      <c r="AR103" s="187">
        <f t="shared" si="5"/>
        <v>0</v>
      </c>
      <c r="AS103" s="187"/>
      <c r="AT103" s="200"/>
      <c r="AU103" s="137"/>
      <c r="AV103" s="135"/>
      <c r="AW103" s="135"/>
      <c r="AX103" s="135"/>
      <c r="AY103" s="135"/>
      <c r="AZ103" s="136"/>
    </row>
    <row r="104" spans="1:52" ht="36" customHeight="1" x14ac:dyDescent="0.2">
      <c r="A104" s="73">
        <v>86</v>
      </c>
      <c r="B104" s="170"/>
      <c r="C104" s="167"/>
      <c r="D104" s="167"/>
      <c r="E104" s="167"/>
      <c r="F104" s="167"/>
      <c r="G104" s="167"/>
      <c r="H104" s="167"/>
      <c r="I104" s="167"/>
      <c r="J104" s="167"/>
      <c r="K104" s="167"/>
      <c r="L104" s="167"/>
      <c r="M104" s="167"/>
      <c r="N104" s="167"/>
      <c r="O104" s="167"/>
      <c r="P104" s="168"/>
      <c r="Q104" s="168"/>
      <c r="R104" s="169"/>
      <c r="S104" s="169"/>
      <c r="T104" s="169"/>
      <c r="U104" s="134"/>
      <c r="V104" s="135"/>
      <c r="W104" s="135"/>
      <c r="X104" s="136"/>
      <c r="Y104" s="132"/>
      <c r="Z104" s="133"/>
      <c r="AA104" s="133"/>
      <c r="AB104" s="186"/>
      <c r="AC104" s="186"/>
      <c r="AD104" s="185"/>
      <c r="AE104" s="185"/>
      <c r="AF104" s="185"/>
      <c r="AG104" s="187">
        <f t="shared" si="4"/>
        <v>0</v>
      </c>
      <c r="AH104" s="187"/>
      <c r="AI104" s="187"/>
      <c r="AJ104" s="53"/>
      <c r="AK104" s="188"/>
      <c r="AL104" s="188"/>
      <c r="AM104" s="186"/>
      <c r="AN104" s="186"/>
      <c r="AO104" s="185"/>
      <c r="AP104" s="185"/>
      <c r="AQ104" s="185"/>
      <c r="AR104" s="187">
        <f t="shared" si="5"/>
        <v>0</v>
      </c>
      <c r="AS104" s="187"/>
      <c r="AT104" s="200"/>
      <c r="AU104" s="137"/>
      <c r="AV104" s="135"/>
      <c r="AW104" s="135"/>
      <c r="AX104" s="135"/>
      <c r="AY104" s="135"/>
      <c r="AZ104" s="136"/>
    </row>
    <row r="105" spans="1:52" ht="36" customHeight="1" x14ac:dyDescent="0.2">
      <c r="A105" s="73">
        <v>87</v>
      </c>
      <c r="B105" s="170"/>
      <c r="C105" s="167"/>
      <c r="D105" s="167"/>
      <c r="E105" s="167"/>
      <c r="F105" s="167"/>
      <c r="G105" s="167"/>
      <c r="H105" s="167"/>
      <c r="I105" s="167"/>
      <c r="J105" s="167"/>
      <c r="K105" s="167"/>
      <c r="L105" s="167"/>
      <c r="M105" s="167"/>
      <c r="N105" s="167"/>
      <c r="O105" s="167"/>
      <c r="P105" s="168"/>
      <c r="Q105" s="168"/>
      <c r="R105" s="169"/>
      <c r="S105" s="169"/>
      <c r="T105" s="169"/>
      <c r="U105" s="134"/>
      <c r="V105" s="135"/>
      <c r="W105" s="135"/>
      <c r="X105" s="136"/>
      <c r="Y105" s="132"/>
      <c r="Z105" s="133"/>
      <c r="AA105" s="133"/>
      <c r="AB105" s="186"/>
      <c r="AC105" s="186"/>
      <c r="AD105" s="185"/>
      <c r="AE105" s="185"/>
      <c r="AF105" s="185"/>
      <c r="AG105" s="187">
        <f t="shared" si="4"/>
        <v>0</v>
      </c>
      <c r="AH105" s="187"/>
      <c r="AI105" s="187"/>
      <c r="AJ105" s="53"/>
      <c r="AK105" s="188"/>
      <c r="AL105" s="188"/>
      <c r="AM105" s="186"/>
      <c r="AN105" s="186"/>
      <c r="AO105" s="185"/>
      <c r="AP105" s="185"/>
      <c r="AQ105" s="185"/>
      <c r="AR105" s="187">
        <f t="shared" si="5"/>
        <v>0</v>
      </c>
      <c r="AS105" s="187"/>
      <c r="AT105" s="200"/>
      <c r="AU105" s="137"/>
      <c r="AV105" s="135"/>
      <c r="AW105" s="135"/>
      <c r="AX105" s="135"/>
      <c r="AY105" s="135"/>
      <c r="AZ105" s="136"/>
    </row>
    <row r="106" spans="1:52" ht="36" customHeight="1" x14ac:dyDescent="0.2">
      <c r="A106" s="73">
        <v>88</v>
      </c>
      <c r="B106" s="170"/>
      <c r="C106" s="167"/>
      <c r="D106" s="167"/>
      <c r="E106" s="167"/>
      <c r="F106" s="167"/>
      <c r="G106" s="167"/>
      <c r="H106" s="167"/>
      <c r="I106" s="167"/>
      <c r="J106" s="167"/>
      <c r="K106" s="167"/>
      <c r="L106" s="167"/>
      <c r="M106" s="167"/>
      <c r="N106" s="167"/>
      <c r="O106" s="167"/>
      <c r="P106" s="168"/>
      <c r="Q106" s="168"/>
      <c r="R106" s="169"/>
      <c r="S106" s="169"/>
      <c r="T106" s="169"/>
      <c r="U106" s="134"/>
      <c r="V106" s="135"/>
      <c r="W106" s="135"/>
      <c r="X106" s="136"/>
      <c r="Y106" s="132"/>
      <c r="Z106" s="133"/>
      <c r="AA106" s="133"/>
      <c r="AB106" s="186"/>
      <c r="AC106" s="186"/>
      <c r="AD106" s="185"/>
      <c r="AE106" s="185"/>
      <c r="AF106" s="185"/>
      <c r="AG106" s="187">
        <f t="shared" si="4"/>
        <v>0</v>
      </c>
      <c r="AH106" s="187"/>
      <c r="AI106" s="187"/>
      <c r="AJ106" s="53"/>
      <c r="AK106" s="188"/>
      <c r="AL106" s="188"/>
      <c r="AM106" s="186"/>
      <c r="AN106" s="186"/>
      <c r="AO106" s="185"/>
      <c r="AP106" s="185"/>
      <c r="AQ106" s="185"/>
      <c r="AR106" s="187">
        <f t="shared" si="5"/>
        <v>0</v>
      </c>
      <c r="AS106" s="187"/>
      <c r="AT106" s="200"/>
      <c r="AU106" s="137"/>
      <c r="AV106" s="135"/>
      <c r="AW106" s="135"/>
      <c r="AX106" s="135"/>
      <c r="AY106" s="135"/>
      <c r="AZ106" s="136"/>
    </row>
    <row r="107" spans="1:52" ht="36" customHeight="1" x14ac:dyDescent="0.2">
      <c r="A107" s="73">
        <v>89</v>
      </c>
      <c r="B107" s="170"/>
      <c r="C107" s="167"/>
      <c r="D107" s="167"/>
      <c r="E107" s="167"/>
      <c r="F107" s="167"/>
      <c r="G107" s="167"/>
      <c r="H107" s="167"/>
      <c r="I107" s="167"/>
      <c r="J107" s="167"/>
      <c r="K107" s="167"/>
      <c r="L107" s="167"/>
      <c r="M107" s="167"/>
      <c r="N107" s="167"/>
      <c r="O107" s="167"/>
      <c r="P107" s="168"/>
      <c r="Q107" s="168"/>
      <c r="R107" s="169"/>
      <c r="S107" s="169"/>
      <c r="T107" s="169"/>
      <c r="U107" s="134"/>
      <c r="V107" s="135"/>
      <c r="W107" s="135"/>
      <c r="X107" s="136"/>
      <c r="Y107" s="132"/>
      <c r="Z107" s="133"/>
      <c r="AA107" s="133"/>
      <c r="AB107" s="186"/>
      <c r="AC107" s="186"/>
      <c r="AD107" s="185"/>
      <c r="AE107" s="185"/>
      <c r="AF107" s="185"/>
      <c r="AG107" s="187">
        <f t="shared" si="4"/>
        <v>0</v>
      </c>
      <c r="AH107" s="187"/>
      <c r="AI107" s="187"/>
      <c r="AJ107" s="53"/>
      <c r="AK107" s="188"/>
      <c r="AL107" s="188"/>
      <c r="AM107" s="186"/>
      <c r="AN107" s="186"/>
      <c r="AO107" s="185"/>
      <c r="AP107" s="185"/>
      <c r="AQ107" s="185"/>
      <c r="AR107" s="187">
        <f t="shared" si="5"/>
        <v>0</v>
      </c>
      <c r="AS107" s="187"/>
      <c r="AT107" s="200"/>
      <c r="AU107" s="137"/>
      <c r="AV107" s="135"/>
      <c r="AW107" s="135"/>
      <c r="AX107" s="135"/>
      <c r="AY107" s="135"/>
      <c r="AZ107" s="136"/>
    </row>
    <row r="108" spans="1:52" ht="36" customHeight="1" x14ac:dyDescent="0.2">
      <c r="A108" s="73">
        <v>90</v>
      </c>
      <c r="B108" s="170"/>
      <c r="C108" s="167"/>
      <c r="D108" s="167"/>
      <c r="E108" s="167"/>
      <c r="F108" s="167"/>
      <c r="G108" s="167"/>
      <c r="H108" s="167"/>
      <c r="I108" s="167"/>
      <c r="J108" s="167"/>
      <c r="K108" s="167"/>
      <c r="L108" s="167"/>
      <c r="M108" s="167"/>
      <c r="N108" s="167"/>
      <c r="O108" s="167"/>
      <c r="P108" s="168"/>
      <c r="Q108" s="168"/>
      <c r="R108" s="169"/>
      <c r="S108" s="169"/>
      <c r="T108" s="169"/>
      <c r="U108" s="134"/>
      <c r="V108" s="135"/>
      <c r="W108" s="135"/>
      <c r="X108" s="136"/>
      <c r="Y108" s="132"/>
      <c r="Z108" s="133"/>
      <c r="AA108" s="133"/>
      <c r="AB108" s="186"/>
      <c r="AC108" s="186"/>
      <c r="AD108" s="185"/>
      <c r="AE108" s="185"/>
      <c r="AF108" s="185"/>
      <c r="AG108" s="187">
        <f t="shared" si="4"/>
        <v>0</v>
      </c>
      <c r="AH108" s="187"/>
      <c r="AI108" s="187"/>
      <c r="AJ108" s="53"/>
      <c r="AK108" s="188"/>
      <c r="AL108" s="188"/>
      <c r="AM108" s="186"/>
      <c r="AN108" s="186"/>
      <c r="AO108" s="185"/>
      <c r="AP108" s="185"/>
      <c r="AQ108" s="185"/>
      <c r="AR108" s="187">
        <f t="shared" si="5"/>
        <v>0</v>
      </c>
      <c r="AS108" s="187"/>
      <c r="AT108" s="200"/>
      <c r="AU108" s="137"/>
      <c r="AV108" s="135"/>
      <c r="AW108" s="135"/>
      <c r="AX108" s="135"/>
      <c r="AY108" s="135"/>
      <c r="AZ108" s="136"/>
    </row>
    <row r="109" spans="1:52" ht="36" customHeight="1" x14ac:dyDescent="0.2">
      <c r="A109" s="73">
        <v>91</v>
      </c>
      <c r="B109" s="170"/>
      <c r="C109" s="167"/>
      <c r="D109" s="167"/>
      <c r="E109" s="167"/>
      <c r="F109" s="167"/>
      <c r="G109" s="167"/>
      <c r="H109" s="167"/>
      <c r="I109" s="167"/>
      <c r="J109" s="167"/>
      <c r="K109" s="167"/>
      <c r="L109" s="167"/>
      <c r="M109" s="167"/>
      <c r="N109" s="167"/>
      <c r="O109" s="167"/>
      <c r="P109" s="168"/>
      <c r="Q109" s="168"/>
      <c r="R109" s="169"/>
      <c r="S109" s="169"/>
      <c r="T109" s="169"/>
      <c r="U109" s="134"/>
      <c r="V109" s="135"/>
      <c r="W109" s="135"/>
      <c r="X109" s="136"/>
      <c r="Y109" s="132"/>
      <c r="Z109" s="133"/>
      <c r="AA109" s="133"/>
      <c r="AB109" s="186"/>
      <c r="AC109" s="186"/>
      <c r="AD109" s="185"/>
      <c r="AE109" s="185"/>
      <c r="AF109" s="185"/>
      <c r="AG109" s="187">
        <f t="shared" si="4"/>
        <v>0</v>
      </c>
      <c r="AH109" s="187"/>
      <c r="AI109" s="187"/>
      <c r="AJ109" s="53"/>
      <c r="AK109" s="188"/>
      <c r="AL109" s="188"/>
      <c r="AM109" s="186"/>
      <c r="AN109" s="186"/>
      <c r="AO109" s="185"/>
      <c r="AP109" s="185"/>
      <c r="AQ109" s="185"/>
      <c r="AR109" s="187">
        <f t="shared" si="5"/>
        <v>0</v>
      </c>
      <c r="AS109" s="187"/>
      <c r="AT109" s="200"/>
      <c r="AU109" s="137"/>
      <c r="AV109" s="135"/>
      <c r="AW109" s="135"/>
      <c r="AX109" s="135"/>
      <c r="AY109" s="135"/>
      <c r="AZ109" s="136"/>
    </row>
    <row r="110" spans="1:52" ht="36" customHeight="1" x14ac:dyDescent="0.2">
      <c r="A110" s="73">
        <v>92</v>
      </c>
      <c r="B110" s="170"/>
      <c r="C110" s="167"/>
      <c r="D110" s="167"/>
      <c r="E110" s="167"/>
      <c r="F110" s="167"/>
      <c r="G110" s="167"/>
      <c r="H110" s="167"/>
      <c r="I110" s="167"/>
      <c r="J110" s="167"/>
      <c r="K110" s="167"/>
      <c r="L110" s="167"/>
      <c r="M110" s="167"/>
      <c r="N110" s="167"/>
      <c r="O110" s="167"/>
      <c r="P110" s="168"/>
      <c r="Q110" s="168"/>
      <c r="R110" s="169"/>
      <c r="S110" s="169"/>
      <c r="T110" s="169"/>
      <c r="U110" s="134"/>
      <c r="V110" s="135"/>
      <c r="W110" s="135"/>
      <c r="X110" s="136"/>
      <c r="Y110" s="132"/>
      <c r="Z110" s="133"/>
      <c r="AA110" s="133"/>
      <c r="AB110" s="186"/>
      <c r="AC110" s="186"/>
      <c r="AD110" s="185"/>
      <c r="AE110" s="185"/>
      <c r="AF110" s="185"/>
      <c r="AG110" s="187">
        <f t="shared" si="4"/>
        <v>0</v>
      </c>
      <c r="AH110" s="187"/>
      <c r="AI110" s="187"/>
      <c r="AJ110" s="53"/>
      <c r="AK110" s="188"/>
      <c r="AL110" s="188"/>
      <c r="AM110" s="186"/>
      <c r="AN110" s="186"/>
      <c r="AO110" s="185"/>
      <c r="AP110" s="185"/>
      <c r="AQ110" s="185"/>
      <c r="AR110" s="187">
        <f t="shared" si="5"/>
        <v>0</v>
      </c>
      <c r="AS110" s="187"/>
      <c r="AT110" s="200"/>
      <c r="AU110" s="137"/>
      <c r="AV110" s="135"/>
      <c r="AW110" s="135"/>
      <c r="AX110" s="135"/>
      <c r="AY110" s="135"/>
      <c r="AZ110" s="136"/>
    </row>
    <row r="111" spans="1:52" ht="36" customHeight="1" x14ac:dyDescent="0.2">
      <c r="A111" s="73">
        <v>93</v>
      </c>
      <c r="B111" s="170"/>
      <c r="C111" s="167"/>
      <c r="D111" s="167"/>
      <c r="E111" s="167"/>
      <c r="F111" s="167"/>
      <c r="G111" s="167"/>
      <c r="H111" s="167"/>
      <c r="I111" s="167"/>
      <c r="J111" s="167"/>
      <c r="K111" s="167"/>
      <c r="L111" s="167"/>
      <c r="M111" s="167"/>
      <c r="N111" s="167"/>
      <c r="O111" s="167"/>
      <c r="P111" s="168"/>
      <c r="Q111" s="168"/>
      <c r="R111" s="169"/>
      <c r="S111" s="169"/>
      <c r="T111" s="169"/>
      <c r="U111" s="134"/>
      <c r="V111" s="135"/>
      <c r="W111" s="135"/>
      <c r="X111" s="136"/>
      <c r="Y111" s="132"/>
      <c r="Z111" s="133"/>
      <c r="AA111" s="133"/>
      <c r="AB111" s="186"/>
      <c r="AC111" s="186"/>
      <c r="AD111" s="185"/>
      <c r="AE111" s="185"/>
      <c r="AF111" s="185"/>
      <c r="AG111" s="187">
        <f t="shared" si="4"/>
        <v>0</v>
      </c>
      <c r="AH111" s="187"/>
      <c r="AI111" s="187"/>
      <c r="AJ111" s="53"/>
      <c r="AK111" s="188"/>
      <c r="AL111" s="188"/>
      <c r="AM111" s="186"/>
      <c r="AN111" s="186"/>
      <c r="AO111" s="185"/>
      <c r="AP111" s="185"/>
      <c r="AQ111" s="185"/>
      <c r="AR111" s="187">
        <f t="shared" si="5"/>
        <v>0</v>
      </c>
      <c r="AS111" s="187"/>
      <c r="AT111" s="200"/>
      <c r="AU111" s="137"/>
      <c r="AV111" s="135"/>
      <c r="AW111" s="135"/>
      <c r="AX111" s="135"/>
      <c r="AY111" s="135"/>
      <c r="AZ111" s="136"/>
    </row>
    <row r="112" spans="1:52" ht="36" customHeight="1" x14ac:dyDescent="0.2">
      <c r="A112" s="73">
        <v>94</v>
      </c>
      <c r="B112" s="170"/>
      <c r="C112" s="167"/>
      <c r="D112" s="167"/>
      <c r="E112" s="167"/>
      <c r="F112" s="167"/>
      <c r="G112" s="167"/>
      <c r="H112" s="167"/>
      <c r="I112" s="167"/>
      <c r="J112" s="167"/>
      <c r="K112" s="167"/>
      <c r="L112" s="167"/>
      <c r="M112" s="167"/>
      <c r="N112" s="167"/>
      <c r="O112" s="167"/>
      <c r="P112" s="168"/>
      <c r="Q112" s="168"/>
      <c r="R112" s="169"/>
      <c r="S112" s="169"/>
      <c r="T112" s="169"/>
      <c r="U112" s="134"/>
      <c r="V112" s="135"/>
      <c r="W112" s="135"/>
      <c r="X112" s="136"/>
      <c r="Y112" s="132"/>
      <c r="Z112" s="133"/>
      <c r="AA112" s="133"/>
      <c r="AB112" s="186"/>
      <c r="AC112" s="186"/>
      <c r="AD112" s="185"/>
      <c r="AE112" s="185"/>
      <c r="AF112" s="185"/>
      <c r="AG112" s="187">
        <f t="shared" si="4"/>
        <v>0</v>
      </c>
      <c r="AH112" s="187"/>
      <c r="AI112" s="187"/>
      <c r="AJ112" s="53"/>
      <c r="AK112" s="188"/>
      <c r="AL112" s="188"/>
      <c r="AM112" s="186"/>
      <c r="AN112" s="186"/>
      <c r="AO112" s="185"/>
      <c r="AP112" s="185"/>
      <c r="AQ112" s="185"/>
      <c r="AR112" s="187">
        <f t="shared" si="5"/>
        <v>0</v>
      </c>
      <c r="AS112" s="187"/>
      <c r="AT112" s="200"/>
      <c r="AU112" s="137"/>
      <c r="AV112" s="135"/>
      <c r="AW112" s="135"/>
      <c r="AX112" s="135"/>
      <c r="AY112" s="135"/>
      <c r="AZ112" s="136"/>
    </row>
    <row r="113" spans="1:52" ht="36" customHeight="1" x14ac:dyDescent="0.2">
      <c r="A113" s="73">
        <v>95</v>
      </c>
      <c r="B113" s="170"/>
      <c r="C113" s="167"/>
      <c r="D113" s="167"/>
      <c r="E113" s="167"/>
      <c r="F113" s="167"/>
      <c r="G113" s="167"/>
      <c r="H113" s="167"/>
      <c r="I113" s="167"/>
      <c r="J113" s="167"/>
      <c r="K113" s="167"/>
      <c r="L113" s="167"/>
      <c r="M113" s="167"/>
      <c r="N113" s="167"/>
      <c r="O113" s="167"/>
      <c r="P113" s="168"/>
      <c r="Q113" s="168"/>
      <c r="R113" s="169"/>
      <c r="S113" s="169"/>
      <c r="T113" s="169"/>
      <c r="U113" s="134"/>
      <c r="V113" s="135"/>
      <c r="W113" s="135"/>
      <c r="X113" s="136"/>
      <c r="Y113" s="132"/>
      <c r="Z113" s="133"/>
      <c r="AA113" s="133"/>
      <c r="AB113" s="186"/>
      <c r="AC113" s="186"/>
      <c r="AD113" s="185"/>
      <c r="AE113" s="185"/>
      <c r="AF113" s="185"/>
      <c r="AG113" s="187">
        <f t="shared" si="4"/>
        <v>0</v>
      </c>
      <c r="AH113" s="187"/>
      <c r="AI113" s="187"/>
      <c r="AJ113" s="53"/>
      <c r="AK113" s="188"/>
      <c r="AL113" s="188"/>
      <c r="AM113" s="186"/>
      <c r="AN113" s="186"/>
      <c r="AO113" s="185"/>
      <c r="AP113" s="185"/>
      <c r="AQ113" s="185"/>
      <c r="AR113" s="187">
        <f t="shared" si="5"/>
        <v>0</v>
      </c>
      <c r="AS113" s="187"/>
      <c r="AT113" s="200"/>
      <c r="AU113" s="137"/>
      <c r="AV113" s="135"/>
      <c r="AW113" s="135"/>
      <c r="AX113" s="135"/>
      <c r="AY113" s="135"/>
      <c r="AZ113" s="136"/>
    </row>
    <row r="114" spans="1:52" ht="36" customHeight="1" x14ac:dyDescent="0.2">
      <c r="A114" s="73">
        <v>96</v>
      </c>
      <c r="B114" s="170"/>
      <c r="C114" s="167"/>
      <c r="D114" s="167"/>
      <c r="E114" s="167"/>
      <c r="F114" s="167"/>
      <c r="G114" s="167"/>
      <c r="H114" s="167"/>
      <c r="I114" s="167"/>
      <c r="J114" s="167"/>
      <c r="K114" s="167"/>
      <c r="L114" s="167"/>
      <c r="M114" s="167"/>
      <c r="N114" s="167"/>
      <c r="O114" s="167"/>
      <c r="P114" s="168"/>
      <c r="Q114" s="168"/>
      <c r="R114" s="169"/>
      <c r="S114" s="169"/>
      <c r="T114" s="169"/>
      <c r="U114" s="134"/>
      <c r="V114" s="135"/>
      <c r="W114" s="135"/>
      <c r="X114" s="136"/>
      <c r="Y114" s="132"/>
      <c r="Z114" s="133"/>
      <c r="AA114" s="133"/>
      <c r="AB114" s="186"/>
      <c r="AC114" s="186"/>
      <c r="AD114" s="185"/>
      <c r="AE114" s="185"/>
      <c r="AF114" s="185"/>
      <c r="AG114" s="187">
        <f t="shared" si="4"/>
        <v>0</v>
      </c>
      <c r="AH114" s="187"/>
      <c r="AI114" s="187"/>
      <c r="AJ114" s="53"/>
      <c r="AK114" s="188"/>
      <c r="AL114" s="188"/>
      <c r="AM114" s="186"/>
      <c r="AN114" s="186"/>
      <c r="AO114" s="185"/>
      <c r="AP114" s="185"/>
      <c r="AQ114" s="185"/>
      <c r="AR114" s="187">
        <f t="shared" si="5"/>
        <v>0</v>
      </c>
      <c r="AS114" s="187"/>
      <c r="AT114" s="200"/>
      <c r="AU114" s="137"/>
      <c r="AV114" s="135"/>
      <c r="AW114" s="135"/>
      <c r="AX114" s="135"/>
      <c r="AY114" s="135"/>
      <c r="AZ114" s="136"/>
    </row>
    <row r="115" spans="1:52" ht="36" customHeight="1" x14ac:dyDescent="0.2">
      <c r="A115" s="73">
        <v>97</v>
      </c>
      <c r="B115" s="170"/>
      <c r="C115" s="167"/>
      <c r="D115" s="167"/>
      <c r="E115" s="167"/>
      <c r="F115" s="167"/>
      <c r="G115" s="167"/>
      <c r="H115" s="167"/>
      <c r="I115" s="167"/>
      <c r="J115" s="167"/>
      <c r="K115" s="167"/>
      <c r="L115" s="167"/>
      <c r="M115" s="167"/>
      <c r="N115" s="167"/>
      <c r="O115" s="167"/>
      <c r="P115" s="168"/>
      <c r="Q115" s="168"/>
      <c r="R115" s="169"/>
      <c r="S115" s="169"/>
      <c r="T115" s="169"/>
      <c r="U115" s="134"/>
      <c r="V115" s="135"/>
      <c r="W115" s="135"/>
      <c r="X115" s="136"/>
      <c r="Y115" s="132"/>
      <c r="Z115" s="133"/>
      <c r="AA115" s="133"/>
      <c r="AB115" s="186"/>
      <c r="AC115" s="186"/>
      <c r="AD115" s="185"/>
      <c r="AE115" s="185"/>
      <c r="AF115" s="185"/>
      <c r="AG115" s="187">
        <f t="shared" ref="AG115:AG146" si="6">AD115*AB115</f>
        <v>0</v>
      </c>
      <c r="AH115" s="187"/>
      <c r="AI115" s="187"/>
      <c r="AJ115" s="53"/>
      <c r="AK115" s="188"/>
      <c r="AL115" s="188"/>
      <c r="AM115" s="186"/>
      <c r="AN115" s="186"/>
      <c r="AO115" s="185"/>
      <c r="AP115" s="185"/>
      <c r="AQ115" s="185"/>
      <c r="AR115" s="187">
        <f t="shared" ref="AR115:AR146" si="7">AO115*AM115</f>
        <v>0</v>
      </c>
      <c r="AS115" s="187"/>
      <c r="AT115" s="200"/>
      <c r="AU115" s="137"/>
      <c r="AV115" s="135"/>
      <c r="AW115" s="135"/>
      <c r="AX115" s="135"/>
      <c r="AY115" s="135"/>
      <c r="AZ115" s="136"/>
    </row>
    <row r="116" spans="1:52" ht="36" customHeight="1" x14ac:dyDescent="0.2">
      <c r="A116" s="73">
        <v>98</v>
      </c>
      <c r="B116" s="170"/>
      <c r="C116" s="167"/>
      <c r="D116" s="167"/>
      <c r="E116" s="167"/>
      <c r="F116" s="167"/>
      <c r="G116" s="167"/>
      <c r="H116" s="167"/>
      <c r="I116" s="167"/>
      <c r="J116" s="167"/>
      <c r="K116" s="167"/>
      <c r="L116" s="167"/>
      <c r="M116" s="167"/>
      <c r="N116" s="167"/>
      <c r="O116" s="167"/>
      <c r="P116" s="168"/>
      <c r="Q116" s="168"/>
      <c r="R116" s="169"/>
      <c r="S116" s="169"/>
      <c r="T116" s="169"/>
      <c r="U116" s="134"/>
      <c r="V116" s="135"/>
      <c r="W116" s="135"/>
      <c r="X116" s="136"/>
      <c r="Y116" s="132"/>
      <c r="Z116" s="133"/>
      <c r="AA116" s="133"/>
      <c r="AB116" s="186"/>
      <c r="AC116" s="186"/>
      <c r="AD116" s="185"/>
      <c r="AE116" s="185"/>
      <c r="AF116" s="185"/>
      <c r="AG116" s="187">
        <f t="shared" si="6"/>
        <v>0</v>
      </c>
      <c r="AH116" s="187"/>
      <c r="AI116" s="187"/>
      <c r="AJ116" s="53"/>
      <c r="AK116" s="188"/>
      <c r="AL116" s="188"/>
      <c r="AM116" s="186"/>
      <c r="AN116" s="186"/>
      <c r="AO116" s="185"/>
      <c r="AP116" s="185"/>
      <c r="AQ116" s="185"/>
      <c r="AR116" s="187">
        <f t="shared" si="7"/>
        <v>0</v>
      </c>
      <c r="AS116" s="187"/>
      <c r="AT116" s="200"/>
      <c r="AU116" s="137"/>
      <c r="AV116" s="135"/>
      <c r="AW116" s="135"/>
      <c r="AX116" s="135"/>
      <c r="AY116" s="135"/>
      <c r="AZ116" s="136"/>
    </row>
    <row r="117" spans="1:52" ht="36" customHeight="1" x14ac:dyDescent="0.2">
      <c r="A117" s="73">
        <v>99</v>
      </c>
      <c r="B117" s="170"/>
      <c r="C117" s="167"/>
      <c r="D117" s="167"/>
      <c r="E117" s="167"/>
      <c r="F117" s="167"/>
      <c r="G117" s="167"/>
      <c r="H117" s="167"/>
      <c r="I117" s="167"/>
      <c r="J117" s="167"/>
      <c r="K117" s="167"/>
      <c r="L117" s="167"/>
      <c r="M117" s="167"/>
      <c r="N117" s="167"/>
      <c r="O117" s="167"/>
      <c r="P117" s="168"/>
      <c r="Q117" s="168"/>
      <c r="R117" s="169"/>
      <c r="S117" s="169"/>
      <c r="T117" s="169"/>
      <c r="U117" s="134"/>
      <c r="V117" s="135"/>
      <c r="W117" s="135"/>
      <c r="X117" s="136"/>
      <c r="Y117" s="132"/>
      <c r="Z117" s="133"/>
      <c r="AA117" s="133"/>
      <c r="AB117" s="186"/>
      <c r="AC117" s="186"/>
      <c r="AD117" s="185"/>
      <c r="AE117" s="185"/>
      <c r="AF117" s="185"/>
      <c r="AG117" s="187">
        <f t="shared" si="6"/>
        <v>0</v>
      </c>
      <c r="AH117" s="187"/>
      <c r="AI117" s="187"/>
      <c r="AJ117" s="53"/>
      <c r="AK117" s="188"/>
      <c r="AL117" s="188"/>
      <c r="AM117" s="186"/>
      <c r="AN117" s="186"/>
      <c r="AO117" s="185"/>
      <c r="AP117" s="185"/>
      <c r="AQ117" s="185"/>
      <c r="AR117" s="187">
        <f t="shared" si="7"/>
        <v>0</v>
      </c>
      <c r="AS117" s="187"/>
      <c r="AT117" s="200"/>
      <c r="AU117" s="137"/>
      <c r="AV117" s="135"/>
      <c r="AW117" s="135"/>
      <c r="AX117" s="135"/>
      <c r="AY117" s="135"/>
      <c r="AZ117" s="136"/>
    </row>
    <row r="118" spans="1:52" ht="36" customHeight="1" x14ac:dyDescent="0.2">
      <c r="A118" s="73">
        <v>100</v>
      </c>
      <c r="B118" s="170"/>
      <c r="C118" s="167"/>
      <c r="D118" s="167"/>
      <c r="E118" s="167"/>
      <c r="F118" s="167"/>
      <c r="G118" s="167"/>
      <c r="H118" s="167"/>
      <c r="I118" s="167"/>
      <c r="J118" s="167"/>
      <c r="K118" s="167"/>
      <c r="L118" s="167"/>
      <c r="M118" s="167"/>
      <c r="N118" s="167"/>
      <c r="O118" s="167"/>
      <c r="P118" s="168"/>
      <c r="Q118" s="168"/>
      <c r="R118" s="169"/>
      <c r="S118" s="169"/>
      <c r="T118" s="169"/>
      <c r="U118" s="134"/>
      <c r="V118" s="135"/>
      <c r="W118" s="135"/>
      <c r="X118" s="136"/>
      <c r="Y118" s="132"/>
      <c r="Z118" s="133"/>
      <c r="AA118" s="133"/>
      <c r="AB118" s="186"/>
      <c r="AC118" s="186"/>
      <c r="AD118" s="185"/>
      <c r="AE118" s="185"/>
      <c r="AF118" s="185"/>
      <c r="AG118" s="187">
        <f t="shared" si="6"/>
        <v>0</v>
      </c>
      <c r="AH118" s="187"/>
      <c r="AI118" s="187"/>
      <c r="AJ118" s="53"/>
      <c r="AK118" s="188"/>
      <c r="AL118" s="188"/>
      <c r="AM118" s="186"/>
      <c r="AN118" s="186"/>
      <c r="AO118" s="185"/>
      <c r="AP118" s="185"/>
      <c r="AQ118" s="185"/>
      <c r="AR118" s="187">
        <f t="shared" si="7"/>
        <v>0</v>
      </c>
      <c r="AS118" s="187"/>
      <c r="AT118" s="200"/>
      <c r="AU118" s="137"/>
      <c r="AV118" s="135"/>
      <c r="AW118" s="135"/>
      <c r="AX118" s="135"/>
      <c r="AY118" s="135"/>
      <c r="AZ118" s="136"/>
    </row>
    <row r="119" spans="1:52" ht="36" customHeight="1" x14ac:dyDescent="0.2">
      <c r="A119" s="73">
        <v>101</v>
      </c>
      <c r="B119" s="170"/>
      <c r="C119" s="167"/>
      <c r="D119" s="167"/>
      <c r="E119" s="167"/>
      <c r="F119" s="167"/>
      <c r="G119" s="167"/>
      <c r="H119" s="167"/>
      <c r="I119" s="167"/>
      <c r="J119" s="167"/>
      <c r="K119" s="167"/>
      <c r="L119" s="167"/>
      <c r="M119" s="167"/>
      <c r="N119" s="167"/>
      <c r="O119" s="167"/>
      <c r="P119" s="168"/>
      <c r="Q119" s="168"/>
      <c r="R119" s="169"/>
      <c r="S119" s="169"/>
      <c r="T119" s="169"/>
      <c r="U119" s="134"/>
      <c r="V119" s="135"/>
      <c r="W119" s="135"/>
      <c r="X119" s="136"/>
      <c r="Y119" s="132"/>
      <c r="Z119" s="133"/>
      <c r="AA119" s="133"/>
      <c r="AB119" s="186"/>
      <c r="AC119" s="186"/>
      <c r="AD119" s="185"/>
      <c r="AE119" s="185"/>
      <c r="AF119" s="185"/>
      <c r="AG119" s="187">
        <f t="shared" si="6"/>
        <v>0</v>
      </c>
      <c r="AH119" s="187"/>
      <c r="AI119" s="187"/>
      <c r="AJ119" s="53"/>
      <c r="AK119" s="188"/>
      <c r="AL119" s="188"/>
      <c r="AM119" s="186"/>
      <c r="AN119" s="186"/>
      <c r="AO119" s="185"/>
      <c r="AP119" s="185"/>
      <c r="AQ119" s="185"/>
      <c r="AR119" s="187">
        <f t="shared" si="7"/>
        <v>0</v>
      </c>
      <c r="AS119" s="187"/>
      <c r="AT119" s="200"/>
      <c r="AU119" s="137"/>
      <c r="AV119" s="135"/>
      <c r="AW119" s="135"/>
      <c r="AX119" s="135"/>
      <c r="AY119" s="135"/>
      <c r="AZ119" s="136"/>
    </row>
    <row r="120" spans="1:52" ht="36" customHeight="1" x14ac:dyDescent="0.2">
      <c r="A120" s="73">
        <v>102</v>
      </c>
      <c r="B120" s="170"/>
      <c r="C120" s="167"/>
      <c r="D120" s="167"/>
      <c r="E120" s="167"/>
      <c r="F120" s="167"/>
      <c r="G120" s="167"/>
      <c r="H120" s="167"/>
      <c r="I120" s="167"/>
      <c r="J120" s="167"/>
      <c r="K120" s="167"/>
      <c r="L120" s="167"/>
      <c r="M120" s="167"/>
      <c r="N120" s="167"/>
      <c r="O120" s="167"/>
      <c r="P120" s="168"/>
      <c r="Q120" s="168"/>
      <c r="R120" s="169"/>
      <c r="S120" s="169"/>
      <c r="T120" s="169"/>
      <c r="U120" s="134"/>
      <c r="V120" s="135"/>
      <c r="W120" s="135"/>
      <c r="X120" s="136"/>
      <c r="Y120" s="132"/>
      <c r="Z120" s="133"/>
      <c r="AA120" s="133"/>
      <c r="AB120" s="186"/>
      <c r="AC120" s="186"/>
      <c r="AD120" s="185"/>
      <c r="AE120" s="185"/>
      <c r="AF120" s="185"/>
      <c r="AG120" s="187">
        <f t="shared" si="6"/>
        <v>0</v>
      </c>
      <c r="AH120" s="187"/>
      <c r="AI120" s="187"/>
      <c r="AJ120" s="53"/>
      <c r="AK120" s="188"/>
      <c r="AL120" s="188"/>
      <c r="AM120" s="186"/>
      <c r="AN120" s="186"/>
      <c r="AO120" s="185"/>
      <c r="AP120" s="185"/>
      <c r="AQ120" s="185"/>
      <c r="AR120" s="187">
        <f t="shared" si="7"/>
        <v>0</v>
      </c>
      <c r="AS120" s="187"/>
      <c r="AT120" s="200"/>
      <c r="AU120" s="137"/>
      <c r="AV120" s="135"/>
      <c r="AW120" s="135"/>
      <c r="AX120" s="135"/>
      <c r="AY120" s="135"/>
      <c r="AZ120" s="136"/>
    </row>
    <row r="121" spans="1:52" ht="36" customHeight="1" x14ac:dyDescent="0.2">
      <c r="A121" s="73">
        <v>103</v>
      </c>
      <c r="B121" s="170"/>
      <c r="C121" s="167"/>
      <c r="D121" s="167"/>
      <c r="E121" s="167"/>
      <c r="F121" s="167"/>
      <c r="G121" s="167"/>
      <c r="H121" s="167"/>
      <c r="I121" s="167"/>
      <c r="J121" s="167"/>
      <c r="K121" s="167"/>
      <c r="L121" s="167"/>
      <c r="M121" s="167"/>
      <c r="N121" s="167"/>
      <c r="O121" s="167"/>
      <c r="P121" s="168"/>
      <c r="Q121" s="168"/>
      <c r="R121" s="169"/>
      <c r="S121" s="169"/>
      <c r="T121" s="169"/>
      <c r="U121" s="134"/>
      <c r="V121" s="135"/>
      <c r="W121" s="135"/>
      <c r="X121" s="136"/>
      <c r="Y121" s="132"/>
      <c r="Z121" s="133"/>
      <c r="AA121" s="133"/>
      <c r="AB121" s="186"/>
      <c r="AC121" s="186"/>
      <c r="AD121" s="185"/>
      <c r="AE121" s="185"/>
      <c r="AF121" s="185"/>
      <c r="AG121" s="187">
        <f t="shared" si="6"/>
        <v>0</v>
      </c>
      <c r="AH121" s="187"/>
      <c r="AI121" s="187"/>
      <c r="AJ121" s="53"/>
      <c r="AK121" s="188"/>
      <c r="AL121" s="188"/>
      <c r="AM121" s="186"/>
      <c r="AN121" s="186"/>
      <c r="AO121" s="185"/>
      <c r="AP121" s="185"/>
      <c r="AQ121" s="185"/>
      <c r="AR121" s="187">
        <f t="shared" si="7"/>
        <v>0</v>
      </c>
      <c r="AS121" s="187"/>
      <c r="AT121" s="200"/>
      <c r="AU121" s="137"/>
      <c r="AV121" s="135"/>
      <c r="AW121" s="135"/>
      <c r="AX121" s="135"/>
      <c r="AY121" s="135"/>
      <c r="AZ121" s="136"/>
    </row>
    <row r="122" spans="1:52" ht="36" customHeight="1" x14ac:dyDescent="0.2">
      <c r="A122" s="73">
        <v>104</v>
      </c>
      <c r="B122" s="170"/>
      <c r="C122" s="167"/>
      <c r="D122" s="167"/>
      <c r="E122" s="167"/>
      <c r="F122" s="167"/>
      <c r="G122" s="167"/>
      <c r="H122" s="167"/>
      <c r="I122" s="167"/>
      <c r="J122" s="167"/>
      <c r="K122" s="167"/>
      <c r="L122" s="167"/>
      <c r="M122" s="167"/>
      <c r="N122" s="167"/>
      <c r="O122" s="167"/>
      <c r="P122" s="168"/>
      <c r="Q122" s="168"/>
      <c r="R122" s="169"/>
      <c r="S122" s="169"/>
      <c r="T122" s="169"/>
      <c r="U122" s="134"/>
      <c r="V122" s="135"/>
      <c r="W122" s="135"/>
      <c r="X122" s="136"/>
      <c r="Y122" s="132"/>
      <c r="Z122" s="133"/>
      <c r="AA122" s="133"/>
      <c r="AB122" s="186"/>
      <c r="AC122" s="186"/>
      <c r="AD122" s="185"/>
      <c r="AE122" s="185"/>
      <c r="AF122" s="185"/>
      <c r="AG122" s="187">
        <f t="shared" si="6"/>
        <v>0</v>
      </c>
      <c r="AH122" s="187"/>
      <c r="AI122" s="187"/>
      <c r="AJ122" s="53"/>
      <c r="AK122" s="188"/>
      <c r="AL122" s="188"/>
      <c r="AM122" s="186"/>
      <c r="AN122" s="186"/>
      <c r="AO122" s="185"/>
      <c r="AP122" s="185"/>
      <c r="AQ122" s="185"/>
      <c r="AR122" s="187">
        <f t="shared" si="7"/>
        <v>0</v>
      </c>
      <c r="AS122" s="187"/>
      <c r="AT122" s="200"/>
      <c r="AU122" s="137"/>
      <c r="AV122" s="135"/>
      <c r="AW122" s="135"/>
      <c r="AX122" s="135"/>
      <c r="AY122" s="135"/>
      <c r="AZ122" s="136"/>
    </row>
    <row r="123" spans="1:52" ht="36" customHeight="1" x14ac:dyDescent="0.2">
      <c r="A123" s="73">
        <v>105</v>
      </c>
      <c r="B123" s="170"/>
      <c r="C123" s="167"/>
      <c r="D123" s="167"/>
      <c r="E123" s="167"/>
      <c r="F123" s="167"/>
      <c r="G123" s="167"/>
      <c r="H123" s="167"/>
      <c r="I123" s="167"/>
      <c r="J123" s="167"/>
      <c r="K123" s="167"/>
      <c r="L123" s="167"/>
      <c r="M123" s="167"/>
      <c r="N123" s="167"/>
      <c r="O123" s="167"/>
      <c r="P123" s="168"/>
      <c r="Q123" s="168"/>
      <c r="R123" s="169"/>
      <c r="S123" s="169"/>
      <c r="T123" s="169"/>
      <c r="U123" s="134"/>
      <c r="V123" s="135"/>
      <c r="W123" s="135"/>
      <c r="X123" s="136"/>
      <c r="Y123" s="132"/>
      <c r="Z123" s="133"/>
      <c r="AA123" s="133"/>
      <c r="AB123" s="186"/>
      <c r="AC123" s="186"/>
      <c r="AD123" s="185"/>
      <c r="AE123" s="185"/>
      <c r="AF123" s="185"/>
      <c r="AG123" s="187">
        <f t="shared" si="6"/>
        <v>0</v>
      </c>
      <c r="AH123" s="187"/>
      <c r="AI123" s="187"/>
      <c r="AJ123" s="53"/>
      <c r="AK123" s="188"/>
      <c r="AL123" s="188"/>
      <c r="AM123" s="186"/>
      <c r="AN123" s="186"/>
      <c r="AO123" s="185"/>
      <c r="AP123" s="185"/>
      <c r="AQ123" s="185"/>
      <c r="AR123" s="187">
        <f t="shared" si="7"/>
        <v>0</v>
      </c>
      <c r="AS123" s="187"/>
      <c r="AT123" s="200"/>
      <c r="AU123" s="137"/>
      <c r="AV123" s="135"/>
      <c r="AW123" s="135"/>
      <c r="AX123" s="135"/>
      <c r="AY123" s="135"/>
      <c r="AZ123" s="136"/>
    </row>
    <row r="124" spans="1:52" ht="36" customHeight="1" x14ac:dyDescent="0.2">
      <c r="A124" s="73">
        <v>106</v>
      </c>
      <c r="B124" s="170"/>
      <c r="C124" s="167"/>
      <c r="D124" s="167"/>
      <c r="E124" s="167"/>
      <c r="F124" s="167"/>
      <c r="G124" s="167"/>
      <c r="H124" s="167"/>
      <c r="I124" s="167"/>
      <c r="J124" s="167"/>
      <c r="K124" s="167"/>
      <c r="L124" s="167"/>
      <c r="M124" s="167"/>
      <c r="N124" s="167"/>
      <c r="O124" s="167"/>
      <c r="P124" s="168"/>
      <c r="Q124" s="168"/>
      <c r="R124" s="169"/>
      <c r="S124" s="169"/>
      <c r="T124" s="169"/>
      <c r="U124" s="134"/>
      <c r="V124" s="135"/>
      <c r="W124" s="135"/>
      <c r="X124" s="136"/>
      <c r="Y124" s="132"/>
      <c r="Z124" s="133"/>
      <c r="AA124" s="133"/>
      <c r="AB124" s="186"/>
      <c r="AC124" s="186"/>
      <c r="AD124" s="185"/>
      <c r="AE124" s="185"/>
      <c r="AF124" s="185"/>
      <c r="AG124" s="187">
        <f t="shared" si="6"/>
        <v>0</v>
      </c>
      <c r="AH124" s="187"/>
      <c r="AI124" s="187"/>
      <c r="AJ124" s="53"/>
      <c r="AK124" s="188"/>
      <c r="AL124" s="188"/>
      <c r="AM124" s="186"/>
      <c r="AN124" s="186"/>
      <c r="AO124" s="185"/>
      <c r="AP124" s="185"/>
      <c r="AQ124" s="185"/>
      <c r="AR124" s="187">
        <f t="shared" si="7"/>
        <v>0</v>
      </c>
      <c r="AS124" s="187"/>
      <c r="AT124" s="200"/>
      <c r="AU124" s="137"/>
      <c r="AV124" s="135"/>
      <c r="AW124" s="135"/>
      <c r="AX124" s="135"/>
      <c r="AY124" s="135"/>
      <c r="AZ124" s="136"/>
    </row>
    <row r="125" spans="1:52" ht="36" customHeight="1" x14ac:dyDescent="0.2">
      <c r="A125" s="73">
        <v>107</v>
      </c>
      <c r="B125" s="170"/>
      <c r="C125" s="167"/>
      <c r="D125" s="167"/>
      <c r="E125" s="167"/>
      <c r="F125" s="167"/>
      <c r="G125" s="167"/>
      <c r="H125" s="167"/>
      <c r="I125" s="167"/>
      <c r="J125" s="167"/>
      <c r="K125" s="167"/>
      <c r="L125" s="167"/>
      <c r="M125" s="167"/>
      <c r="N125" s="167"/>
      <c r="O125" s="167"/>
      <c r="P125" s="168"/>
      <c r="Q125" s="168"/>
      <c r="R125" s="169"/>
      <c r="S125" s="169"/>
      <c r="T125" s="169"/>
      <c r="U125" s="134"/>
      <c r="V125" s="135"/>
      <c r="W125" s="135"/>
      <c r="X125" s="136"/>
      <c r="Y125" s="132"/>
      <c r="Z125" s="133"/>
      <c r="AA125" s="133"/>
      <c r="AB125" s="186"/>
      <c r="AC125" s="186"/>
      <c r="AD125" s="185"/>
      <c r="AE125" s="185"/>
      <c r="AF125" s="185"/>
      <c r="AG125" s="187">
        <f t="shared" si="6"/>
        <v>0</v>
      </c>
      <c r="AH125" s="187"/>
      <c r="AI125" s="187"/>
      <c r="AJ125" s="53"/>
      <c r="AK125" s="188"/>
      <c r="AL125" s="188"/>
      <c r="AM125" s="186"/>
      <c r="AN125" s="186"/>
      <c r="AO125" s="185"/>
      <c r="AP125" s="185"/>
      <c r="AQ125" s="185"/>
      <c r="AR125" s="187">
        <f t="shared" si="7"/>
        <v>0</v>
      </c>
      <c r="AS125" s="187"/>
      <c r="AT125" s="200"/>
      <c r="AU125" s="137"/>
      <c r="AV125" s="135"/>
      <c r="AW125" s="135"/>
      <c r="AX125" s="135"/>
      <c r="AY125" s="135"/>
      <c r="AZ125" s="136"/>
    </row>
    <row r="126" spans="1:52" ht="36" customHeight="1" x14ac:dyDescent="0.2">
      <c r="A126" s="73">
        <v>108</v>
      </c>
      <c r="B126" s="170"/>
      <c r="C126" s="167"/>
      <c r="D126" s="167"/>
      <c r="E126" s="167"/>
      <c r="F126" s="167"/>
      <c r="G126" s="167"/>
      <c r="H126" s="167"/>
      <c r="I126" s="167"/>
      <c r="J126" s="167"/>
      <c r="K126" s="167"/>
      <c r="L126" s="167"/>
      <c r="M126" s="167"/>
      <c r="N126" s="167"/>
      <c r="O126" s="167"/>
      <c r="P126" s="168"/>
      <c r="Q126" s="168"/>
      <c r="R126" s="169"/>
      <c r="S126" s="169"/>
      <c r="T126" s="169"/>
      <c r="U126" s="134"/>
      <c r="V126" s="135"/>
      <c r="W126" s="135"/>
      <c r="X126" s="136"/>
      <c r="Y126" s="132"/>
      <c r="Z126" s="133"/>
      <c r="AA126" s="133"/>
      <c r="AB126" s="186"/>
      <c r="AC126" s="186"/>
      <c r="AD126" s="185"/>
      <c r="AE126" s="185"/>
      <c r="AF126" s="185"/>
      <c r="AG126" s="187">
        <f t="shared" si="6"/>
        <v>0</v>
      </c>
      <c r="AH126" s="187"/>
      <c r="AI126" s="187"/>
      <c r="AJ126" s="53"/>
      <c r="AK126" s="188"/>
      <c r="AL126" s="188"/>
      <c r="AM126" s="186"/>
      <c r="AN126" s="186"/>
      <c r="AO126" s="185"/>
      <c r="AP126" s="185"/>
      <c r="AQ126" s="185"/>
      <c r="AR126" s="187">
        <f t="shared" si="7"/>
        <v>0</v>
      </c>
      <c r="AS126" s="187"/>
      <c r="AT126" s="200"/>
      <c r="AU126" s="137"/>
      <c r="AV126" s="135"/>
      <c r="AW126" s="135"/>
      <c r="AX126" s="135"/>
      <c r="AY126" s="135"/>
      <c r="AZ126" s="136"/>
    </row>
    <row r="127" spans="1:52" ht="36" customHeight="1" x14ac:dyDescent="0.2">
      <c r="A127" s="73">
        <v>109</v>
      </c>
      <c r="B127" s="170"/>
      <c r="C127" s="167"/>
      <c r="D127" s="167"/>
      <c r="E127" s="167"/>
      <c r="F127" s="167"/>
      <c r="G127" s="167"/>
      <c r="H127" s="167"/>
      <c r="I127" s="167"/>
      <c r="J127" s="167"/>
      <c r="K127" s="167"/>
      <c r="L127" s="167"/>
      <c r="M127" s="167"/>
      <c r="N127" s="167"/>
      <c r="O127" s="167"/>
      <c r="P127" s="168"/>
      <c r="Q127" s="168"/>
      <c r="R127" s="169"/>
      <c r="S127" s="169"/>
      <c r="T127" s="169"/>
      <c r="U127" s="134"/>
      <c r="V127" s="135"/>
      <c r="W127" s="135"/>
      <c r="X127" s="136"/>
      <c r="Y127" s="132"/>
      <c r="Z127" s="133"/>
      <c r="AA127" s="133"/>
      <c r="AB127" s="186"/>
      <c r="AC127" s="186"/>
      <c r="AD127" s="185"/>
      <c r="AE127" s="185"/>
      <c r="AF127" s="185"/>
      <c r="AG127" s="187">
        <f t="shared" si="6"/>
        <v>0</v>
      </c>
      <c r="AH127" s="187"/>
      <c r="AI127" s="187"/>
      <c r="AJ127" s="53"/>
      <c r="AK127" s="188"/>
      <c r="AL127" s="188"/>
      <c r="AM127" s="186"/>
      <c r="AN127" s="186"/>
      <c r="AO127" s="185"/>
      <c r="AP127" s="185"/>
      <c r="AQ127" s="185"/>
      <c r="AR127" s="187">
        <f t="shared" si="7"/>
        <v>0</v>
      </c>
      <c r="AS127" s="187"/>
      <c r="AT127" s="200"/>
      <c r="AU127" s="137"/>
      <c r="AV127" s="135"/>
      <c r="AW127" s="135"/>
      <c r="AX127" s="135"/>
      <c r="AY127" s="135"/>
      <c r="AZ127" s="136"/>
    </row>
    <row r="128" spans="1:52" ht="36" customHeight="1" x14ac:dyDescent="0.2">
      <c r="A128" s="73">
        <v>110</v>
      </c>
      <c r="B128" s="170"/>
      <c r="C128" s="167"/>
      <c r="D128" s="167"/>
      <c r="E128" s="167"/>
      <c r="F128" s="167"/>
      <c r="G128" s="167"/>
      <c r="H128" s="167"/>
      <c r="I128" s="167"/>
      <c r="J128" s="167"/>
      <c r="K128" s="167"/>
      <c r="L128" s="167"/>
      <c r="M128" s="167"/>
      <c r="N128" s="167"/>
      <c r="O128" s="167"/>
      <c r="P128" s="168"/>
      <c r="Q128" s="168"/>
      <c r="R128" s="169"/>
      <c r="S128" s="169"/>
      <c r="T128" s="169"/>
      <c r="U128" s="134"/>
      <c r="V128" s="135"/>
      <c r="W128" s="135"/>
      <c r="X128" s="136"/>
      <c r="Y128" s="132"/>
      <c r="Z128" s="133"/>
      <c r="AA128" s="133"/>
      <c r="AB128" s="186"/>
      <c r="AC128" s="186"/>
      <c r="AD128" s="185"/>
      <c r="AE128" s="185"/>
      <c r="AF128" s="185"/>
      <c r="AG128" s="187">
        <f t="shared" si="6"/>
        <v>0</v>
      </c>
      <c r="AH128" s="187"/>
      <c r="AI128" s="187"/>
      <c r="AJ128" s="53"/>
      <c r="AK128" s="188"/>
      <c r="AL128" s="188"/>
      <c r="AM128" s="186"/>
      <c r="AN128" s="186"/>
      <c r="AO128" s="185"/>
      <c r="AP128" s="185"/>
      <c r="AQ128" s="185"/>
      <c r="AR128" s="187">
        <f t="shared" si="7"/>
        <v>0</v>
      </c>
      <c r="AS128" s="187"/>
      <c r="AT128" s="200"/>
      <c r="AU128" s="137"/>
      <c r="AV128" s="135"/>
      <c r="AW128" s="135"/>
      <c r="AX128" s="135"/>
      <c r="AY128" s="135"/>
      <c r="AZ128" s="136"/>
    </row>
    <row r="129" spans="1:52" ht="36" customHeight="1" x14ac:dyDescent="0.2">
      <c r="A129" s="73">
        <v>111</v>
      </c>
      <c r="B129" s="170"/>
      <c r="C129" s="167"/>
      <c r="D129" s="167"/>
      <c r="E129" s="167"/>
      <c r="F129" s="167"/>
      <c r="G129" s="167"/>
      <c r="H129" s="167"/>
      <c r="I129" s="167"/>
      <c r="J129" s="167"/>
      <c r="K129" s="167"/>
      <c r="L129" s="167"/>
      <c r="M129" s="167"/>
      <c r="N129" s="167"/>
      <c r="O129" s="167"/>
      <c r="P129" s="168"/>
      <c r="Q129" s="168"/>
      <c r="R129" s="169"/>
      <c r="S129" s="169"/>
      <c r="T129" s="169"/>
      <c r="U129" s="134"/>
      <c r="V129" s="135"/>
      <c r="W129" s="135"/>
      <c r="X129" s="136"/>
      <c r="Y129" s="132"/>
      <c r="Z129" s="133"/>
      <c r="AA129" s="133"/>
      <c r="AB129" s="186"/>
      <c r="AC129" s="186"/>
      <c r="AD129" s="185"/>
      <c r="AE129" s="185"/>
      <c r="AF129" s="185"/>
      <c r="AG129" s="187">
        <f t="shared" si="6"/>
        <v>0</v>
      </c>
      <c r="AH129" s="187"/>
      <c r="AI129" s="187"/>
      <c r="AJ129" s="53"/>
      <c r="AK129" s="188"/>
      <c r="AL129" s="188"/>
      <c r="AM129" s="186"/>
      <c r="AN129" s="186"/>
      <c r="AO129" s="185"/>
      <c r="AP129" s="185"/>
      <c r="AQ129" s="185"/>
      <c r="AR129" s="187">
        <f t="shared" si="7"/>
        <v>0</v>
      </c>
      <c r="AS129" s="187"/>
      <c r="AT129" s="200"/>
      <c r="AU129" s="137"/>
      <c r="AV129" s="135"/>
      <c r="AW129" s="135"/>
      <c r="AX129" s="135"/>
      <c r="AY129" s="135"/>
      <c r="AZ129" s="136"/>
    </row>
    <row r="130" spans="1:52" ht="36" customHeight="1" x14ac:dyDescent="0.2">
      <c r="A130" s="73">
        <v>112</v>
      </c>
      <c r="B130" s="170"/>
      <c r="C130" s="167"/>
      <c r="D130" s="167"/>
      <c r="E130" s="167"/>
      <c r="F130" s="167"/>
      <c r="G130" s="167"/>
      <c r="H130" s="167"/>
      <c r="I130" s="167"/>
      <c r="J130" s="167"/>
      <c r="K130" s="167"/>
      <c r="L130" s="167"/>
      <c r="M130" s="167"/>
      <c r="N130" s="167"/>
      <c r="O130" s="167"/>
      <c r="P130" s="168"/>
      <c r="Q130" s="168"/>
      <c r="R130" s="169"/>
      <c r="S130" s="169"/>
      <c r="T130" s="169"/>
      <c r="U130" s="134"/>
      <c r="V130" s="135"/>
      <c r="W130" s="135"/>
      <c r="X130" s="136"/>
      <c r="Y130" s="132"/>
      <c r="Z130" s="133"/>
      <c r="AA130" s="133"/>
      <c r="AB130" s="186"/>
      <c r="AC130" s="186"/>
      <c r="AD130" s="185"/>
      <c r="AE130" s="185"/>
      <c r="AF130" s="185"/>
      <c r="AG130" s="187">
        <f t="shared" si="6"/>
        <v>0</v>
      </c>
      <c r="AH130" s="187"/>
      <c r="AI130" s="187"/>
      <c r="AJ130" s="53"/>
      <c r="AK130" s="188"/>
      <c r="AL130" s="188"/>
      <c r="AM130" s="186"/>
      <c r="AN130" s="186"/>
      <c r="AO130" s="185"/>
      <c r="AP130" s="185"/>
      <c r="AQ130" s="185"/>
      <c r="AR130" s="187">
        <f t="shared" si="7"/>
        <v>0</v>
      </c>
      <c r="AS130" s="187"/>
      <c r="AT130" s="200"/>
      <c r="AU130" s="137"/>
      <c r="AV130" s="135"/>
      <c r="AW130" s="135"/>
      <c r="AX130" s="135"/>
      <c r="AY130" s="135"/>
      <c r="AZ130" s="136"/>
    </row>
    <row r="131" spans="1:52" ht="36" customHeight="1" x14ac:dyDescent="0.2">
      <c r="A131" s="73">
        <v>113</v>
      </c>
      <c r="B131" s="170"/>
      <c r="C131" s="167"/>
      <c r="D131" s="167"/>
      <c r="E131" s="167"/>
      <c r="F131" s="167"/>
      <c r="G131" s="167"/>
      <c r="H131" s="167"/>
      <c r="I131" s="167"/>
      <c r="J131" s="167"/>
      <c r="K131" s="167"/>
      <c r="L131" s="167"/>
      <c r="M131" s="167"/>
      <c r="N131" s="167"/>
      <c r="O131" s="167"/>
      <c r="P131" s="168"/>
      <c r="Q131" s="168"/>
      <c r="R131" s="169"/>
      <c r="S131" s="169"/>
      <c r="T131" s="169"/>
      <c r="U131" s="134"/>
      <c r="V131" s="135"/>
      <c r="W131" s="135"/>
      <c r="X131" s="136"/>
      <c r="Y131" s="132"/>
      <c r="Z131" s="133"/>
      <c r="AA131" s="133"/>
      <c r="AB131" s="186"/>
      <c r="AC131" s="186"/>
      <c r="AD131" s="185"/>
      <c r="AE131" s="185"/>
      <c r="AF131" s="185"/>
      <c r="AG131" s="187">
        <f t="shared" si="6"/>
        <v>0</v>
      </c>
      <c r="AH131" s="187"/>
      <c r="AI131" s="187"/>
      <c r="AJ131" s="53"/>
      <c r="AK131" s="188"/>
      <c r="AL131" s="188"/>
      <c r="AM131" s="186"/>
      <c r="AN131" s="186"/>
      <c r="AO131" s="185"/>
      <c r="AP131" s="185"/>
      <c r="AQ131" s="185"/>
      <c r="AR131" s="187">
        <f t="shared" si="7"/>
        <v>0</v>
      </c>
      <c r="AS131" s="187"/>
      <c r="AT131" s="200"/>
      <c r="AU131" s="137"/>
      <c r="AV131" s="135"/>
      <c r="AW131" s="135"/>
      <c r="AX131" s="135"/>
      <c r="AY131" s="135"/>
      <c r="AZ131" s="136"/>
    </row>
    <row r="132" spans="1:52" ht="36" customHeight="1" x14ac:dyDescent="0.2">
      <c r="A132" s="73">
        <v>114</v>
      </c>
      <c r="B132" s="170"/>
      <c r="C132" s="167"/>
      <c r="D132" s="167"/>
      <c r="E132" s="167"/>
      <c r="F132" s="167"/>
      <c r="G132" s="167"/>
      <c r="H132" s="167"/>
      <c r="I132" s="167"/>
      <c r="J132" s="167"/>
      <c r="K132" s="167"/>
      <c r="L132" s="167"/>
      <c r="M132" s="167"/>
      <c r="N132" s="167"/>
      <c r="O132" s="167"/>
      <c r="P132" s="168"/>
      <c r="Q132" s="168"/>
      <c r="R132" s="169"/>
      <c r="S132" s="169"/>
      <c r="T132" s="169"/>
      <c r="U132" s="134"/>
      <c r="V132" s="135"/>
      <c r="W132" s="135"/>
      <c r="X132" s="136"/>
      <c r="Y132" s="132"/>
      <c r="Z132" s="133"/>
      <c r="AA132" s="133"/>
      <c r="AB132" s="186"/>
      <c r="AC132" s="186"/>
      <c r="AD132" s="185"/>
      <c r="AE132" s="185"/>
      <c r="AF132" s="185"/>
      <c r="AG132" s="187">
        <f t="shared" si="6"/>
        <v>0</v>
      </c>
      <c r="AH132" s="187"/>
      <c r="AI132" s="187"/>
      <c r="AJ132" s="53"/>
      <c r="AK132" s="188"/>
      <c r="AL132" s="188"/>
      <c r="AM132" s="186"/>
      <c r="AN132" s="186"/>
      <c r="AO132" s="185"/>
      <c r="AP132" s="185"/>
      <c r="AQ132" s="185"/>
      <c r="AR132" s="187">
        <f t="shared" si="7"/>
        <v>0</v>
      </c>
      <c r="AS132" s="187"/>
      <c r="AT132" s="200"/>
      <c r="AU132" s="137"/>
      <c r="AV132" s="135"/>
      <c r="AW132" s="135"/>
      <c r="AX132" s="135"/>
      <c r="AY132" s="135"/>
      <c r="AZ132" s="136"/>
    </row>
    <row r="133" spans="1:52" ht="36" customHeight="1" x14ac:dyDescent="0.2">
      <c r="A133" s="73">
        <v>115</v>
      </c>
      <c r="B133" s="170"/>
      <c r="C133" s="167"/>
      <c r="D133" s="167"/>
      <c r="E133" s="167"/>
      <c r="F133" s="167"/>
      <c r="G133" s="167"/>
      <c r="H133" s="167"/>
      <c r="I133" s="167"/>
      <c r="J133" s="167"/>
      <c r="K133" s="167"/>
      <c r="L133" s="167"/>
      <c r="M133" s="167"/>
      <c r="N133" s="167"/>
      <c r="O133" s="167"/>
      <c r="P133" s="168"/>
      <c r="Q133" s="168"/>
      <c r="R133" s="169"/>
      <c r="S133" s="169"/>
      <c r="T133" s="169"/>
      <c r="U133" s="134"/>
      <c r="V133" s="135"/>
      <c r="W133" s="135"/>
      <c r="X133" s="136"/>
      <c r="Y133" s="132"/>
      <c r="Z133" s="133"/>
      <c r="AA133" s="133"/>
      <c r="AB133" s="186"/>
      <c r="AC133" s="186"/>
      <c r="AD133" s="185"/>
      <c r="AE133" s="185"/>
      <c r="AF133" s="185"/>
      <c r="AG133" s="187">
        <f t="shared" si="6"/>
        <v>0</v>
      </c>
      <c r="AH133" s="187"/>
      <c r="AI133" s="187"/>
      <c r="AJ133" s="53"/>
      <c r="AK133" s="188"/>
      <c r="AL133" s="188"/>
      <c r="AM133" s="186"/>
      <c r="AN133" s="186"/>
      <c r="AO133" s="185"/>
      <c r="AP133" s="185"/>
      <c r="AQ133" s="185"/>
      <c r="AR133" s="187">
        <f t="shared" si="7"/>
        <v>0</v>
      </c>
      <c r="AS133" s="187"/>
      <c r="AT133" s="200"/>
      <c r="AU133" s="137"/>
      <c r="AV133" s="135"/>
      <c r="AW133" s="135"/>
      <c r="AX133" s="135"/>
      <c r="AY133" s="135"/>
      <c r="AZ133" s="136"/>
    </row>
    <row r="134" spans="1:52" ht="36" customHeight="1" x14ac:dyDescent="0.2">
      <c r="A134" s="73">
        <v>116</v>
      </c>
      <c r="B134" s="170"/>
      <c r="C134" s="167"/>
      <c r="D134" s="167"/>
      <c r="E134" s="167"/>
      <c r="F134" s="167"/>
      <c r="G134" s="167"/>
      <c r="H134" s="167"/>
      <c r="I134" s="167"/>
      <c r="J134" s="167"/>
      <c r="K134" s="167"/>
      <c r="L134" s="167"/>
      <c r="M134" s="167"/>
      <c r="N134" s="167"/>
      <c r="O134" s="167"/>
      <c r="P134" s="168"/>
      <c r="Q134" s="168"/>
      <c r="R134" s="169"/>
      <c r="S134" s="169"/>
      <c r="T134" s="169"/>
      <c r="U134" s="134"/>
      <c r="V134" s="135"/>
      <c r="W134" s="135"/>
      <c r="X134" s="136"/>
      <c r="Y134" s="132"/>
      <c r="Z134" s="133"/>
      <c r="AA134" s="133"/>
      <c r="AB134" s="186"/>
      <c r="AC134" s="186"/>
      <c r="AD134" s="185"/>
      <c r="AE134" s="185"/>
      <c r="AF134" s="185"/>
      <c r="AG134" s="187">
        <f t="shared" si="6"/>
        <v>0</v>
      </c>
      <c r="AH134" s="187"/>
      <c r="AI134" s="187"/>
      <c r="AJ134" s="53"/>
      <c r="AK134" s="188"/>
      <c r="AL134" s="188"/>
      <c r="AM134" s="186"/>
      <c r="AN134" s="186"/>
      <c r="AO134" s="185"/>
      <c r="AP134" s="185"/>
      <c r="AQ134" s="185"/>
      <c r="AR134" s="187">
        <f t="shared" si="7"/>
        <v>0</v>
      </c>
      <c r="AS134" s="187"/>
      <c r="AT134" s="200"/>
      <c r="AU134" s="137"/>
      <c r="AV134" s="135"/>
      <c r="AW134" s="135"/>
      <c r="AX134" s="135"/>
      <c r="AY134" s="135"/>
      <c r="AZ134" s="136"/>
    </row>
    <row r="135" spans="1:52" ht="36" customHeight="1" x14ac:dyDescent="0.2">
      <c r="A135" s="73">
        <v>117</v>
      </c>
      <c r="B135" s="170"/>
      <c r="C135" s="167"/>
      <c r="D135" s="167"/>
      <c r="E135" s="167"/>
      <c r="F135" s="167"/>
      <c r="G135" s="167"/>
      <c r="H135" s="167"/>
      <c r="I135" s="167"/>
      <c r="J135" s="167"/>
      <c r="K135" s="167"/>
      <c r="L135" s="167"/>
      <c r="M135" s="167"/>
      <c r="N135" s="167"/>
      <c r="O135" s="167"/>
      <c r="P135" s="168"/>
      <c r="Q135" s="168"/>
      <c r="R135" s="169"/>
      <c r="S135" s="169"/>
      <c r="T135" s="169"/>
      <c r="U135" s="134"/>
      <c r="V135" s="135"/>
      <c r="W135" s="135"/>
      <c r="X135" s="136"/>
      <c r="Y135" s="132"/>
      <c r="Z135" s="133"/>
      <c r="AA135" s="133"/>
      <c r="AB135" s="186"/>
      <c r="AC135" s="186"/>
      <c r="AD135" s="185"/>
      <c r="AE135" s="185"/>
      <c r="AF135" s="185"/>
      <c r="AG135" s="187">
        <f t="shared" si="6"/>
        <v>0</v>
      </c>
      <c r="AH135" s="187"/>
      <c r="AI135" s="187"/>
      <c r="AJ135" s="53"/>
      <c r="AK135" s="188"/>
      <c r="AL135" s="188"/>
      <c r="AM135" s="186"/>
      <c r="AN135" s="186"/>
      <c r="AO135" s="185"/>
      <c r="AP135" s="185"/>
      <c r="AQ135" s="185"/>
      <c r="AR135" s="187">
        <f t="shared" si="7"/>
        <v>0</v>
      </c>
      <c r="AS135" s="187"/>
      <c r="AT135" s="200"/>
      <c r="AU135" s="137"/>
      <c r="AV135" s="135"/>
      <c r="AW135" s="135"/>
      <c r="AX135" s="135"/>
      <c r="AY135" s="135"/>
      <c r="AZ135" s="136"/>
    </row>
    <row r="136" spans="1:52" ht="36" customHeight="1" x14ac:dyDescent="0.2">
      <c r="A136" s="73">
        <v>118</v>
      </c>
      <c r="B136" s="170"/>
      <c r="C136" s="167"/>
      <c r="D136" s="167"/>
      <c r="E136" s="167"/>
      <c r="F136" s="167"/>
      <c r="G136" s="167"/>
      <c r="H136" s="167"/>
      <c r="I136" s="167"/>
      <c r="J136" s="167"/>
      <c r="K136" s="167"/>
      <c r="L136" s="167"/>
      <c r="M136" s="167"/>
      <c r="N136" s="167"/>
      <c r="O136" s="167"/>
      <c r="P136" s="168"/>
      <c r="Q136" s="168"/>
      <c r="R136" s="169"/>
      <c r="S136" s="169"/>
      <c r="T136" s="169"/>
      <c r="U136" s="134"/>
      <c r="V136" s="135"/>
      <c r="W136" s="135"/>
      <c r="X136" s="136"/>
      <c r="Y136" s="132"/>
      <c r="Z136" s="133"/>
      <c r="AA136" s="133"/>
      <c r="AB136" s="186"/>
      <c r="AC136" s="186"/>
      <c r="AD136" s="185"/>
      <c r="AE136" s="185"/>
      <c r="AF136" s="185"/>
      <c r="AG136" s="187">
        <f t="shared" si="6"/>
        <v>0</v>
      </c>
      <c r="AH136" s="187"/>
      <c r="AI136" s="187"/>
      <c r="AJ136" s="53"/>
      <c r="AK136" s="188"/>
      <c r="AL136" s="188"/>
      <c r="AM136" s="186"/>
      <c r="AN136" s="186"/>
      <c r="AO136" s="185"/>
      <c r="AP136" s="185"/>
      <c r="AQ136" s="185"/>
      <c r="AR136" s="187">
        <f t="shared" si="7"/>
        <v>0</v>
      </c>
      <c r="AS136" s="187"/>
      <c r="AT136" s="200"/>
      <c r="AU136" s="137"/>
      <c r="AV136" s="135"/>
      <c r="AW136" s="135"/>
      <c r="AX136" s="135"/>
      <c r="AY136" s="135"/>
      <c r="AZ136" s="136"/>
    </row>
    <row r="137" spans="1:52" ht="36" customHeight="1" x14ac:dyDescent="0.2">
      <c r="A137" s="73">
        <v>119</v>
      </c>
      <c r="B137" s="170"/>
      <c r="C137" s="167"/>
      <c r="D137" s="167"/>
      <c r="E137" s="167"/>
      <c r="F137" s="167"/>
      <c r="G137" s="167"/>
      <c r="H137" s="167"/>
      <c r="I137" s="167"/>
      <c r="J137" s="167"/>
      <c r="K137" s="167"/>
      <c r="L137" s="167"/>
      <c r="M137" s="167"/>
      <c r="N137" s="167"/>
      <c r="O137" s="167"/>
      <c r="P137" s="168"/>
      <c r="Q137" s="168"/>
      <c r="R137" s="169"/>
      <c r="S137" s="169"/>
      <c r="T137" s="169"/>
      <c r="U137" s="134"/>
      <c r="V137" s="135"/>
      <c r="W137" s="135"/>
      <c r="X137" s="136"/>
      <c r="Y137" s="132"/>
      <c r="Z137" s="133"/>
      <c r="AA137" s="133"/>
      <c r="AB137" s="186"/>
      <c r="AC137" s="186"/>
      <c r="AD137" s="185"/>
      <c r="AE137" s="185"/>
      <c r="AF137" s="185"/>
      <c r="AG137" s="187">
        <f t="shared" si="6"/>
        <v>0</v>
      </c>
      <c r="AH137" s="187"/>
      <c r="AI137" s="187"/>
      <c r="AJ137" s="53"/>
      <c r="AK137" s="188"/>
      <c r="AL137" s="188"/>
      <c r="AM137" s="186"/>
      <c r="AN137" s="186"/>
      <c r="AO137" s="185"/>
      <c r="AP137" s="185"/>
      <c r="AQ137" s="185"/>
      <c r="AR137" s="187">
        <f t="shared" si="7"/>
        <v>0</v>
      </c>
      <c r="AS137" s="187"/>
      <c r="AT137" s="200"/>
      <c r="AU137" s="137"/>
      <c r="AV137" s="135"/>
      <c r="AW137" s="135"/>
      <c r="AX137" s="135"/>
      <c r="AY137" s="135"/>
      <c r="AZ137" s="136"/>
    </row>
    <row r="138" spans="1:52" ht="36" customHeight="1" x14ac:dyDescent="0.2">
      <c r="A138" s="73">
        <v>120</v>
      </c>
      <c r="B138" s="170"/>
      <c r="C138" s="167"/>
      <c r="D138" s="167"/>
      <c r="E138" s="167"/>
      <c r="F138" s="167"/>
      <c r="G138" s="167"/>
      <c r="H138" s="167"/>
      <c r="I138" s="167"/>
      <c r="J138" s="167"/>
      <c r="K138" s="167"/>
      <c r="L138" s="167"/>
      <c r="M138" s="167"/>
      <c r="N138" s="167"/>
      <c r="O138" s="167"/>
      <c r="P138" s="168"/>
      <c r="Q138" s="168"/>
      <c r="R138" s="169"/>
      <c r="S138" s="169"/>
      <c r="T138" s="169"/>
      <c r="U138" s="134"/>
      <c r="V138" s="135"/>
      <c r="W138" s="135"/>
      <c r="X138" s="136"/>
      <c r="Y138" s="132"/>
      <c r="Z138" s="133"/>
      <c r="AA138" s="133"/>
      <c r="AB138" s="186"/>
      <c r="AC138" s="186"/>
      <c r="AD138" s="185"/>
      <c r="AE138" s="185"/>
      <c r="AF138" s="185"/>
      <c r="AG138" s="187">
        <f t="shared" si="6"/>
        <v>0</v>
      </c>
      <c r="AH138" s="187"/>
      <c r="AI138" s="187"/>
      <c r="AJ138" s="53"/>
      <c r="AK138" s="188"/>
      <c r="AL138" s="188"/>
      <c r="AM138" s="186"/>
      <c r="AN138" s="186"/>
      <c r="AO138" s="185"/>
      <c r="AP138" s="185"/>
      <c r="AQ138" s="185"/>
      <c r="AR138" s="187">
        <f t="shared" si="7"/>
        <v>0</v>
      </c>
      <c r="AS138" s="187"/>
      <c r="AT138" s="200"/>
      <c r="AU138" s="137"/>
      <c r="AV138" s="135"/>
      <c r="AW138" s="135"/>
      <c r="AX138" s="135"/>
      <c r="AY138" s="135"/>
      <c r="AZ138" s="136"/>
    </row>
    <row r="139" spans="1:52" ht="36" customHeight="1" x14ac:dyDescent="0.2">
      <c r="A139" s="73">
        <v>121</v>
      </c>
      <c r="B139" s="170"/>
      <c r="C139" s="167"/>
      <c r="D139" s="167"/>
      <c r="E139" s="167"/>
      <c r="F139" s="167"/>
      <c r="G139" s="167"/>
      <c r="H139" s="167"/>
      <c r="I139" s="167"/>
      <c r="J139" s="167"/>
      <c r="K139" s="167"/>
      <c r="L139" s="167"/>
      <c r="M139" s="167"/>
      <c r="N139" s="167"/>
      <c r="O139" s="167"/>
      <c r="P139" s="168"/>
      <c r="Q139" s="168"/>
      <c r="R139" s="169"/>
      <c r="S139" s="169"/>
      <c r="T139" s="169"/>
      <c r="U139" s="134"/>
      <c r="V139" s="135"/>
      <c r="W139" s="135"/>
      <c r="X139" s="136"/>
      <c r="Y139" s="132"/>
      <c r="Z139" s="133"/>
      <c r="AA139" s="133"/>
      <c r="AB139" s="186"/>
      <c r="AC139" s="186"/>
      <c r="AD139" s="185"/>
      <c r="AE139" s="185"/>
      <c r="AF139" s="185"/>
      <c r="AG139" s="187">
        <f t="shared" si="6"/>
        <v>0</v>
      </c>
      <c r="AH139" s="187"/>
      <c r="AI139" s="187"/>
      <c r="AJ139" s="53"/>
      <c r="AK139" s="188"/>
      <c r="AL139" s="188"/>
      <c r="AM139" s="186"/>
      <c r="AN139" s="186"/>
      <c r="AO139" s="185"/>
      <c r="AP139" s="185"/>
      <c r="AQ139" s="185"/>
      <c r="AR139" s="187">
        <f t="shared" si="7"/>
        <v>0</v>
      </c>
      <c r="AS139" s="187"/>
      <c r="AT139" s="200"/>
      <c r="AU139" s="137"/>
      <c r="AV139" s="135"/>
      <c r="AW139" s="135"/>
      <c r="AX139" s="135"/>
      <c r="AY139" s="135"/>
      <c r="AZ139" s="136"/>
    </row>
    <row r="140" spans="1:52" ht="36" customHeight="1" x14ac:dyDescent="0.2">
      <c r="A140" s="73">
        <v>122</v>
      </c>
      <c r="B140" s="170"/>
      <c r="C140" s="167"/>
      <c r="D140" s="167"/>
      <c r="E140" s="167"/>
      <c r="F140" s="167"/>
      <c r="G140" s="167"/>
      <c r="H140" s="167"/>
      <c r="I140" s="167"/>
      <c r="J140" s="167"/>
      <c r="K140" s="167"/>
      <c r="L140" s="167"/>
      <c r="M140" s="167"/>
      <c r="N140" s="167"/>
      <c r="O140" s="167"/>
      <c r="P140" s="168"/>
      <c r="Q140" s="168"/>
      <c r="R140" s="169"/>
      <c r="S140" s="169"/>
      <c r="T140" s="169"/>
      <c r="U140" s="134"/>
      <c r="V140" s="135"/>
      <c r="W140" s="135"/>
      <c r="X140" s="136"/>
      <c r="Y140" s="132"/>
      <c r="Z140" s="133"/>
      <c r="AA140" s="133"/>
      <c r="AB140" s="186"/>
      <c r="AC140" s="186"/>
      <c r="AD140" s="185"/>
      <c r="AE140" s="185"/>
      <c r="AF140" s="185"/>
      <c r="AG140" s="187">
        <f t="shared" si="6"/>
        <v>0</v>
      </c>
      <c r="AH140" s="187"/>
      <c r="AI140" s="187"/>
      <c r="AJ140" s="53"/>
      <c r="AK140" s="188"/>
      <c r="AL140" s="188"/>
      <c r="AM140" s="186"/>
      <c r="AN140" s="186"/>
      <c r="AO140" s="185"/>
      <c r="AP140" s="185"/>
      <c r="AQ140" s="185"/>
      <c r="AR140" s="187">
        <f t="shared" si="7"/>
        <v>0</v>
      </c>
      <c r="AS140" s="187"/>
      <c r="AT140" s="200"/>
      <c r="AU140" s="137"/>
      <c r="AV140" s="135"/>
      <c r="AW140" s="135"/>
      <c r="AX140" s="135"/>
      <c r="AY140" s="135"/>
      <c r="AZ140" s="136"/>
    </row>
    <row r="141" spans="1:52" ht="36" customHeight="1" x14ac:dyDescent="0.2">
      <c r="A141" s="73">
        <v>123</v>
      </c>
      <c r="B141" s="170"/>
      <c r="C141" s="167"/>
      <c r="D141" s="167"/>
      <c r="E141" s="167"/>
      <c r="F141" s="167"/>
      <c r="G141" s="167"/>
      <c r="H141" s="167"/>
      <c r="I141" s="167"/>
      <c r="J141" s="167"/>
      <c r="K141" s="167"/>
      <c r="L141" s="167"/>
      <c r="M141" s="167"/>
      <c r="N141" s="167"/>
      <c r="O141" s="167"/>
      <c r="P141" s="168"/>
      <c r="Q141" s="168"/>
      <c r="R141" s="169"/>
      <c r="S141" s="169"/>
      <c r="T141" s="169"/>
      <c r="U141" s="134"/>
      <c r="V141" s="135"/>
      <c r="W141" s="135"/>
      <c r="X141" s="136"/>
      <c r="Y141" s="132"/>
      <c r="Z141" s="133"/>
      <c r="AA141" s="133"/>
      <c r="AB141" s="186"/>
      <c r="AC141" s="186"/>
      <c r="AD141" s="185"/>
      <c r="AE141" s="185"/>
      <c r="AF141" s="185"/>
      <c r="AG141" s="187">
        <f t="shared" si="6"/>
        <v>0</v>
      </c>
      <c r="AH141" s="187"/>
      <c r="AI141" s="187"/>
      <c r="AJ141" s="53"/>
      <c r="AK141" s="188"/>
      <c r="AL141" s="188"/>
      <c r="AM141" s="186"/>
      <c r="AN141" s="186"/>
      <c r="AO141" s="185"/>
      <c r="AP141" s="185"/>
      <c r="AQ141" s="185"/>
      <c r="AR141" s="187">
        <f t="shared" si="7"/>
        <v>0</v>
      </c>
      <c r="AS141" s="187"/>
      <c r="AT141" s="200"/>
      <c r="AU141" s="137"/>
      <c r="AV141" s="135"/>
      <c r="AW141" s="135"/>
      <c r="AX141" s="135"/>
      <c r="AY141" s="135"/>
      <c r="AZ141" s="136"/>
    </row>
    <row r="142" spans="1:52" ht="36" customHeight="1" x14ac:dyDescent="0.2">
      <c r="A142" s="73">
        <v>124</v>
      </c>
      <c r="B142" s="170"/>
      <c r="C142" s="167"/>
      <c r="D142" s="167"/>
      <c r="E142" s="167"/>
      <c r="F142" s="167"/>
      <c r="G142" s="167"/>
      <c r="H142" s="167"/>
      <c r="I142" s="167"/>
      <c r="J142" s="167"/>
      <c r="K142" s="167"/>
      <c r="L142" s="167"/>
      <c r="M142" s="167"/>
      <c r="N142" s="167"/>
      <c r="O142" s="167"/>
      <c r="P142" s="168"/>
      <c r="Q142" s="168"/>
      <c r="R142" s="169"/>
      <c r="S142" s="169"/>
      <c r="T142" s="169"/>
      <c r="U142" s="134"/>
      <c r="V142" s="135"/>
      <c r="W142" s="135"/>
      <c r="X142" s="136"/>
      <c r="Y142" s="132"/>
      <c r="Z142" s="133"/>
      <c r="AA142" s="133"/>
      <c r="AB142" s="186"/>
      <c r="AC142" s="186"/>
      <c r="AD142" s="185"/>
      <c r="AE142" s="185"/>
      <c r="AF142" s="185"/>
      <c r="AG142" s="187">
        <f t="shared" si="6"/>
        <v>0</v>
      </c>
      <c r="AH142" s="187"/>
      <c r="AI142" s="187"/>
      <c r="AJ142" s="53"/>
      <c r="AK142" s="188"/>
      <c r="AL142" s="188"/>
      <c r="AM142" s="186"/>
      <c r="AN142" s="186"/>
      <c r="AO142" s="185"/>
      <c r="AP142" s="185"/>
      <c r="AQ142" s="185"/>
      <c r="AR142" s="187">
        <f t="shared" si="7"/>
        <v>0</v>
      </c>
      <c r="AS142" s="187"/>
      <c r="AT142" s="200"/>
      <c r="AU142" s="137"/>
      <c r="AV142" s="135"/>
      <c r="AW142" s="135"/>
      <c r="AX142" s="135"/>
      <c r="AY142" s="135"/>
      <c r="AZ142" s="136"/>
    </row>
    <row r="143" spans="1:52" ht="36" customHeight="1" x14ac:dyDescent="0.2">
      <c r="A143" s="73">
        <v>125</v>
      </c>
      <c r="B143" s="170"/>
      <c r="C143" s="167"/>
      <c r="D143" s="167"/>
      <c r="E143" s="167"/>
      <c r="F143" s="167"/>
      <c r="G143" s="167"/>
      <c r="H143" s="167"/>
      <c r="I143" s="167"/>
      <c r="J143" s="167"/>
      <c r="K143" s="167"/>
      <c r="L143" s="167"/>
      <c r="M143" s="167"/>
      <c r="N143" s="167"/>
      <c r="O143" s="167"/>
      <c r="P143" s="168"/>
      <c r="Q143" s="168"/>
      <c r="R143" s="169"/>
      <c r="S143" s="169"/>
      <c r="T143" s="169"/>
      <c r="U143" s="134"/>
      <c r="V143" s="135"/>
      <c r="W143" s="135"/>
      <c r="X143" s="136"/>
      <c r="Y143" s="132"/>
      <c r="Z143" s="133"/>
      <c r="AA143" s="133"/>
      <c r="AB143" s="186"/>
      <c r="AC143" s="186"/>
      <c r="AD143" s="185"/>
      <c r="AE143" s="185"/>
      <c r="AF143" s="185"/>
      <c r="AG143" s="187">
        <f t="shared" si="6"/>
        <v>0</v>
      </c>
      <c r="AH143" s="187"/>
      <c r="AI143" s="187"/>
      <c r="AJ143" s="53"/>
      <c r="AK143" s="188"/>
      <c r="AL143" s="188"/>
      <c r="AM143" s="186"/>
      <c r="AN143" s="186"/>
      <c r="AO143" s="185"/>
      <c r="AP143" s="185"/>
      <c r="AQ143" s="185"/>
      <c r="AR143" s="187">
        <f t="shared" si="7"/>
        <v>0</v>
      </c>
      <c r="AS143" s="187"/>
      <c r="AT143" s="200"/>
      <c r="AU143" s="137"/>
      <c r="AV143" s="135"/>
      <c r="AW143" s="135"/>
      <c r="AX143" s="135"/>
      <c r="AY143" s="135"/>
      <c r="AZ143" s="136"/>
    </row>
    <row r="144" spans="1:52" ht="36" customHeight="1" x14ac:dyDescent="0.2">
      <c r="A144" s="73">
        <v>126</v>
      </c>
      <c r="B144" s="170"/>
      <c r="C144" s="167"/>
      <c r="D144" s="167"/>
      <c r="E144" s="167"/>
      <c r="F144" s="167"/>
      <c r="G144" s="167"/>
      <c r="H144" s="167"/>
      <c r="I144" s="167"/>
      <c r="J144" s="167"/>
      <c r="K144" s="167"/>
      <c r="L144" s="167"/>
      <c r="M144" s="167"/>
      <c r="N144" s="167"/>
      <c r="O144" s="167"/>
      <c r="P144" s="168"/>
      <c r="Q144" s="168"/>
      <c r="R144" s="169"/>
      <c r="S144" s="169"/>
      <c r="T144" s="169"/>
      <c r="U144" s="134"/>
      <c r="V144" s="135"/>
      <c r="W144" s="135"/>
      <c r="X144" s="136"/>
      <c r="Y144" s="132"/>
      <c r="Z144" s="133"/>
      <c r="AA144" s="133"/>
      <c r="AB144" s="186"/>
      <c r="AC144" s="186"/>
      <c r="AD144" s="185"/>
      <c r="AE144" s="185"/>
      <c r="AF144" s="185"/>
      <c r="AG144" s="187">
        <f t="shared" si="6"/>
        <v>0</v>
      </c>
      <c r="AH144" s="187"/>
      <c r="AI144" s="187"/>
      <c r="AJ144" s="53"/>
      <c r="AK144" s="188"/>
      <c r="AL144" s="188"/>
      <c r="AM144" s="186"/>
      <c r="AN144" s="186"/>
      <c r="AO144" s="185"/>
      <c r="AP144" s="185"/>
      <c r="AQ144" s="185"/>
      <c r="AR144" s="187">
        <f t="shared" si="7"/>
        <v>0</v>
      </c>
      <c r="AS144" s="187"/>
      <c r="AT144" s="200"/>
      <c r="AU144" s="137"/>
      <c r="AV144" s="135"/>
      <c r="AW144" s="135"/>
      <c r="AX144" s="135"/>
      <c r="AY144" s="135"/>
      <c r="AZ144" s="136"/>
    </row>
    <row r="145" spans="1:52" ht="36" customHeight="1" x14ac:dyDescent="0.2">
      <c r="A145" s="73">
        <v>127</v>
      </c>
      <c r="B145" s="170"/>
      <c r="C145" s="167"/>
      <c r="D145" s="167"/>
      <c r="E145" s="167"/>
      <c r="F145" s="167"/>
      <c r="G145" s="167"/>
      <c r="H145" s="167"/>
      <c r="I145" s="167"/>
      <c r="J145" s="167"/>
      <c r="K145" s="167"/>
      <c r="L145" s="167"/>
      <c r="M145" s="167"/>
      <c r="N145" s="167"/>
      <c r="O145" s="167"/>
      <c r="P145" s="168"/>
      <c r="Q145" s="168"/>
      <c r="R145" s="169"/>
      <c r="S145" s="169"/>
      <c r="T145" s="169"/>
      <c r="U145" s="134"/>
      <c r="V145" s="135"/>
      <c r="W145" s="135"/>
      <c r="X145" s="136"/>
      <c r="Y145" s="132"/>
      <c r="Z145" s="133"/>
      <c r="AA145" s="133"/>
      <c r="AB145" s="186"/>
      <c r="AC145" s="186"/>
      <c r="AD145" s="185"/>
      <c r="AE145" s="185"/>
      <c r="AF145" s="185"/>
      <c r="AG145" s="187">
        <f t="shared" si="6"/>
        <v>0</v>
      </c>
      <c r="AH145" s="187"/>
      <c r="AI145" s="187"/>
      <c r="AJ145" s="53"/>
      <c r="AK145" s="188"/>
      <c r="AL145" s="188"/>
      <c r="AM145" s="186"/>
      <c r="AN145" s="186"/>
      <c r="AO145" s="185"/>
      <c r="AP145" s="185"/>
      <c r="AQ145" s="185"/>
      <c r="AR145" s="187">
        <f t="shared" si="7"/>
        <v>0</v>
      </c>
      <c r="AS145" s="187"/>
      <c r="AT145" s="200"/>
      <c r="AU145" s="137"/>
      <c r="AV145" s="135"/>
      <c r="AW145" s="135"/>
      <c r="AX145" s="135"/>
      <c r="AY145" s="135"/>
      <c r="AZ145" s="136"/>
    </row>
    <row r="146" spans="1:52" ht="36" customHeight="1" x14ac:dyDescent="0.2">
      <c r="A146" s="73">
        <v>128</v>
      </c>
      <c r="B146" s="170"/>
      <c r="C146" s="167"/>
      <c r="D146" s="167"/>
      <c r="E146" s="167"/>
      <c r="F146" s="167"/>
      <c r="G146" s="167"/>
      <c r="H146" s="167"/>
      <c r="I146" s="167"/>
      <c r="J146" s="167"/>
      <c r="K146" s="167"/>
      <c r="L146" s="167"/>
      <c r="M146" s="167"/>
      <c r="N146" s="167"/>
      <c r="O146" s="167"/>
      <c r="P146" s="168"/>
      <c r="Q146" s="168"/>
      <c r="R146" s="169"/>
      <c r="S146" s="169"/>
      <c r="T146" s="169"/>
      <c r="U146" s="134"/>
      <c r="V146" s="135"/>
      <c r="W146" s="135"/>
      <c r="X146" s="136"/>
      <c r="Y146" s="132"/>
      <c r="Z146" s="133"/>
      <c r="AA146" s="133"/>
      <c r="AB146" s="186"/>
      <c r="AC146" s="186"/>
      <c r="AD146" s="185"/>
      <c r="AE146" s="185"/>
      <c r="AF146" s="185"/>
      <c r="AG146" s="187">
        <f t="shared" si="6"/>
        <v>0</v>
      </c>
      <c r="AH146" s="187"/>
      <c r="AI146" s="187"/>
      <c r="AJ146" s="53"/>
      <c r="AK146" s="188"/>
      <c r="AL146" s="188"/>
      <c r="AM146" s="186"/>
      <c r="AN146" s="186"/>
      <c r="AO146" s="185"/>
      <c r="AP146" s="185"/>
      <c r="AQ146" s="185"/>
      <c r="AR146" s="187">
        <f t="shared" si="7"/>
        <v>0</v>
      </c>
      <c r="AS146" s="187"/>
      <c r="AT146" s="200"/>
      <c r="AU146" s="137"/>
      <c r="AV146" s="135"/>
      <c r="AW146" s="135"/>
      <c r="AX146" s="135"/>
      <c r="AY146" s="135"/>
      <c r="AZ146" s="136"/>
    </row>
    <row r="147" spans="1:52" ht="36" customHeight="1" x14ac:dyDescent="0.2">
      <c r="A147" s="73">
        <v>129</v>
      </c>
      <c r="B147" s="170"/>
      <c r="C147" s="167"/>
      <c r="D147" s="167"/>
      <c r="E147" s="167"/>
      <c r="F147" s="167"/>
      <c r="G147" s="167"/>
      <c r="H147" s="167"/>
      <c r="I147" s="167"/>
      <c r="J147" s="167"/>
      <c r="K147" s="167"/>
      <c r="L147" s="167"/>
      <c r="M147" s="167"/>
      <c r="N147" s="167"/>
      <c r="O147" s="167"/>
      <c r="P147" s="168"/>
      <c r="Q147" s="168"/>
      <c r="R147" s="169"/>
      <c r="S147" s="169"/>
      <c r="T147" s="169"/>
      <c r="U147" s="134"/>
      <c r="V147" s="135"/>
      <c r="W147" s="135"/>
      <c r="X147" s="136"/>
      <c r="Y147" s="132"/>
      <c r="Z147" s="133"/>
      <c r="AA147" s="133"/>
      <c r="AB147" s="186"/>
      <c r="AC147" s="186"/>
      <c r="AD147" s="185"/>
      <c r="AE147" s="185"/>
      <c r="AF147" s="185"/>
      <c r="AG147" s="187">
        <f t="shared" ref="AG147:AG178" si="8">AD147*AB147</f>
        <v>0</v>
      </c>
      <c r="AH147" s="187"/>
      <c r="AI147" s="187"/>
      <c r="AJ147" s="53"/>
      <c r="AK147" s="188"/>
      <c r="AL147" s="188"/>
      <c r="AM147" s="186"/>
      <c r="AN147" s="186"/>
      <c r="AO147" s="185"/>
      <c r="AP147" s="185"/>
      <c r="AQ147" s="185"/>
      <c r="AR147" s="187">
        <f t="shared" ref="AR147:AR178" si="9">AO147*AM147</f>
        <v>0</v>
      </c>
      <c r="AS147" s="187"/>
      <c r="AT147" s="200"/>
      <c r="AU147" s="137"/>
      <c r="AV147" s="135"/>
      <c r="AW147" s="135"/>
      <c r="AX147" s="135"/>
      <c r="AY147" s="135"/>
      <c r="AZ147" s="136"/>
    </row>
    <row r="148" spans="1:52" ht="36" customHeight="1" x14ac:dyDescent="0.2">
      <c r="A148" s="73">
        <v>130</v>
      </c>
      <c r="B148" s="170"/>
      <c r="C148" s="167"/>
      <c r="D148" s="167"/>
      <c r="E148" s="167"/>
      <c r="F148" s="167"/>
      <c r="G148" s="167"/>
      <c r="H148" s="167"/>
      <c r="I148" s="167"/>
      <c r="J148" s="167"/>
      <c r="K148" s="167"/>
      <c r="L148" s="167"/>
      <c r="M148" s="167"/>
      <c r="N148" s="167"/>
      <c r="O148" s="167"/>
      <c r="P148" s="168"/>
      <c r="Q148" s="168"/>
      <c r="R148" s="169"/>
      <c r="S148" s="169"/>
      <c r="T148" s="169"/>
      <c r="U148" s="134"/>
      <c r="V148" s="135"/>
      <c r="W148" s="135"/>
      <c r="X148" s="136"/>
      <c r="Y148" s="132"/>
      <c r="Z148" s="133"/>
      <c r="AA148" s="133"/>
      <c r="AB148" s="186"/>
      <c r="AC148" s="186"/>
      <c r="AD148" s="185"/>
      <c r="AE148" s="185"/>
      <c r="AF148" s="185"/>
      <c r="AG148" s="187">
        <f t="shared" si="8"/>
        <v>0</v>
      </c>
      <c r="AH148" s="187"/>
      <c r="AI148" s="187"/>
      <c r="AJ148" s="53"/>
      <c r="AK148" s="188"/>
      <c r="AL148" s="188"/>
      <c r="AM148" s="186"/>
      <c r="AN148" s="186"/>
      <c r="AO148" s="185"/>
      <c r="AP148" s="185"/>
      <c r="AQ148" s="185"/>
      <c r="AR148" s="187">
        <f t="shared" si="9"/>
        <v>0</v>
      </c>
      <c r="AS148" s="187"/>
      <c r="AT148" s="200"/>
      <c r="AU148" s="137"/>
      <c r="AV148" s="135"/>
      <c r="AW148" s="135"/>
      <c r="AX148" s="135"/>
      <c r="AY148" s="135"/>
      <c r="AZ148" s="136"/>
    </row>
    <row r="149" spans="1:52" ht="36" customHeight="1" x14ac:dyDescent="0.2">
      <c r="A149" s="73">
        <v>131</v>
      </c>
      <c r="B149" s="170"/>
      <c r="C149" s="167"/>
      <c r="D149" s="167"/>
      <c r="E149" s="167"/>
      <c r="F149" s="167"/>
      <c r="G149" s="167"/>
      <c r="H149" s="167"/>
      <c r="I149" s="167"/>
      <c r="J149" s="167"/>
      <c r="K149" s="167"/>
      <c r="L149" s="167"/>
      <c r="M149" s="167"/>
      <c r="N149" s="167"/>
      <c r="O149" s="167"/>
      <c r="P149" s="168"/>
      <c r="Q149" s="168"/>
      <c r="R149" s="169"/>
      <c r="S149" s="169"/>
      <c r="T149" s="169"/>
      <c r="U149" s="134"/>
      <c r="V149" s="135"/>
      <c r="W149" s="135"/>
      <c r="X149" s="136"/>
      <c r="Y149" s="132"/>
      <c r="Z149" s="133"/>
      <c r="AA149" s="133"/>
      <c r="AB149" s="186"/>
      <c r="AC149" s="186"/>
      <c r="AD149" s="185"/>
      <c r="AE149" s="185"/>
      <c r="AF149" s="185"/>
      <c r="AG149" s="187">
        <f t="shared" si="8"/>
        <v>0</v>
      </c>
      <c r="AH149" s="187"/>
      <c r="AI149" s="187"/>
      <c r="AJ149" s="53"/>
      <c r="AK149" s="188"/>
      <c r="AL149" s="188"/>
      <c r="AM149" s="186"/>
      <c r="AN149" s="186"/>
      <c r="AO149" s="185"/>
      <c r="AP149" s="185"/>
      <c r="AQ149" s="185"/>
      <c r="AR149" s="187">
        <f t="shared" si="9"/>
        <v>0</v>
      </c>
      <c r="AS149" s="187"/>
      <c r="AT149" s="200"/>
      <c r="AU149" s="137"/>
      <c r="AV149" s="135"/>
      <c r="AW149" s="135"/>
      <c r="AX149" s="135"/>
      <c r="AY149" s="135"/>
      <c r="AZ149" s="136"/>
    </row>
    <row r="150" spans="1:52" ht="36" customHeight="1" x14ac:dyDescent="0.2">
      <c r="A150" s="73">
        <v>132</v>
      </c>
      <c r="B150" s="170"/>
      <c r="C150" s="167"/>
      <c r="D150" s="167"/>
      <c r="E150" s="167"/>
      <c r="F150" s="167"/>
      <c r="G150" s="167"/>
      <c r="H150" s="167"/>
      <c r="I150" s="167"/>
      <c r="J150" s="167"/>
      <c r="K150" s="167"/>
      <c r="L150" s="167"/>
      <c r="M150" s="167"/>
      <c r="N150" s="167"/>
      <c r="O150" s="167"/>
      <c r="P150" s="168"/>
      <c r="Q150" s="168"/>
      <c r="R150" s="169"/>
      <c r="S150" s="169"/>
      <c r="T150" s="169"/>
      <c r="U150" s="134"/>
      <c r="V150" s="135"/>
      <c r="W150" s="135"/>
      <c r="X150" s="136"/>
      <c r="Y150" s="132"/>
      <c r="Z150" s="133"/>
      <c r="AA150" s="133"/>
      <c r="AB150" s="186"/>
      <c r="AC150" s="186"/>
      <c r="AD150" s="185"/>
      <c r="AE150" s="185"/>
      <c r="AF150" s="185"/>
      <c r="AG150" s="187">
        <f t="shared" si="8"/>
        <v>0</v>
      </c>
      <c r="AH150" s="187"/>
      <c r="AI150" s="187"/>
      <c r="AJ150" s="53"/>
      <c r="AK150" s="188"/>
      <c r="AL150" s="188"/>
      <c r="AM150" s="186"/>
      <c r="AN150" s="186"/>
      <c r="AO150" s="185"/>
      <c r="AP150" s="185"/>
      <c r="AQ150" s="185"/>
      <c r="AR150" s="187">
        <f t="shared" si="9"/>
        <v>0</v>
      </c>
      <c r="AS150" s="187"/>
      <c r="AT150" s="200"/>
      <c r="AU150" s="137"/>
      <c r="AV150" s="135"/>
      <c r="AW150" s="135"/>
      <c r="AX150" s="135"/>
      <c r="AY150" s="135"/>
      <c r="AZ150" s="136"/>
    </row>
    <row r="151" spans="1:52" ht="36" customHeight="1" x14ac:dyDescent="0.2">
      <c r="A151" s="73">
        <v>133</v>
      </c>
      <c r="B151" s="170"/>
      <c r="C151" s="167"/>
      <c r="D151" s="167"/>
      <c r="E151" s="167"/>
      <c r="F151" s="167"/>
      <c r="G151" s="167"/>
      <c r="H151" s="167"/>
      <c r="I151" s="167"/>
      <c r="J151" s="167"/>
      <c r="K151" s="167"/>
      <c r="L151" s="167"/>
      <c r="M151" s="167"/>
      <c r="N151" s="167"/>
      <c r="O151" s="167"/>
      <c r="P151" s="168"/>
      <c r="Q151" s="168"/>
      <c r="R151" s="169"/>
      <c r="S151" s="169"/>
      <c r="T151" s="169"/>
      <c r="U151" s="134"/>
      <c r="V151" s="135"/>
      <c r="W151" s="135"/>
      <c r="X151" s="136"/>
      <c r="Y151" s="132"/>
      <c r="Z151" s="133"/>
      <c r="AA151" s="133"/>
      <c r="AB151" s="186"/>
      <c r="AC151" s="186"/>
      <c r="AD151" s="185"/>
      <c r="AE151" s="185"/>
      <c r="AF151" s="185"/>
      <c r="AG151" s="187">
        <f t="shared" si="8"/>
        <v>0</v>
      </c>
      <c r="AH151" s="187"/>
      <c r="AI151" s="187"/>
      <c r="AJ151" s="53"/>
      <c r="AK151" s="188"/>
      <c r="AL151" s="188"/>
      <c r="AM151" s="186"/>
      <c r="AN151" s="186"/>
      <c r="AO151" s="185"/>
      <c r="AP151" s="185"/>
      <c r="AQ151" s="185"/>
      <c r="AR151" s="187">
        <f t="shared" si="9"/>
        <v>0</v>
      </c>
      <c r="AS151" s="187"/>
      <c r="AT151" s="200"/>
      <c r="AU151" s="137"/>
      <c r="AV151" s="135"/>
      <c r="AW151" s="135"/>
      <c r="AX151" s="135"/>
      <c r="AY151" s="135"/>
      <c r="AZ151" s="136"/>
    </row>
    <row r="152" spans="1:52" ht="36" customHeight="1" x14ac:dyDescent="0.2">
      <c r="A152" s="73">
        <v>134</v>
      </c>
      <c r="B152" s="170"/>
      <c r="C152" s="167"/>
      <c r="D152" s="167"/>
      <c r="E152" s="167"/>
      <c r="F152" s="167"/>
      <c r="G152" s="167"/>
      <c r="H152" s="167"/>
      <c r="I152" s="167"/>
      <c r="J152" s="167"/>
      <c r="K152" s="167"/>
      <c r="L152" s="167"/>
      <c r="M152" s="167"/>
      <c r="N152" s="167"/>
      <c r="O152" s="167"/>
      <c r="P152" s="168"/>
      <c r="Q152" s="168"/>
      <c r="R152" s="169"/>
      <c r="S152" s="169"/>
      <c r="T152" s="169"/>
      <c r="U152" s="134"/>
      <c r="V152" s="135"/>
      <c r="W152" s="135"/>
      <c r="X152" s="136"/>
      <c r="Y152" s="132"/>
      <c r="Z152" s="133"/>
      <c r="AA152" s="133"/>
      <c r="AB152" s="186"/>
      <c r="AC152" s="186"/>
      <c r="AD152" s="185"/>
      <c r="AE152" s="185"/>
      <c r="AF152" s="185"/>
      <c r="AG152" s="187">
        <f t="shared" si="8"/>
        <v>0</v>
      </c>
      <c r="AH152" s="187"/>
      <c r="AI152" s="187"/>
      <c r="AJ152" s="53"/>
      <c r="AK152" s="188"/>
      <c r="AL152" s="188"/>
      <c r="AM152" s="186"/>
      <c r="AN152" s="186"/>
      <c r="AO152" s="185"/>
      <c r="AP152" s="185"/>
      <c r="AQ152" s="185"/>
      <c r="AR152" s="187">
        <f t="shared" si="9"/>
        <v>0</v>
      </c>
      <c r="AS152" s="187"/>
      <c r="AT152" s="200"/>
      <c r="AU152" s="137"/>
      <c r="AV152" s="135"/>
      <c r="AW152" s="135"/>
      <c r="AX152" s="135"/>
      <c r="AY152" s="135"/>
      <c r="AZ152" s="136"/>
    </row>
    <row r="153" spans="1:52" ht="36" customHeight="1" x14ac:dyDescent="0.2">
      <c r="A153" s="73">
        <v>135</v>
      </c>
      <c r="B153" s="170"/>
      <c r="C153" s="167"/>
      <c r="D153" s="167"/>
      <c r="E153" s="167"/>
      <c r="F153" s="167"/>
      <c r="G153" s="167"/>
      <c r="H153" s="167"/>
      <c r="I153" s="167"/>
      <c r="J153" s="167"/>
      <c r="K153" s="167"/>
      <c r="L153" s="167"/>
      <c r="M153" s="167"/>
      <c r="N153" s="167"/>
      <c r="O153" s="167"/>
      <c r="P153" s="168"/>
      <c r="Q153" s="168"/>
      <c r="R153" s="169"/>
      <c r="S153" s="169"/>
      <c r="T153" s="169"/>
      <c r="U153" s="134"/>
      <c r="V153" s="135"/>
      <c r="W153" s="135"/>
      <c r="X153" s="136"/>
      <c r="Y153" s="132"/>
      <c r="Z153" s="133"/>
      <c r="AA153" s="133"/>
      <c r="AB153" s="186"/>
      <c r="AC153" s="186"/>
      <c r="AD153" s="185"/>
      <c r="AE153" s="185"/>
      <c r="AF153" s="185"/>
      <c r="AG153" s="187">
        <f t="shared" si="8"/>
        <v>0</v>
      </c>
      <c r="AH153" s="187"/>
      <c r="AI153" s="187"/>
      <c r="AJ153" s="53"/>
      <c r="AK153" s="188"/>
      <c r="AL153" s="188"/>
      <c r="AM153" s="186"/>
      <c r="AN153" s="186"/>
      <c r="AO153" s="185"/>
      <c r="AP153" s="185"/>
      <c r="AQ153" s="185"/>
      <c r="AR153" s="187">
        <f t="shared" si="9"/>
        <v>0</v>
      </c>
      <c r="AS153" s="187"/>
      <c r="AT153" s="200"/>
      <c r="AU153" s="137"/>
      <c r="AV153" s="135"/>
      <c r="AW153" s="135"/>
      <c r="AX153" s="135"/>
      <c r="AY153" s="135"/>
      <c r="AZ153" s="136"/>
    </row>
    <row r="154" spans="1:52" ht="36" customHeight="1" x14ac:dyDescent="0.2">
      <c r="A154" s="73">
        <v>136</v>
      </c>
      <c r="B154" s="170"/>
      <c r="C154" s="167"/>
      <c r="D154" s="167"/>
      <c r="E154" s="167"/>
      <c r="F154" s="167"/>
      <c r="G154" s="167"/>
      <c r="H154" s="167"/>
      <c r="I154" s="167"/>
      <c r="J154" s="167"/>
      <c r="K154" s="167"/>
      <c r="L154" s="167"/>
      <c r="M154" s="167"/>
      <c r="N154" s="167"/>
      <c r="O154" s="167"/>
      <c r="P154" s="168"/>
      <c r="Q154" s="168"/>
      <c r="R154" s="169"/>
      <c r="S154" s="169"/>
      <c r="T154" s="169"/>
      <c r="U154" s="134"/>
      <c r="V154" s="135"/>
      <c r="W154" s="135"/>
      <c r="X154" s="136"/>
      <c r="Y154" s="132"/>
      <c r="Z154" s="133"/>
      <c r="AA154" s="133"/>
      <c r="AB154" s="186"/>
      <c r="AC154" s="186"/>
      <c r="AD154" s="185"/>
      <c r="AE154" s="185"/>
      <c r="AF154" s="185"/>
      <c r="AG154" s="187">
        <f t="shared" si="8"/>
        <v>0</v>
      </c>
      <c r="AH154" s="187"/>
      <c r="AI154" s="187"/>
      <c r="AJ154" s="53"/>
      <c r="AK154" s="188"/>
      <c r="AL154" s="188"/>
      <c r="AM154" s="186"/>
      <c r="AN154" s="186"/>
      <c r="AO154" s="185"/>
      <c r="AP154" s="185"/>
      <c r="AQ154" s="185"/>
      <c r="AR154" s="187">
        <f t="shared" si="9"/>
        <v>0</v>
      </c>
      <c r="AS154" s="187"/>
      <c r="AT154" s="200"/>
      <c r="AU154" s="137"/>
      <c r="AV154" s="135"/>
      <c r="AW154" s="135"/>
      <c r="AX154" s="135"/>
      <c r="AY154" s="135"/>
      <c r="AZ154" s="136"/>
    </row>
    <row r="155" spans="1:52" ht="36" customHeight="1" x14ac:dyDescent="0.2">
      <c r="A155" s="73">
        <v>137</v>
      </c>
      <c r="B155" s="170"/>
      <c r="C155" s="167"/>
      <c r="D155" s="167"/>
      <c r="E155" s="167"/>
      <c r="F155" s="167"/>
      <c r="G155" s="167"/>
      <c r="H155" s="167"/>
      <c r="I155" s="167"/>
      <c r="J155" s="167"/>
      <c r="K155" s="167"/>
      <c r="L155" s="167"/>
      <c r="M155" s="167"/>
      <c r="N155" s="167"/>
      <c r="O155" s="167"/>
      <c r="P155" s="168"/>
      <c r="Q155" s="168"/>
      <c r="R155" s="169"/>
      <c r="S155" s="169"/>
      <c r="T155" s="169"/>
      <c r="U155" s="134"/>
      <c r="V155" s="135"/>
      <c r="W155" s="135"/>
      <c r="X155" s="136"/>
      <c r="Y155" s="132"/>
      <c r="Z155" s="133"/>
      <c r="AA155" s="133"/>
      <c r="AB155" s="186"/>
      <c r="AC155" s="186"/>
      <c r="AD155" s="185"/>
      <c r="AE155" s="185"/>
      <c r="AF155" s="185"/>
      <c r="AG155" s="187">
        <f t="shared" si="8"/>
        <v>0</v>
      </c>
      <c r="AH155" s="187"/>
      <c r="AI155" s="187"/>
      <c r="AJ155" s="53"/>
      <c r="AK155" s="188"/>
      <c r="AL155" s="188"/>
      <c r="AM155" s="186"/>
      <c r="AN155" s="186"/>
      <c r="AO155" s="185"/>
      <c r="AP155" s="185"/>
      <c r="AQ155" s="185"/>
      <c r="AR155" s="187">
        <f t="shared" si="9"/>
        <v>0</v>
      </c>
      <c r="AS155" s="187"/>
      <c r="AT155" s="200"/>
      <c r="AU155" s="137"/>
      <c r="AV155" s="135"/>
      <c r="AW155" s="135"/>
      <c r="AX155" s="135"/>
      <c r="AY155" s="135"/>
      <c r="AZ155" s="136"/>
    </row>
    <row r="156" spans="1:52" ht="36" customHeight="1" x14ac:dyDescent="0.2">
      <c r="A156" s="73">
        <v>138</v>
      </c>
      <c r="B156" s="170"/>
      <c r="C156" s="167"/>
      <c r="D156" s="167"/>
      <c r="E156" s="167"/>
      <c r="F156" s="167"/>
      <c r="G156" s="167"/>
      <c r="H156" s="167"/>
      <c r="I156" s="167"/>
      <c r="J156" s="167"/>
      <c r="K156" s="167"/>
      <c r="L156" s="167"/>
      <c r="M156" s="167"/>
      <c r="N156" s="167"/>
      <c r="O156" s="167"/>
      <c r="P156" s="168"/>
      <c r="Q156" s="168"/>
      <c r="R156" s="169"/>
      <c r="S156" s="169"/>
      <c r="T156" s="169"/>
      <c r="U156" s="134"/>
      <c r="V156" s="135"/>
      <c r="W156" s="135"/>
      <c r="X156" s="136"/>
      <c r="Y156" s="132"/>
      <c r="Z156" s="133"/>
      <c r="AA156" s="133"/>
      <c r="AB156" s="186"/>
      <c r="AC156" s="186"/>
      <c r="AD156" s="185"/>
      <c r="AE156" s="185"/>
      <c r="AF156" s="185"/>
      <c r="AG156" s="187">
        <f t="shared" si="8"/>
        <v>0</v>
      </c>
      <c r="AH156" s="187"/>
      <c r="AI156" s="187"/>
      <c r="AJ156" s="53"/>
      <c r="AK156" s="188"/>
      <c r="AL156" s="188"/>
      <c r="AM156" s="186"/>
      <c r="AN156" s="186"/>
      <c r="AO156" s="185"/>
      <c r="AP156" s="185"/>
      <c r="AQ156" s="185"/>
      <c r="AR156" s="187">
        <f t="shared" si="9"/>
        <v>0</v>
      </c>
      <c r="AS156" s="187"/>
      <c r="AT156" s="200"/>
      <c r="AU156" s="137"/>
      <c r="AV156" s="135"/>
      <c r="AW156" s="135"/>
      <c r="AX156" s="135"/>
      <c r="AY156" s="135"/>
      <c r="AZ156" s="136"/>
    </row>
    <row r="157" spans="1:52" ht="36" customHeight="1" x14ac:dyDescent="0.2">
      <c r="A157" s="73">
        <v>139</v>
      </c>
      <c r="B157" s="170"/>
      <c r="C157" s="167"/>
      <c r="D157" s="167"/>
      <c r="E157" s="167"/>
      <c r="F157" s="167"/>
      <c r="G157" s="167"/>
      <c r="H157" s="167"/>
      <c r="I157" s="167"/>
      <c r="J157" s="167"/>
      <c r="K157" s="167"/>
      <c r="L157" s="167"/>
      <c r="M157" s="167"/>
      <c r="N157" s="167"/>
      <c r="O157" s="167"/>
      <c r="P157" s="168"/>
      <c r="Q157" s="168"/>
      <c r="R157" s="169"/>
      <c r="S157" s="169"/>
      <c r="T157" s="169"/>
      <c r="U157" s="134"/>
      <c r="V157" s="135"/>
      <c r="W157" s="135"/>
      <c r="X157" s="136"/>
      <c r="Y157" s="132"/>
      <c r="Z157" s="133"/>
      <c r="AA157" s="133"/>
      <c r="AB157" s="186"/>
      <c r="AC157" s="186"/>
      <c r="AD157" s="185"/>
      <c r="AE157" s="185"/>
      <c r="AF157" s="185"/>
      <c r="AG157" s="187">
        <f t="shared" si="8"/>
        <v>0</v>
      </c>
      <c r="AH157" s="187"/>
      <c r="AI157" s="187"/>
      <c r="AJ157" s="53"/>
      <c r="AK157" s="188"/>
      <c r="AL157" s="188"/>
      <c r="AM157" s="186"/>
      <c r="AN157" s="186"/>
      <c r="AO157" s="185"/>
      <c r="AP157" s="185"/>
      <c r="AQ157" s="185"/>
      <c r="AR157" s="187">
        <f t="shared" si="9"/>
        <v>0</v>
      </c>
      <c r="AS157" s="187"/>
      <c r="AT157" s="200"/>
      <c r="AU157" s="137"/>
      <c r="AV157" s="135"/>
      <c r="AW157" s="135"/>
      <c r="AX157" s="135"/>
      <c r="AY157" s="135"/>
      <c r="AZ157" s="136"/>
    </row>
    <row r="158" spans="1:52" ht="36" customHeight="1" x14ac:dyDescent="0.2">
      <c r="A158" s="73">
        <v>140</v>
      </c>
      <c r="B158" s="170"/>
      <c r="C158" s="167"/>
      <c r="D158" s="167"/>
      <c r="E158" s="167"/>
      <c r="F158" s="167"/>
      <c r="G158" s="167"/>
      <c r="H158" s="167"/>
      <c r="I158" s="167"/>
      <c r="J158" s="167"/>
      <c r="K158" s="167"/>
      <c r="L158" s="167"/>
      <c r="M158" s="167"/>
      <c r="N158" s="167"/>
      <c r="O158" s="167"/>
      <c r="P158" s="168"/>
      <c r="Q158" s="168"/>
      <c r="R158" s="169"/>
      <c r="S158" s="169"/>
      <c r="T158" s="169"/>
      <c r="U158" s="134"/>
      <c r="V158" s="135"/>
      <c r="W158" s="135"/>
      <c r="X158" s="136"/>
      <c r="Y158" s="132"/>
      <c r="Z158" s="133"/>
      <c r="AA158" s="133"/>
      <c r="AB158" s="186"/>
      <c r="AC158" s="186"/>
      <c r="AD158" s="185"/>
      <c r="AE158" s="185"/>
      <c r="AF158" s="185"/>
      <c r="AG158" s="187">
        <f t="shared" si="8"/>
        <v>0</v>
      </c>
      <c r="AH158" s="187"/>
      <c r="AI158" s="187"/>
      <c r="AJ158" s="53"/>
      <c r="AK158" s="188"/>
      <c r="AL158" s="188"/>
      <c r="AM158" s="186"/>
      <c r="AN158" s="186"/>
      <c r="AO158" s="185"/>
      <c r="AP158" s="185"/>
      <c r="AQ158" s="185"/>
      <c r="AR158" s="187">
        <f t="shared" si="9"/>
        <v>0</v>
      </c>
      <c r="AS158" s="187"/>
      <c r="AT158" s="200"/>
      <c r="AU158" s="137"/>
      <c r="AV158" s="135"/>
      <c r="AW158" s="135"/>
      <c r="AX158" s="135"/>
      <c r="AY158" s="135"/>
      <c r="AZ158" s="136"/>
    </row>
    <row r="159" spans="1:52" ht="36" customHeight="1" x14ac:dyDescent="0.2">
      <c r="A159" s="73">
        <v>141</v>
      </c>
      <c r="B159" s="170"/>
      <c r="C159" s="167"/>
      <c r="D159" s="167"/>
      <c r="E159" s="167"/>
      <c r="F159" s="167"/>
      <c r="G159" s="167"/>
      <c r="H159" s="167"/>
      <c r="I159" s="167"/>
      <c r="J159" s="167"/>
      <c r="K159" s="167"/>
      <c r="L159" s="167"/>
      <c r="M159" s="167"/>
      <c r="N159" s="167"/>
      <c r="O159" s="167"/>
      <c r="P159" s="168"/>
      <c r="Q159" s="168"/>
      <c r="R159" s="169"/>
      <c r="S159" s="169"/>
      <c r="T159" s="169"/>
      <c r="U159" s="134"/>
      <c r="V159" s="135"/>
      <c r="W159" s="135"/>
      <c r="X159" s="136"/>
      <c r="Y159" s="132"/>
      <c r="Z159" s="133"/>
      <c r="AA159" s="133"/>
      <c r="AB159" s="186"/>
      <c r="AC159" s="186"/>
      <c r="AD159" s="185"/>
      <c r="AE159" s="185"/>
      <c r="AF159" s="185"/>
      <c r="AG159" s="187">
        <f t="shared" si="8"/>
        <v>0</v>
      </c>
      <c r="AH159" s="187"/>
      <c r="AI159" s="187"/>
      <c r="AJ159" s="53"/>
      <c r="AK159" s="188"/>
      <c r="AL159" s="188"/>
      <c r="AM159" s="186"/>
      <c r="AN159" s="186"/>
      <c r="AO159" s="185"/>
      <c r="AP159" s="185"/>
      <c r="AQ159" s="185"/>
      <c r="AR159" s="187">
        <f t="shared" si="9"/>
        <v>0</v>
      </c>
      <c r="AS159" s="187"/>
      <c r="AT159" s="200"/>
      <c r="AU159" s="137"/>
      <c r="AV159" s="135"/>
      <c r="AW159" s="135"/>
      <c r="AX159" s="135"/>
      <c r="AY159" s="135"/>
      <c r="AZ159" s="136"/>
    </row>
    <row r="160" spans="1:52" ht="36" customHeight="1" x14ac:dyDescent="0.2">
      <c r="A160" s="73">
        <v>142</v>
      </c>
      <c r="B160" s="170"/>
      <c r="C160" s="167"/>
      <c r="D160" s="167"/>
      <c r="E160" s="167"/>
      <c r="F160" s="167"/>
      <c r="G160" s="167"/>
      <c r="H160" s="167"/>
      <c r="I160" s="167"/>
      <c r="J160" s="167"/>
      <c r="K160" s="167"/>
      <c r="L160" s="167"/>
      <c r="M160" s="167"/>
      <c r="N160" s="167"/>
      <c r="O160" s="167"/>
      <c r="P160" s="168"/>
      <c r="Q160" s="168"/>
      <c r="R160" s="169"/>
      <c r="S160" s="169"/>
      <c r="T160" s="169"/>
      <c r="U160" s="134"/>
      <c r="V160" s="135"/>
      <c r="W160" s="135"/>
      <c r="X160" s="136"/>
      <c r="Y160" s="132"/>
      <c r="Z160" s="133"/>
      <c r="AA160" s="133"/>
      <c r="AB160" s="186"/>
      <c r="AC160" s="186"/>
      <c r="AD160" s="185"/>
      <c r="AE160" s="185"/>
      <c r="AF160" s="185"/>
      <c r="AG160" s="187">
        <f t="shared" si="8"/>
        <v>0</v>
      </c>
      <c r="AH160" s="187"/>
      <c r="AI160" s="187"/>
      <c r="AJ160" s="53"/>
      <c r="AK160" s="188"/>
      <c r="AL160" s="188"/>
      <c r="AM160" s="186"/>
      <c r="AN160" s="186"/>
      <c r="AO160" s="185"/>
      <c r="AP160" s="185"/>
      <c r="AQ160" s="185"/>
      <c r="AR160" s="187">
        <f t="shared" si="9"/>
        <v>0</v>
      </c>
      <c r="AS160" s="187"/>
      <c r="AT160" s="200"/>
      <c r="AU160" s="137"/>
      <c r="AV160" s="135"/>
      <c r="AW160" s="135"/>
      <c r="AX160" s="135"/>
      <c r="AY160" s="135"/>
      <c r="AZ160" s="136"/>
    </row>
    <row r="161" spans="1:52" ht="36" customHeight="1" x14ac:dyDescent="0.2">
      <c r="A161" s="73">
        <v>143</v>
      </c>
      <c r="B161" s="170"/>
      <c r="C161" s="167"/>
      <c r="D161" s="167"/>
      <c r="E161" s="167"/>
      <c r="F161" s="167"/>
      <c r="G161" s="167"/>
      <c r="H161" s="167"/>
      <c r="I161" s="167"/>
      <c r="J161" s="167"/>
      <c r="K161" s="167"/>
      <c r="L161" s="167"/>
      <c r="M161" s="167"/>
      <c r="N161" s="167"/>
      <c r="O161" s="167"/>
      <c r="P161" s="168"/>
      <c r="Q161" s="168"/>
      <c r="R161" s="169"/>
      <c r="S161" s="169"/>
      <c r="T161" s="169"/>
      <c r="U161" s="134"/>
      <c r="V161" s="135"/>
      <c r="W161" s="135"/>
      <c r="X161" s="136"/>
      <c r="Y161" s="132"/>
      <c r="Z161" s="133"/>
      <c r="AA161" s="133"/>
      <c r="AB161" s="186"/>
      <c r="AC161" s="186"/>
      <c r="AD161" s="185"/>
      <c r="AE161" s="185"/>
      <c r="AF161" s="185"/>
      <c r="AG161" s="187">
        <f t="shared" si="8"/>
        <v>0</v>
      </c>
      <c r="AH161" s="187"/>
      <c r="AI161" s="187"/>
      <c r="AJ161" s="53"/>
      <c r="AK161" s="188"/>
      <c r="AL161" s="188"/>
      <c r="AM161" s="186"/>
      <c r="AN161" s="186"/>
      <c r="AO161" s="185"/>
      <c r="AP161" s="185"/>
      <c r="AQ161" s="185"/>
      <c r="AR161" s="187">
        <f t="shared" si="9"/>
        <v>0</v>
      </c>
      <c r="AS161" s="187"/>
      <c r="AT161" s="200"/>
      <c r="AU161" s="137"/>
      <c r="AV161" s="135"/>
      <c r="AW161" s="135"/>
      <c r="AX161" s="135"/>
      <c r="AY161" s="135"/>
      <c r="AZ161" s="136"/>
    </row>
    <row r="162" spans="1:52" ht="36" customHeight="1" x14ac:dyDescent="0.2">
      <c r="A162" s="73">
        <v>144</v>
      </c>
      <c r="B162" s="170"/>
      <c r="C162" s="167"/>
      <c r="D162" s="167"/>
      <c r="E162" s="167"/>
      <c r="F162" s="167"/>
      <c r="G162" s="167"/>
      <c r="H162" s="167"/>
      <c r="I162" s="167"/>
      <c r="J162" s="167"/>
      <c r="K162" s="167"/>
      <c r="L162" s="167"/>
      <c r="M162" s="167"/>
      <c r="N162" s="167"/>
      <c r="O162" s="167"/>
      <c r="P162" s="168"/>
      <c r="Q162" s="168"/>
      <c r="R162" s="169"/>
      <c r="S162" s="169"/>
      <c r="T162" s="169"/>
      <c r="U162" s="134"/>
      <c r="V162" s="135"/>
      <c r="W162" s="135"/>
      <c r="X162" s="136"/>
      <c r="Y162" s="132"/>
      <c r="Z162" s="133"/>
      <c r="AA162" s="133"/>
      <c r="AB162" s="186"/>
      <c r="AC162" s="186"/>
      <c r="AD162" s="185"/>
      <c r="AE162" s="185"/>
      <c r="AF162" s="185"/>
      <c r="AG162" s="187">
        <f t="shared" si="8"/>
        <v>0</v>
      </c>
      <c r="AH162" s="187"/>
      <c r="AI162" s="187"/>
      <c r="AJ162" s="53"/>
      <c r="AK162" s="188"/>
      <c r="AL162" s="188"/>
      <c r="AM162" s="186"/>
      <c r="AN162" s="186"/>
      <c r="AO162" s="185"/>
      <c r="AP162" s="185"/>
      <c r="AQ162" s="185"/>
      <c r="AR162" s="187">
        <f t="shared" si="9"/>
        <v>0</v>
      </c>
      <c r="AS162" s="187"/>
      <c r="AT162" s="200"/>
      <c r="AU162" s="137"/>
      <c r="AV162" s="135"/>
      <c r="AW162" s="135"/>
      <c r="AX162" s="135"/>
      <c r="AY162" s="135"/>
      <c r="AZ162" s="136"/>
    </row>
    <row r="163" spans="1:52" ht="36" customHeight="1" x14ac:dyDescent="0.2">
      <c r="A163" s="73">
        <v>145</v>
      </c>
      <c r="B163" s="170"/>
      <c r="C163" s="167"/>
      <c r="D163" s="167"/>
      <c r="E163" s="167"/>
      <c r="F163" s="167"/>
      <c r="G163" s="167"/>
      <c r="H163" s="167"/>
      <c r="I163" s="167"/>
      <c r="J163" s="167"/>
      <c r="K163" s="167"/>
      <c r="L163" s="167"/>
      <c r="M163" s="167"/>
      <c r="N163" s="167"/>
      <c r="O163" s="167"/>
      <c r="P163" s="168"/>
      <c r="Q163" s="168"/>
      <c r="R163" s="169"/>
      <c r="S163" s="169"/>
      <c r="T163" s="169"/>
      <c r="U163" s="134"/>
      <c r="V163" s="135"/>
      <c r="W163" s="135"/>
      <c r="X163" s="136"/>
      <c r="Y163" s="132"/>
      <c r="Z163" s="133"/>
      <c r="AA163" s="133"/>
      <c r="AB163" s="186"/>
      <c r="AC163" s="186"/>
      <c r="AD163" s="185"/>
      <c r="AE163" s="185"/>
      <c r="AF163" s="185"/>
      <c r="AG163" s="187">
        <f t="shared" si="8"/>
        <v>0</v>
      </c>
      <c r="AH163" s="187"/>
      <c r="AI163" s="187"/>
      <c r="AJ163" s="53"/>
      <c r="AK163" s="188"/>
      <c r="AL163" s="188"/>
      <c r="AM163" s="186"/>
      <c r="AN163" s="186"/>
      <c r="AO163" s="185"/>
      <c r="AP163" s="185"/>
      <c r="AQ163" s="185"/>
      <c r="AR163" s="187">
        <f t="shared" si="9"/>
        <v>0</v>
      </c>
      <c r="AS163" s="187"/>
      <c r="AT163" s="200"/>
      <c r="AU163" s="137"/>
      <c r="AV163" s="135"/>
      <c r="AW163" s="135"/>
      <c r="AX163" s="135"/>
      <c r="AY163" s="135"/>
      <c r="AZ163" s="136"/>
    </row>
    <row r="164" spans="1:52" ht="36" customHeight="1" x14ac:dyDescent="0.2">
      <c r="A164" s="73">
        <v>146</v>
      </c>
      <c r="B164" s="170"/>
      <c r="C164" s="167"/>
      <c r="D164" s="167"/>
      <c r="E164" s="167"/>
      <c r="F164" s="167"/>
      <c r="G164" s="167"/>
      <c r="H164" s="167"/>
      <c r="I164" s="167"/>
      <c r="J164" s="167"/>
      <c r="K164" s="167"/>
      <c r="L164" s="167"/>
      <c r="M164" s="167"/>
      <c r="N164" s="167"/>
      <c r="O164" s="167"/>
      <c r="P164" s="168"/>
      <c r="Q164" s="168"/>
      <c r="R164" s="169"/>
      <c r="S164" s="169"/>
      <c r="T164" s="169"/>
      <c r="U164" s="134"/>
      <c r="V164" s="135"/>
      <c r="W164" s="135"/>
      <c r="X164" s="136"/>
      <c r="Y164" s="132"/>
      <c r="Z164" s="133"/>
      <c r="AA164" s="133"/>
      <c r="AB164" s="186"/>
      <c r="AC164" s="186"/>
      <c r="AD164" s="185"/>
      <c r="AE164" s="185"/>
      <c r="AF164" s="185"/>
      <c r="AG164" s="187">
        <f t="shared" si="8"/>
        <v>0</v>
      </c>
      <c r="AH164" s="187"/>
      <c r="AI164" s="187"/>
      <c r="AJ164" s="53"/>
      <c r="AK164" s="188"/>
      <c r="AL164" s="188"/>
      <c r="AM164" s="186"/>
      <c r="AN164" s="186"/>
      <c r="AO164" s="185"/>
      <c r="AP164" s="185"/>
      <c r="AQ164" s="185"/>
      <c r="AR164" s="187">
        <f t="shared" si="9"/>
        <v>0</v>
      </c>
      <c r="AS164" s="187"/>
      <c r="AT164" s="200"/>
      <c r="AU164" s="137"/>
      <c r="AV164" s="135"/>
      <c r="AW164" s="135"/>
      <c r="AX164" s="135"/>
      <c r="AY164" s="135"/>
      <c r="AZ164" s="136"/>
    </row>
    <row r="165" spans="1:52" ht="36" customHeight="1" x14ac:dyDescent="0.2">
      <c r="A165" s="73">
        <v>147</v>
      </c>
      <c r="B165" s="170"/>
      <c r="C165" s="167"/>
      <c r="D165" s="167"/>
      <c r="E165" s="167"/>
      <c r="F165" s="167"/>
      <c r="G165" s="167"/>
      <c r="H165" s="167"/>
      <c r="I165" s="167"/>
      <c r="J165" s="167"/>
      <c r="K165" s="167"/>
      <c r="L165" s="167"/>
      <c r="M165" s="167"/>
      <c r="N165" s="167"/>
      <c r="O165" s="167"/>
      <c r="P165" s="168"/>
      <c r="Q165" s="168"/>
      <c r="R165" s="169"/>
      <c r="S165" s="169"/>
      <c r="T165" s="169"/>
      <c r="U165" s="134"/>
      <c r="V165" s="135"/>
      <c r="W165" s="135"/>
      <c r="X165" s="136"/>
      <c r="Y165" s="132"/>
      <c r="Z165" s="133"/>
      <c r="AA165" s="133"/>
      <c r="AB165" s="186"/>
      <c r="AC165" s="186"/>
      <c r="AD165" s="185"/>
      <c r="AE165" s="185"/>
      <c r="AF165" s="185"/>
      <c r="AG165" s="187">
        <f t="shared" si="8"/>
        <v>0</v>
      </c>
      <c r="AH165" s="187"/>
      <c r="AI165" s="187"/>
      <c r="AJ165" s="53"/>
      <c r="AK165" s="188"/>
      <c r="AL165" s="188"/>
      <c r="AM165" s="186"/>
      <c r="AN165" s="186"/>
      <c r="AO165" s="185"/>
      <c r="AP165" s="185"/>
      <c r="AQ165" s="185"/>
      <c r="AR165" s="187">
        <f t="shared" si="9"/>
        <v>0</v>
      </c>
      <c r="AS165" s="187"/>
      <c r="AT165" s="200"/>
      <c r="AU165" s="137"/>
      <c r="AV165" s="135"/>
      <c r="AW165" s="135"/>
      <c r="AX165" s="135"/>
      <c r="AY165" s="135"/>
      <c r="AZ165" s="136"/>
    </row>
    <row r="166" spans="1:52" ht="36" customHeight="1" x14ac:dyDescent="0.2">
      <c r="A166" s="73">
        <v>148</v>
      </c>
      <c r="B166" s="170"/>
      <c r="C166" s="167"/>
      <c r="D166" s="167"/>
      <c r="E166" s="167"/>
      <c r="F166" s="167"/>
      <c r="G166" s="167"/>
      <c r="H166" s="167"/>
      <c r="I166" s="167"/>
      <c r="J166" s="167"/>
      <c r="K166" s="167"/>
      <c r="L166" s="167"/>
      <c r="M166" s="167"/>
      <c r="N166" s="167"/>
      <c r="O166" s="167"/>
      <c r="P166" s="168"/>
      <c r="Q166" s="168"/>
      <c r="R166" s="169"/>
      <c r="S166" s="169"/>
      <c r="T166" s="169"/>
      <c r="U166" s="134"/>
      <c r="V166" s="135"/>
      <c r="W166" s="135"/>
      <c r="X166" s="136"/>
      <c r="Y166" s="132"/>
      <c r="Z166" s="133"/>
      <c r="AA166" s="133"/>
      <c r="AB166" s="186"/>
      <c r="AC166" s="186"/>
      <c r="AD166" s="185"/>
      <c r="AE166" s="185"/>
      <c r="AF166" s="185"/>
      <c r="AG166" s="187">
        <f t="shared" si="8"/>
        <v>0</v>
      </c>
      <c r="AH166" s="187"/>
      <c r="AI166" s="187"/>
      <c r="AJ166" s="53"/>
      <c r="AK166" s="188"/>
      <c r="AL166" s="188"/>
      <c r="AM166" s="186"/>
      <c r="AN166" s="186"/>
      <c r="AO166" s="185"/>
      <c r="AP166" s="185"/>
      <c r="AQ166" s="185"/>
      <c r="AR166" s="187">
        <f t="shared" si="9"/>
        <v>0</v>
      </c>
      <c r="AS166" s="187"/>
      <c r="AT166" s="200"/>
      <c r="AU166" s="137"/>
      <c r="AV166" s="135"/>
      <c r="AW166" s="135"/>
      <c r="AX166" s="135"/>
      <c r="AY166" s="135"/>
      <c r="AZ166" s="136"/>
    </row>
    <row r="167" spans="1:52" ht="36" customHeight="1" x14ac:dyDescent="0.2">
      <c r="A167" s="73">
        <v>149</v>
      </c>
      <c r="B167" s="170"/>
      <c r="C167" s="167"/>
      <c r="D167" s="167"/>
      <c r="E167" s="167"/>
      <c r="F167" s="167"/>
      <c r="G167" s="167"/>
      <c r="H167" s="167"/>
      <c r="I167" s="167"/>
      <c r="J167" s="167"/>
      <c r="K167" s="167"/>
      <c r="L167" s="167"/>
      <c r="M167" s="167"/>
      <c r="N167" s="167"/>
      <c r="O167" s="167"/>
      <c r="P167" s="168"/>
      <c r="Q167" s="168"/>
      <c r="R167" s="169"/>
      <c r="S167" s="169"/>
      <c r="T167" s="169"/>
      <c r="U167" s="134"/>
      <c r="V167" s="135"/>
      <c r="W167" s="135"/>
      <c r="X167" s="136"/>
      <c r="Y167" s="132"/>
      <c r="Z167" s="133"/>
      <c r="AA167" s="133"/>
      <c r="AB167" s="186"/>
      <c r="AC167" s="186"/>
      <c r="AD167" s="185"/>
      <c r="AE167" s="185"/>
      <c r="AF167" s="185"/>
      <c r="AG167" s="187">
        <f t="shared" si="8"/>
        <v>0</v>
      </c>
      <c r="AH167" s="187"/>
      <c r="AI167" s="187"/>
      <c r="AJ167" s="53"/>
      <c r="AK167" s="188"/>
      <c r="AL167" s="188"/>
      <c r="AM167" s="186"/>
      <c r="AN167" s="186"/>
      <c r="AO167" s="185"/>
      <c r="AP167" s="185"/>
      <c r="AQ167" s="185"/>
      <c r="AR167" s="187">
        <f t="shared" si="9"/>
        <v>0</v>
      </c>
      <c r="AS167" s="187"/>
      <c r="AT167" s="200"/>
      <c r="AU167" s="137"/>
      <c r="AV167" s="135"/>
      <c r="AW167" s="135"/>
      <c r="AX167" s="135"/>
      <c r="AY167" s="135"/>
      <c r="AZ167" s="136"/>
    </row>
    <row r="168" spans="1:52" ht="36" customHeight="1" x14ac:dyDescent="0.2">
      <c r="A168" s="73">
        <v>150</v>
      </c>
      <c r="B168" s="170"/>
      <c r="C168" s="167"/>
      <c r="D168" s="167"/>
      <c r="E168" s="167"/>
      <c r="F168" s="167"/>
      <c r="G168" s="167"/>
      <c r="H168" s="167"/>
      <c r="I168" s="167"/>
      <c r="J168" s="167"/>
      <c r="K168" s="167"/>
      <c r="L168" s="167"/>
      <c r="M168" s="167"/>
      <c r="N168" s="167"/>
      <c r="O168" s="167"/>
      <c r="P168" s="168"/>
      <c r="Q168" s="168"/>
      <c r="R168" s="169"/>
      <c r="S168" s="169"/>
      <c r="T168" s="169"/>
      <c r="U168" s="134"/>
      <c r="V168" s="135"/>
      <c r="W168" s="135"/>
      <c r="X168" s="136"/>
      <c r="Y168" s="132"/>
      <c r="Z168" s="133"/>
      <c r="AA168" s="133"/>
      <c r="AB168" s="186"/>
      <c r="AC168" s="186"/>
      <c r="AD168" s="185"/>
      <c r="AE168" s="185"/>
      <c r="AF168" s="185"/>
      <c r="AG168" s="187">
        <f t="shared" si="8"/>
        <v>0</v>
      </c>
      <c r="AH168" s="187"/>
      <c r="AI168" s="187"/>
      <c r="AJ168" s="53"/>
      <c r="AK168" s="188"/>
      <c r="AL168" s="188"/>
      <c r="AM168" s="186"/>
      <c r="AN168" s="186"/>
      <c r="AO168" s="185"/>
      <c r="AP168" s="185"/>
      <c r="AQ168" s="185"/>
      <c r="AR168" s="187">
        <f t="shared" si="9"/>
        <v>0</v>
      </c>
      <c r="AS168" s="187"/>
      <c r="AT168" s="200"/>
      <c r="AU168" s="137"/>
      <c r="AV168" s="135"/>
      <c r="AW168" s="135"/>
      <c r="AX168" s="135"/>
      <c r="AY168" s="135"/>
      <c r="AZ168" s="136"/>
    </row>
    <row r="169" spans="1:52" ht="36" customHeight="1" x14ac:dyDescent="0.2">
      <c r="A169" s="73">
        <v>151</v>
      </c>
      <c r="B169" s="170"/>
      <c r="C169" s="167"/>
      <c r="D169" s="167"/>
      <c r="E169" s="167"/>
      <c r="F169" s="167"/>
      <c r="G169" s="167"/>
      <c r="H169" s="167"/>
      <c r="I169" s="167"/>
      <c r="J169" s="167"/>
      <c r="K169" s="167"/>
      <c r="L169" s="167"/>
      <c r="M169" s="167"/>
      <c r="N169" s="167"/>
      <c r="O169" s="167"/>
      <c r="P169" s="168"/>
      <c r="Q169" s="168"/>
      <c r="R169" s="169"/>
      <c r="S169" s="169"/>
      <c r="T169" s="169"/>
      <c r="U169" s="134"/>
      <c r="V169" s="135"/>
      <c r="W169" s="135"/>
      <c r="X169" s="136"/>
      <c r="Y169" s="132"/>
      <c r="Z169" s="133"/>
      <c r="AA169" s="133"/>
      <c r="AB169" s="186"/>
      <c r="AC169" s="186"/>
      <c r="AD169" s="185"/>
      <c r="AE169" s="185"/>
      <c r="AF169" s="185"/>
      <c r="AG169" s="187">
        <f t="shared" si="8"/>
        <v>0</v>
      </c>
      <c r="AH169" s="187"/>
      <c r="AI169" s="187"/>
      <c r="AJ169" s="53"/>
      <c r="AK169" s="188"/>
      <c r="AL169" s="188"/>
      <c r="AM169" s="186"/>
      <c r="AN169" s="186"/>
      <c r="AO169" s="185"/>
      <c r="AP169" s="185"/>
      <c r="AQ169" s="185"/>
      <c r="AR169" s="187">
        <f t="shared" si="9"/>
        <v>0</v>
      </c>
      <c r="AS169" s="187"/>
      <c r="AT169" s="200"/>
      <c r="AU169" s="137"/>
      <c r="AV169" s="135"/>
      <c r="AW169" s="135"/>
      <c r="AX169" s="135"/>
      <c r="AY169" s="135"/>
      <c r="AZ169" s="136"/>
    </row>
    <row r="170" spans="1:52" ht="36" customHeight="1" x14ac:dyDescent="0.2">
      <c r="A170" s="73">
        <v>152</v>
      </c>
      <c r="B170" s="170"/>
      <c r="C170" s="167"/>
      <c r="D170" s="167"/>
      <c r="E170" s="167"/>
      <c r="F170" s="167"/>
      <c r="G170" s="167"/>
      <c r="H170" s="167"/>
      <c r="I170" s="167"/>
      <c r="J170" s="167"/>
      <c r="K170" s="167"/>
      <c r="L170" s="167"/>
      <c r="M170" s="167"/>
      <c r="N170" s="167"/>
      <c r="O170" s="167"/>
      <c r="P170" s="168"/>
      <c r="Q170" s="168"/>
      <c r="R170" s="169"/>
      <c r="S170" s="169"/>
      <c r="T170" s="169"/>
      <c r="U170" s="134"/>
      <c r="V170" s="135"/>
      <c r="W170" s="135"/>
      <c r="X170" s="136"/>
      <c r="Y170" s="132"/>
      <c r="Z170" s="133"/>
      <c r="AA170" s="133"/>
      <c r="AB170" s="186"/>
      <c r="AC170" s="186"/>
      <c r="AD170" s="185"/>
      <c r="AE170" s="185"/>
      <c r="AF170" s="185"/>
      <c r="AG170" s="187">
        <f t="shared" si="8"/>
        <v>0</v>
      </c>
      <c r="AH170" s="187"/>
      <c r="AI170" s="187"/>
      <c r="AJ170" s="53"/>
      <c r="AK170" s="188"/>
      <c r="AL170" s="188"/>
      <c r="AM170" s="186"/>
      <c r="AN170" s="186"/>
      <c r="AO170" s="185"/>
      <c r="AP170" s="185"/>
      <c r="AQ170" s="185"/>
      <c r="AR170" s="187">
        <f t="shared" si="9"/>
        <v>0</v>
      </c>
      <c r="AS170" s="187"/>
      <c r="AT170" s="200"/>
      <c r="AU170" s="137"/>
      <c r="AV170" s="135"/>
      <c r="AW170" s="135"/>
      <c r="AX170" s="135"/>
      <c r="AY170" s="135"/>
      <c r="AZ170" s="136"/>
    </row>
    <row r="171" spans="1:52" ht="36" customHeight="1" x14ac:dyDescent="0.2">
      <c r="A171" s="73">
        <v>153</v>
      </c>
      <c r="B171" s="170"/>
      <c r="C171" s="167"/>
      <c r="D171" s="167"/>
      <c r="E171" s="167"/>
      <c r="F171" s="167"/>
      <c r="G171" s="167"/>
      <c r="H171" s="167"/>
      <c r="I171" s="167"/>
      <c r="J171" s="167"/>
      <c r="K171" s="167"/>
      <c r="L171" s="167"/>
      <c r="M171" s="167"/>
      <c r="N171" s="167"/>
      <c r="O171" s="167"/>
      <c r="P171" s="168"/>
      <c r="Q171" s="168"/>
      <c r="R171" s="169"/>
      <c r="S171" s="169"/>
      <c r="T171" s="169"/>
      <c r="U171" s="134"/>
      <c r="V171" s="135"/>
      <c r="W171" s="135"/>
      <c r="X171" s="136"/>
      <c r="Y171" s="132"/>
      <c r="Z171" s="133"/>
      <c r="AA171" s="133"/>
      <c r="AB171" s="186"/>
      <c r="AC171" s="186"/>
      <c r="AD171" s="185"/>
      <c r="AE171" s="185"/>
      <c r="AF171" s="185"/>
      <c r="AG171" s="187">
        <f t="shared" si="8"/>
        <v>0</v>
      </c>
      <c r="AH171" s="187"/>
      <c r="AI171" s="187"/>
      <c r="AJ171" s="53"/>
      <c r="AK171" s="188"/>
      <c r="AL171" s="188"/>
      <c r="AM171" s="186"/>
      <c r="AN171" s="186"/>
      <c r="AO171" s="185"/>
      <c r="AP171" s="185"/>
      <c r="AQ171" s="185"/>
      <c r="AR171" s="187">
        <f t="shared" si="9"/>
        <v>0</v>
      </c>
      <c r="AS171" s="187"/>
      <c r="AT171" s="200"/>
      <c r="AU171" s="137"/>
      <c r="AV171" s="135"/>
      <c r="AW171" s="135"/>
      <c r="AX171" s="135"/>
      <c r="AY171" s="135"/>
      <c r="AZ171" s="136"/>
    </row>
    <row r="172" spans="1:52" ht="36" customHeight="1" x14ac:dyDescent="0.2">
      <c r="A172" s="73">
        <v>154</v>
      </c>
      <c r="B172" s="170"/>
      <c r="C172" s="167"/>
      <c r="D172" s="167"/>
      <c r="E172" s="167"/>
      <c r="F172" s="167"/>
      <c r="G172" s="167"/>
      <c r="H172" s="167"/>
      <c r="I172" s="167"/>
      <c r="J172" s="167"/>
      <c r="K172" s="167"/>
      <c r="L172" s="167"/>
      <c r="M172" s="167"/>
      <c r="N172" s="167"/>
      <c r="O172" s="167"/>
      <c r="P172" s="168"/>
      <c r="Q172" s="168"/>
      <c r="R172" s="169"/>
      <c r="S172" s="169"/>
      <c r="T172" s="169"/>
      <c r="U172" s="134"/>
      <c r="V172" s="135"/>
      <c r="W172" s="135"/>
      <c r="X172" s="136"/>
      <c r="Y172" s="132"/>
      <c r="Z172" s="133"/>
      <c r="AA172" s="133"/>
      <c r="AB172" s="186"/>
      <c r="AC172" s="186"/>
      <c r="AD172" s="185"/>
      <c r="AE172" s="185"/>
      <c r="AF172" s="185"/>
      <c r="AG172" s="187">
        <f t="shared" si="8"/>
        <v>0</v>
      </c>
      <c r="AH172" s="187"/>
      <c r="AI172" s="187"/>
      <c r="AJ172" s="53"/>
      <c r="AK172" s="188"/>
      <c r="AL172" s="188"/>
      <c r="AM172" s="186"/>
      <c r="AN172" s="186"/>
      <c r="AO172" s="185"/>
      <c r="AP172" s="185"/>
      <c r="AQ172" s="185"/>
      <c r="AR172" s="187">
        <f t="shared" si="9"/>
        <v>0</v>
      </c>
      <c r="AS172" s="187"/>
      <c r="AT172" s="200"/>
      <c r="AU172" s="137"/>
      <c r="AV172" s="135"/>
      <c r="AW172" s="135"/>
      <c r="AX172" s="135"/>
      <c r="AY172" s="135"/>
      <c r="AZ172" s="136"/>
    </row>
    <row r="173" spans="1:52" ht="36" customHeight="1" x14ac:dyDescent="0.2">
      <c r="A173" s="73">
        <v>155</v>
      </c>
      <c r="B173" s="170"/>
      <c r="C173" s="167"/>
      <c r="D173" s="167"/>
      <c r="E173" s="167"/>
      <c r="F173" s="167"/>
      <c r="G173" s="167"/>
      <c r="H173" s="167"/>
      <c r="I173" s="167"/>
      <c r="J173" s="167"/>
      <c r="K173" s="167"/>
      <c r="L173" s="167"/>
      <c r="M173" s="167"/>
      <c r="N173" s="167"/>
      <c r="O173" s="167"/>
      <c r="P173" s="168"/>
      <c r="Q173" s="168"/>
      <c r="R173" s="169"/>
      <c r="S173" s="169"/>
      <c r="T173" s="169"/>
      <c r="U173" s="134"/>
      <c r="V173" s="135"/>
      <c r="W173" s="135"/>
      <c r="X173" s="136"/>
      <c r="Y173" s="132"/>
      <c r="Z173" s="133"/>
      <c r="AA173" s="133"/>
      <c r="AB173" s="186"/>
      <c r="AC173" s="186"/>
      <c r="AD173" s="185"/>
      <c r="AE173" s="185"/>
      <c r="AF173" s="185"/>
      <c r="AG173" s="187">
        <f t="shared" si="8"/>
        <v>0</v>
      </c>
      <c r="AH173" s="187"/>
      <c r="AI173" s="187"/>
      <c r="AJ173" s="53"/>
      <c r="AK173" s="188"/>
      <c r="AL173" s="188"/>
      <c r="AM173" s="186"/>
      <c r="AN173" s="186"/>
      <c r="AO173" s="185"/>
      <c r="AP173" s="185"/>
      <c r="AQ173" s="185"/>
      <c r="AR173" s="187">
        <f t="shared" si="9"/>
        <v>0</v>
      </c>
      <c r="AS173" s="187"/>
      <c r="AT173" s="200"/>
      <c r="AU173" s="137"/>
      <c r="AV173" s="135"/>
      <c r="AW173" s="135"/>
      <c r="AX173" s="135"/>
      <c r="AY173" s="135"/>
      <c r="AZ173" s="136"/>
    </row>
    <row r="174" spans="1:52" ht="36" customHeight="1" x14ac:dyDescent="0.2">
      <c r="A174" s="73">
        <v>156</v>
      </c>
      <c r="B174" s="170"/>
      <c r="C174" s="167"/>
      <c r="D174" s="167"/>
      <c r="E174" s="167"/>
      <c r="F174" s="167"/>
      <c r="G174" s="167"/>
      <c r="H174" s="167"/>
      <c r="I174" s="167"/>
      <c r="J174" s="167"/>
      <c r="K174" s="167"/>
      <c r="L174" s="167"/>
      <c r="M174" s="167"/>
      <c r="N174" s="167"/>
      <c r="O174" s="167"/>
      <c r="P174" s="168"/>
      <c r="Q174" s="168"/>
      <c r="R174" s="169"/>
      <c r="S174" s="169"/>
      <c r="T174" s="169"/>
      <c r="U174" s="134"/>
      <c r="V174" s="135"/>
      <c r="W174" s="135"/>
      <c r="X174" s="136"/>
      <c r="Y174" s="132"/>
      <c r="Z174" s="133"/>
      <c r="AA174" s="133"/>
      <c r="AB174" s="186"/>
      <c r="AC174" s="186"/>
      <c r="AD174" s="185"/>
      <c r="AE174" s="185"/>
      <c r="AF174" s="185"/>
      <c r="AG174" s="187">
        <f t="shared" si="8"/>
        <v>0</v>
      </c>
      <c r="AH174" s="187"/>
      <c r="AI174" s="187"/>
      <c r="AJ174" s="53"/>
      <c r="AK174" s="188"/>
      <c r="AL174" s="188"/>
      <c r="AM174" s="186"/>
      <c r="AN174" s="186"/>
      <c r="AO174" s="185"/>
      <c r="AP174" s="185"/>
      <c r="AQ174" s="185"/>
      <c r="AR174" s="187">
        <f t="shared" si="9"/>
        <v>0</v>
      </c>
      <c r="AS174" s="187"/>
      <c r="AT174" s="200"/>
      <c r="AU174" s="137"/>
      <c r="AV174" s="135"/>
      <c r="AW174" s="135"/>
      <c r="AX174" s="135"/>
      <c r="AY174" s="135"/>
      <c r="AZ174" s="136"/>
    </row>
    <row r="175" spans="1:52" ht="36" customHeight="1" x14ac:dyDescent="0.2">
      <c r="A175" s="73">
        <v>157</v>
      </c>
      <c r="B175" s="170"/>
      <c r="C175" s="167"/>
      <c r="D175" s="167"/>
      <c r="E175" s="167"/>
      <c r="F175" s="167"/>
      <c r="G175" s="167"/>
      <c r="H175" s="167"/>
      <c r="I175" s="167"/>
      <c r="J175" s="167"/>
      <c r="K175" s="167"/>
      <c r="L175" s="167"/>
      <c r="M175" s="167"/>
      <c r="N175" s="167"/>
      <c r="O175" s="167"/>
      <c r="P175" s="168"/>
      <c r="Q175" s="168"/>
      <c r="R175" s="169"/>
      <c r="S175" s="169"/>
      <c r="T175" s="169"/>
      <c r="U175" s="134"/>
      <c r="V175" s="135"/>
      <c r="W175" s="135"/>
      <c r="X175" s="136"/>
      <c r="Y175" s="132"/>
      <c r="Z175" s="133"/>
      <c r="AA175" s="133"/>
      <c r="AB175" s="186"/>
      <c r="AC175" s="186"/>
      <c r="AD175" s="185"/>
      <c r="AE175" s="185"/>
      <c r="AF175" s="185"/>
      <c r="AG175" s="187">
        <f t="shared" si="8"/>
        <v>0</v>
      </c>
      <c r="AH175" s="187"/>
      <c r="AI175" s="187"/>
      <c r="AJ175" s="53"/>
      <c r="AK175" s="188"/>
      <c r="AL175" s="188"/>
      <c r="AM175" s="186"/>
      <c r="AN175" s="186"/>
      <c r="AO175" s="185"/>
      <c r="AP175" s="185"/>
      <c r="AQ175" s="185"/>
      <c r="AR175" s="187">
        <f t="shared" si="9"/>
        <v>0</v>
      </c>
      <c r="AS175" s="187"/>
      <c r="AT175" s="200"/>
      <c r="AU175" s="137"/>
      <c r="AV175" s="135"/>
      <c r="AW175" s="135"/>
      <c r="AX175" s="135"/>
      <c r="AY175" s="135"/>
      <c r="AZ175" s="136"/>
    </row>
    <row r="176" spans="1:52" ht="36" customHeight="1" x14ac:dyDescent="0.2">
      <c r="A176" s="73">
        <v>158</v>
      </c>
      <c r="B176" s="170"/>
      <c r="C176" s="167"/>
      <c r="D176" s="167"/>
      <c r="E176" s="167"/>
      <c r="F176" s="167"/>
      <c r="G176" s="167"/>
      <c r="H176" s="167"/>
      <c r="I176" s="167"/>
      <c r="J176" s="167"/>
      <c r="K176" s="167"/>
      <c r="L176" s="167"/>
      <c r="M176" s="167"/>
      <c r="N176" s="167"/>
      <c r="O176" s="167"/>
      <c r="P176" s="168"/>
      <c r="Q176" s="168"/>
      <c r="R176" s="169"/>
      <c r="S176" s="169"/>
      <c r="T176" s="169"/>
      <c r="U176" s="134"/>
      <c r="V176" s="135"/>
      <c r="W176" s="135"/>
      <c r="X176" s="136"/>
      <c r="Y176" s="132"/>
      <c r="Z176" s="133"/>
      <c r="AA176" s="133"/>
      <c r="AB176" s="186"/>
      <c r="AC176" s="186"/>
      <c r="AD176" s="185"/>
      <c r="AE176" s="185"/>
      <c r="AF176" s="185"/>
      <c r="AG176" s="187">
        <f t="shared" si="8"/>
        <v>0</v>
      </c>
      <c r="AH176" s="187"/>
      <c r="AI176" s="187"/>
      <c r="AJ176" s="53"/>
      <c r="AK176" s="188"/>
      <c r="AL176" s="188"/>
      <c r="AM176" s="186"/>
      <c r="AN176" s="186"/>
      <c r="AO176" s="185"/>
      <c r="AP176" s="185"/>
      <c r="AQ176" s="185"/>
      <c r="AR176" s="187">
        <f t="shared" si="9"/>
        <v>0</v>
      </c>
      <c r="AS176" s="187"/>
      <c r="AT176" s="200"/>
      <c r="AU176" s="137"/>
      <c r="AV176" s="135"/>
      <c r="AW176" s="135"/>
      <c r="AX176" s="135"/>
      <c r="AY176" s="135"/>
      <c r="AZ176" s="136"/>
    </row>
    <row r="177" spans="1:52" ht="36" customHeight="1" x14ac:dyDescent="0.2">
      <c r="A177" s="73">
        <v>159</v>
      </c>
      <c r="B177" s="170"/>
      <c r="C177" s="167"/>
      <c r="D177" s="167"/>
      <c r="E177" s="167"/>
      <c r="F177" s="167"/>
      <c r="G177" s="167"/>
      <c r="H177" s="167"/>
      <c r="I177" s="167"/>
      <c r="J177" s="167"/>
      <c r="K177" s="167"/>
      <c r="L177" s="167"/>
      <c r="M177" s="167"/>
      <c r="N177" s="167"/>
      <c r="O177" s="167"/>
      <c r="P177" s="168"/>
      <c r="Q177" s="168"/>
      <c r="R177" s="169"/>
      <c r="S177" s="169"/>
      <c r="T177" s="169"/>
      <c r="U177" s="134"/>
      <c r="V177" s="135"/>
      <c r="W177" s="135"/>
      <c r="X177" s="136"/>
      <c r="Y177" s="132"/>
      <c r="Z177" s="133"/>
      <c r="AA177" s="133"/>
      <c r="AB177" s="186"/>
      <c r="AC177" s="186"/>
      <c r="AD177" s="185"/>
      <c r="AE177" s="185"/>
      <c r="AF177" s="185"/>
      <c r="AG177" s="187">
        <f t="shared" si="8"/>
        <v>0</v>
      </c>
      <c r="AH177" s="187"/>
      <c r="AI177" s="187"/>
      <c r="AJ177" s="53"/>
      <c r="AK177" s="188"/>
      <c r="AL177" s="188"/>
      <c r="AM177" s="186"/>
      <c r="AN177" s="186"/>
      <c r="AO177" s="185"/>
      <c r="AP177" s="185"/>
      <c r="AQ177" s="185"/>
      <c r="AR177" s="187">
        <f t="shared" si="9"/>
        <v>0</v>
      </c>
      <c r="AS177" s="187"/>
      <c r="AT177" s="200"/>
      <c r="AU177" s="137"/>
      <c r="AV177" s="135"/>
      <c r="AW177" s="135"/>
      <c r="AX177" s="135"/>
      <c r="AY177" s="135"/>
      <c r="AZ177" s="136"/>
    </row>
    <row r="178" spans="1:52" ht="36" customHeight="1" x14ac:dyDescent="0.2">
      <c r="A178" s="73">
        <v>160</v>
      </c>
      <c r="B178" s="170"/>
      <c r="C178" s="167"/>
      <c r="D178" s="167"/>
      <c r="E178" s="167"/>
      <c r="F178" s="167"/>
      <c r="G178" s="167"/>
      <c r="H178" s="167"/>
      <c r="I178" s="167"/>
      <c r="J178" s="167"/>
      <c r="K178" s="167"/>
      <c r="L178" s="167"/>
      <c r="M178" s="167"/>
      <c r="N178" s="167"/>
      <c r="O178" s="167"/>
      <c r="P178" s="168"/>
      <c r="Q178" s="168"/>
      <c r="R178" s="169"/>
      <c r="S178" s="169"/>
      <c r="T178" s="169"/>
      <c r="U178" s="134"/>
      <c r="V178" s="135"/>
      <c r="W178" s="135"/>
      <c r="X178" s="136"/>
      <c r="Y178" s="132"/>
      <c r="Z178" s="133"/>
      <c r="AA178" s="133"/>
      <c r="AB178" s="186"/>
      <c r="AC178" s="186"/>
      <c r="AD178" s="185"/>
      <c r="AE178" s="185"/>
      <c r="AF178" s="185"/>
      <c r="AG178" s="187">
        <f t="shared" si="8"/>
        <v>0</v>
      </c>
      <c r="AH178" s="187"/>
      <c r="AI178" s="187"/>
      <c r="AJ178" s="53"/>
      <c r="AK178" s="188"/>
      <c r="AL178" s="188"/>
      <c r="AM178" s="186"/>
      <c r="AN178" s="186"/>
      <c r="AO178" s="185"/>
      <c r="AP178" s="185"/>
      <c r="AQ178" s="185"/>
      <c r="AR178" s="187">
        <f t="shared" si="9"/>
        <v>0</v>
      </c>
      <c r="AS178" s="187"/>
      <c r="AT178" s="200"/>
      <c r="AU178" s="137"/>
      <c r="AV178" s="135"/>
      <c r="AW178" s="135"/>
      <c r="AX178" s="135"/>
      <c r="AY178" s="135"/>
      <c r="AZ178" s="136"/>
    </row>
    <row r="179" spans="1:52" ht="36" customHeight="1" x14ac:dyDescent="0.2">
      <c r="A179" s="73">
        <v>161</v>
      </c>
      <c r="B179" s="170"/>
      <c r="C179" s="167"/>
      <c r="D179" s="167"/>
      <c r="E179" s="167"/>
      <c r="F179" s="167"/>
      <c r="G179" s="167"/>
      <c r="H179" s="167"/>
      <c r="I179" s="167"/>
      <c r="J179" s="167"/>
      <c r="K179" s="167"/>
      <c r="L179" s="167"/>
      <c r="M179" s="167"/>
      <c r="N179" s="167"/>
      <c r="O179" s="167"/>
      <c r="P179" s="168"/>
      <c r="Q179" s="168"/>
      <c r="R179" s="169"/>
      <c r="S179" s="169"/>
      <c r="T179" s="169"/>
      <c r="U179" s="134"/>
      <c r="V179" s="135"/>
      <c r="W179" s="135"/>
      <c r="X179" s="136"/>
      <c r="Y179" s="132"/>
      <c r="Z179" s="133"/>
      <c r="AA179" s="133"/>
      <c r="AB179" s="186"/>
      <c r="AC179" s="186"/>
      <c r="AD179" s="185"/>
      <c r="AE179" s="185"/>
      <c r="AF179" s="185"/>
      <c r="AG179" s="187">
        <f t="shared" ref="AG179:AG206" si="10">AD179*AB179</f>
        <v>0</v>
      </c>
      <c r="AH179" s="187"/>
      <c r="AI179" s="187"/>
      <c r="AJ179" s="53"/>
      <c r="AK179" s="188"/>
      <c r="AL179" s="188"/>
      <c r="AM179" s="186"/>
      <c r="AN179" s="186"/>
      <c r="AO179" s="185"/>
      <c r="AP179" s="185"/>
      <c r="AQ179" s="185"/>
      <c r="AR179" s="187">
        <f t="shared" ref="AR179:AR206" si="11">AO179*AM179</f>
        <v>0</v>
      </c>
      <c r="AS179" s="187"/>
      <c r="AT179" s="200"/>
      <c r="AU179" s="137"/>
      <c r="AV179" s="135"/>
      <c r="AW179" s="135"/>
      <c r="AX179" s="135"/>
      <c r="AY179" s="135"/>
      <c r="AZ179" s="136"/>
    </row>
    <row r="180" spans="1:52" ht="36" customHeight="1" x14ac:dyDescent="0.2">
      <c r="A180" s="73">
        <v>162</v>
      </c>
      <c r="B180" s="170"/>
      <c r="C180" s="167"/>
      <c r="D180" s="167"/>
      <c r="E180" s="167"/>
      <c r="F180" s="167"/>
      <c r="G180" s="167"/>
      <c r="H180" s="167"/>
      <c r="I180" s="167"/>
      <c r="J180" s="167"/>
      <c r="K180" s="167"/>
      <c r="L180" s="167"/>
      <c r="M180" s="167"/>
      <c r="N180" s="167"/>
      <c r="O180" s="167"/>
      <c r="P180" s="168"/>
      <c r="Q180" s="168"/>
      <c r="R180" s="169"/>
      <c r="S180" s="169"/>
      <c r="T180" s="169"/>
      <c r="U180" s="134"/>
      <c r="V180" s="135"/>
      <c r="W180" s="135"/>
      <c r="X180" s="136"/>
      <c r="Y180" s="132"/>
      <c r="Z180" s="133"/>
      <c r="AA180" s="133"/>
      <c r="AB180" s="186"/>
      <c r="AC180" s="186"/>
      <c r="AD180" s="185"/>
      <c r="AE180" s="185"/>
      <c r="AF180" s="185"/>
      <c r="AG180" s="187">
        <f t="shared" si="10"/>
        <v>0</v>
      </c>
      <c r="AH180" s="187"/>
      <c r="AI180" s="187"/>
      <c r="AJ180" s="53"/>
      <c r="AK180" s="188"/>
      <c r="AL180" s="188"/>
      <c r="AM180" s="186"/>
      <c r="AN180" s="186"/>
      <c r="AO180" s="185"/>
      <c r="AP180" s="185"/>
      <c r="AQ180" s="185"/>
      <c r="AR180" s="187">
        <f t="shared" si="11"/>
        <v>0</v>
      </c>
      <c r="AS180" s="187"/>
      <c r="AT180" s="200"/>
      <c r="AU180" s="137"/>
      <c r="AV180" s="135"/>
      <c r="AW180" s="135"/>
      <c r="AX180" s="135"/>
      <c r="AY180" s="135"/>
      <c r="AZ180" s="136"/>
    </row>
    <row r="181" spans="1:52" ht="36" customHeight="1" x14ac:dyDescent="0.2">
      <c r="A181" s="73">
        <v>163</v>
      </c>
      <c r="B181" s="170"/>
      <c r="C181" s="167"/>
      <c r="D181" s="167"/>
      <c r="E181" s="167"/>
      <c r="F181" s="167"/>
      <c r="G181" s="167"/>
      <c r="H181" s="167"/>
      <c r="I181" s="167"/>
      <c r="J181" s="167"/>
      <c r="K181" s="167"/>
      <c r="L181" s="167"/>
      <c r="M181" s="167"/>
      <c r="N181" s="167"/>
      <c r="O181" s="167"/>
      <c r="P181" s="168"/>
      <c r="Q181" s="168"/>
      <c r="R181" s="169"/>
      <c r="S181" s="169"/>
      <c r="T181" s="169"/>
      <c r="U181" s="134"/>
      <c r="V181" s="135"/>
      <c r="W181" s="135"/>
      <c r="X181" s="136"/>
      <c r="Y181" s="132"/>
      <c r="Z181" s="133"/>
      <c r="AA181" s="133"/>
      <c r="AB181" s="186"/>
      <c r="AC181" s="186"/>
      <c r="AD181" s="185"/>
      <c r="AE181" s="185"/>
      <c r="AF181" s="185"/>
      <c r="AG181" s="187">
        <f t="shared" si="10"/>
        <v>0</v>
      </c>
      <c r="AH181" s="187"/>
      <c r="AI181" s="187"/>
      <c r="AJ181" s="53"/>
      <c r="AK181" s="188"/>
      <c r="AL181" s="188"/>
      <c r="AM181" s="186"/>
      <c r="AN181" s="186"/>
      <c r="AO181" s="185"/>
      <c r="AP181" s="185"/>
      <c r="AQ181" s="185"/>
      <c r="AR181" s="187">
        <f t="shared" si="11"/>
        <v>0</v>
      </c>
      <c r="AS181" s="187"/>
      <c r="AT181" s="200"/>
      <c r="AU181" s="137"/>
      <c r="AV181" s="135"/>
      <c r="AW181" s="135"/>
      <c r="AX181" s="135"/>
      <c r="AY181" s="135"/>
      <c r="AZ181" s="136"/>
    </row>
    <row r="182" spans="1:52" ht="36" customHeight="1" x14ac:dyDescent="0.2">
      <c r="A182" s="73">
        <v>164</v>
      </c>
      <c r="B182" s="170"/>
      <c r="C182" s="167"/>
      <c r="D182" s="167"/>
      <c r="E182" s="167"/>
      <c r="F182" s="167"/>
      <c r="G182" s="167"/>
      <c r="H182" s="167"/>
      <c r="I182" s="167"/>
      <c r="J182" s="167"/>
      <c r="K182" s="167"/>
      <c r="L182" s="167"/>
      <c r="M182" s="167"/>
      <c r="N182" s="167"/>
      <c r="O182" s="167"/>
      <c r="P182" s="168"/>
      <c r="Q182" s="168"/>
      <c r="R182" s="169"/>
      <c r="S182" s="169"/>
      <c r="T182" s="169"/>
      <c r="U182" s="134"/>
      <c r="V182" s="135"/>
      <c r="W182" s="135"/>
      <c r="X182" s="136"/>
      <c r="Y182" s="132"/>
      <c r="Z182" s="133"/>
      <c r="AA182" s="133"/>
      <c r="AB182" s="186"/>
      <c r="AC182" s="186"/>
      <c r="AD182" s="185"/>
      <c r="AE182" s="185"/>
      <c r="AF182" s="185"/>
      <c r="AG182" s="187">
        <f t="shared" si="10"/>
        <v>0</v>
      </c>
      <c r="AH182" s="187"/>
      <c r="AI182" s="187"/>
      <c r="AJ182" s="53"/>
      <c r="AK182" s="188"/>
      <c r="AL182" s="188"/>
      <c r="AM182" s="186"/>
      <c r="AN182" s="186"/>
      <c r="AO182" s="185"/>
      <c r="AP182" s="185"/>
      <c r="AQ182" s="185"/>
      <c r="AR182" s="187">
        <f t="shared" si="11"/>
        <v>0</v>
      </c>
      <c r="AS182" s="187"/>
      <c r="AT182" s="200"/>
      <c r="AU182" s="137"/>
      <c r="AV182" s="135"/>
      <c r="AW182" s="135"/>
      <c r="AX182" s="135"/>
      <c r="AY182" s="135"/>
      <c r="AZ182" s="136"/>
    </row>
    <row r="183" spans="1:52" ht="36" customHeight="1" x14ac:dyDescent="0.2">
      <c r="A183" s="73">
        <v>165</v>
      </c>
      <c r="B183" s="170"/>
      <c r="C183" s="167"/>
      <c r="D183" s="167"/>
      <c r="E183" s="167"/>
      <c r="F183" s="167"/>
      <c r="G183" s="167"/>
      <c r="H183" s="167"/>
      <c r="I183" s="167"/>
      <c r="J183" s="167"/>
      <c r="K183" s="167"/>
      <c r="L183" s="167"/>
      <c r="M183" s="167"/>
      <c r="N183" s="167"/>
      <c r="O183" s="167"/>
      <c r="P183" s="168"/>
      <c r="Q183" s="168"/>
      <c r="R183" s="169"/>
      <c r="S183" s="169"/>
      <c r="T183" s="169"/>
      <c r="U183" s="134"/>
      <c r="V183" s="135"/>
      <c r="W183" s="135"/>
      <c r="X183" s="136"/>
      <c r="Y183" s="132"/>
      <c r="Z183" s="133"/>
      <c r="AA183" s="133"/>
      <c r="AB183" s="186"/>
      <c r="AC183" s="186"/>
      <c r="AD183" s="185"/>
      <c r="AE183" s="185"/>
      <c r="AF183" s="185"/>
      <c r="AG183" s="187">
        <f t="shared" si="10"/>
        <v>0</v>
      </c>
      <c r="AH183" s="187"/>
      <c r="AI183" s="187"/>
      <c r="AJ183" s="53"/>
      <c r="AK183" s="188"/>
      <c r="AL183" s="188"/>
      <c r="AM183" s="186"/>
      <c r="AN183" s="186"/>
      <c r="AO183" s="185"/>
      <c r="AP183" s="185"/>
      <c r="AQ183" s="185"/>
      <c r="AR183" s="187">
        <f t="shared" si="11"/>
        <v>0</v>
      </c>
      <c r="AS183" s="187"/>
      <c r="AT183" s="200"/>
      <c r="AU183" s="137"/>
      <c r="AV183" s="135"/>
      <c r="AW183" s="135"/>
      <c r="AX183" s="135"/>
      <c r="AY183" s="135"/>
      <c r="AZ183" s="136"/>
    </row>
    <row r="184" spans="1:52" ht="36" customHeight="1" x14ac:dyDescent="0.2">
      <c r="A184" s="73">
        <v>166</v>
      </c>
      <c r="B184" s="170"/>
      <c r="C184" s="167"/>
      <c r="D184" s="167"/>
      <c r="E184" s="167"/>
      <c r="F184" s="167"/>
      <c r="G184" s="167"/>
      <c r="H184" s="167"/>
      <c r="I184" s="167"/>
      <c r="J184" s="167"/>
      <c r="K184" s="167"/>
      <c r="L184" s="167"/>
      <c r="M184" s="167"/>
      <c r="N184" s="167"/>
      <c r="O184" s="167"/>
      <c r="P184" s="168"/>
      <c r="Q184" s="168"/>
      <c r="R184" s="169"/>
      <c r="S184" s="169"/>
      <c r="T184" s="169"/>
      <c r="U184" s="134"/>
      <c r="V184" s="135"/>
      <c r="W184" s="135"/>
      <c r="X184" s="136"/>
      <c r="Y184" s="132"/>
      <c r="Z184" s="133"/>
      <c r="AA184" s="133"/>
      <c r="AB184" s="186"/>
      <c r="AC184" s="186"/>
      <c r="AD184" s="185"/>
      <c r="AE184" s="185"/>
      <c r="AF184" s="185"/>
      <c r="AG184" s="187">
        <f t="shared" si="10"/>
        <v>0</v>
      </c>
      <c r="AH184" s="187"/>
      <c r="AI184" s="187"/>
      <c r="AJ184" s="53"/>
      <c r="AK184" s="188"/>
      <c r="AL184" s="188"/>
      <c r="AM184" s="186"/>
      <c r="AN184" s="186"/>
      <c r="AO184" s="185"/>
      <c r="AP184" s="185"/>
      <c r="AQ184" s="185"/>
      <c r="AR184" s="187">
        <f t="shared" si="11"/>
        <v>0</v>
      </c>
      <c r="AS184" s="187"/>
      <c r="AT184" s="200"/>
      <c r="AU184" s="137"/>
      <c r="AV184" s="135"/>
      <c r="AW184" s="135"/>
      <c r="AX184" s="135"/>
      <c r="AY184" s="135"/>
      <c r="AZ184" s="136"/>
    </row>
    <row r="185" spans="1:52" ht="36" customHeight="1" x14ac:dyDescent="0.2">
      <c r="A185" s="73">
        <v>167</v>
      </c>
      <c r="B185" s="170"/>
      <c r="C185" s="167"/>
      <c r="D185" s="167"/>
      <c r="E185" s="167"/>
      <c r="F185" s="167"/>
      <c r="G185" s="167"/>
      <c r="H185" s="167"/>
      <c r="I185" s="167"/>
      <c r="J185" s="167"/>
      <c r="K185" s="167"/>
      <c r="L185" s="167"/>
      <c r="M185" s="167"/>
      <c r="N185" s="167"/>
      <c r="O185" s="167"/>
      <c r="P185" s="168"/>
      <c r="Q185" s="168"/>
      <c r="R185" s="169"/>
      <c r="S185" s="169"/>
      <c r="T185" s="169"/>
      <c r="U185" s="134"/>
      <c r="V185" s="135"/>
      <c r="W185" s="135"/>
      <c r="X185" s="136"/>
      <c r="Y185" s="132"/>
      <c r="Z185" s="133"/>
      <c r="AA185" s="133"/>
      <c r="AB185" s="186"/>
      <c r="AC185" s="186"/>
      <c r="AD185" s="185"/>
      <c r="AE185" s="185"/>
      <c r="AF185" s="185"/>
      <c r="AG185" s="187">
        <f t="shared" si="10"/>
        <v>0</v>
      </c>
      <c r="AH185" s="187"/>
      <c r="AI185" s="187"/>
      <c r="AJ185" s="53"/>
      <c r="AK185" s="188"/>
      <c r="AL185" s="188"/>
      <c r="AM185" s="186"/>
      <c r="AN185" s="186"/>
      <c r="AO185" s="185"/>
      <c r="AP185" s="185"/>
      <c r="AQ185" s="185"/>
      <c r="AR185" s="187">
        <f t="shared" si="11"/>
        <v>0</v>
      </c>
      <c r="AS185" s="187"/>
      <c r="AT185" s="200"/>
      <c r="AU185" s="137"/>
      <c r="AV185" s="135"/>
      <c r="AW185" s="135"/>
      <c r="AX185" s="135"/>
      <c r="AY185" s="135"/>
      <c r="AZ185" s="136"/>
    </row>
    <row r="186" spans="1:52" ht="36" customHeight="1" x14ac:dyDescent="0.2">
      <c r="A186" s="73">
        <v>168</v>
      </c>
      <c r="B186" s="170"/>
      <c r="C186" s="167"/>
      <c r="D186" s="167"/>
      <c r="E186" s="167"/>
      <c r="F186" s="167"/>
      <c r="G186" s="167"/>
      <c r="H186" s="167"/>
      <c r="I186" s="167"/>
      <c r="J186" s="167"/>
      <c r="K186" s="167"/>
      <c r="L186" s="167"/>
      <c r="M186" s="167"/>
      <c r="N186" s="167"/>
      <c r="O186" s="167"/>
      <c r="P186" s="168"/>
      <c r="Q186" s="168"/>
      <c r="R186" s="169"/>
      <c r="S186" s="169"/>
      <c r="T186" s="169"/>
      <c r="U186" s="134"/>
      <c r="V186" s="135"/>
      <c r="W186" s="135"/>
      <c r="X186" s="136"/>
      <c r="Y186" s="132"/>
      <c r="Z186" s="133"/>
      <c r="AA186" s="133"/>
      <c r="AB186" s="186"/>
      <c r="AC186" s="186"/>
      <c r="AD186" s="185"/>
      <c r="AE186" s="185"/>
      <c r="AF186" s="185"/>
      <c r="AG186" s="187">
        <f t="shared" si="10"/>
        <v>0</v>
      </c>
      <c r="AH186" s="187"/>
      <c r="AI186" s="187"/>
      <c r="AJ186" s="53"/>
      <c r="AK186" s="188"/>
      <c r="AL186" s="188"/>
      <c r="AM186" s="186"/>
      <c r="AN186" s="186"/>
      <c r="AO186" s="185"/>
      <c r="AP186" s="185"/>
      <c r="AQ186" s="185"/>
      <c r="AR186" s="187">
        <f t="shared" si="11"/>
        <v>0</v>
      </c>
      <c r="AS186" s="187"/>
      <c r="AT186" s="200"/>
      <c r="AU186" s="137"/>
      <c r="AV186" s="135"/>
      <c r="AW186" s="135"/>
      <c r="AX186" s="135"/>
      <c r="AY186" s="135"/>
      <c r="AZ186" s="136"/>
    </row>
    <row r="187" spans="1:52" ht="36" customHeight="1" x14ac:dyDescent="0.2">
      <c r="A187" s="73">
        <v>169</v>
      </c>
      <c r="B187" s="170"/>
      <c r="C187" s="167"/>
      <c r="D187" s="167"/>
      <c r="E187" s="167"/>
      <c r="F187" s="167"/>
      <c r="G187" s="167"/>
      <c r="H187" s="167"/>
      <c r="I187" s="167"/>
      <c r="J187" s="167"/>
      <c r="K187" s="167"/>
      <c r="L187" s="167"/>
      <c r="M187" s="167"/>
      <c r="N187" s="167"/>
      <c r="O187" s="167"/>
      <c r="P187" s="168"/>
      <c r="Q187" s="168"/>
      <c r="R187" s="169"/>
      <c r="S187" s="169"/>
      <c r="T187" s="169"/>
      <c r="U187" s="134"/>
      <c r="V187" s="135"/>
      <c r="W187" s="135"/>
      <c r="X187" s="136"/>
      <c r="Y187" s="132"/>
      <c r="Z187" s="133"/>
      <c r="AA187" s="133"/>
      <c r="AB187" s="186"/>
      <c r="AC187" s="186"/>
      <c r="AD187" s="185"/>
      <c r="AE187" s="185"/>
      <c r="AF187" s="185"/>
      <c r="AG187" s="187">
        <f t="shared" si="10"/>
        <v>0</v>
      </c>
      <c r="AH187" s="187"/>
      <c r="AI187" s="187"/>
      <c r="AJ187" s="53"/>
      <c r="AK187" s="188"/>
      <c r="AL187" s="188"/>
      <c r="AM187" s="186"/>
      <c r="AN187" s="186"/>
      <c r="AO187" s="185"/>
      <c r="AP187" s="185"/>
      <c r="AQ187" s="185"/>
      <c r="AR187" s="187">
        <f t="shared" si="11"/>
        <v>0</v>
      </c>
      <c r="AS187" s="187"/>
      <c r="AT187" s="200"/>
      <c r="AU187" s="137"/>
      <c r="AV187" s="135"/>
      <c r="AW187" s="135"/>
      <c r="AX187" s="135"/>
      <c r="AY187" s="135"/>
      <c r="AZ187" s="136"/>
    </row>
    <row r="188" spans="1:52" ht="36" customHeight="1" x14ac:dyDescent="0.2">
      <c r="A188" s="73">
        <v>170</v>
      </c>
      <c r="B188" s="170"/>
      <c r="C188" s="167"/>
      <c r="D188" s="167"/>
      <c r="E188" s="167"/>
      <c r="F188" s="167"/>
      <c r="G188" s="167"/>
      <c r="H188" s="167"/>
      <c r="I188" s="167"/>
      <c r="J188" s="167"/>
      <c r="K188" s="167"/>
      <c r="L188" s="167"/>
      <c r="M188" s="167"/>
      <c r="N188" s="167"/>
      <c r="O188" s="167"/>
      <c r="P188" s="168"/>
      <c r="Q188" s="168"/>
      <c r="R188" s="169"/>
      <c r="S188" s="169"/>
      <c r="T188" s="169"/>
      <c r="U188" s="134"/>
      <c r="V188" s="135"/>
      <c r="W188" s="135"/>
      <c r="X188" s="136"/>
      <c r="Y188" s="132"/>
      <c r="Z188" s="133"/>
      <c r="AA188" s="133"/>
      <c r="AB188" s="186"/>
      <c r="AC188" s="186"/>
      <c r="AD188" s="185"/>
      <c r="AE188" s="185"/>
      <c r="AF188" s="185"/>
      <c r="AG188" s="187">
        <f t="shared" si="10"/>
        <v>0</v>
      </c>
      <c r="AH188" s="187"/>
      <c r="AI188" s="187"/>
      <c r="AJ188" s="53"/>
      <c r="AK188" s="188"/>
      <c r="AL188" s="188"/>
      <c r="AM188" s="186"/>
      <c r="AN188" s="186"/>
      <c r="AO188" s="185"/>
      <c r="AP188" s="185"/>
      <c r="AQ188" s="185"/>
      <c r="AR188" s="187">
        <f t="shared" si="11"/>
        <v>0</v>
      </c>
      <c r="AS188" s="187"/>
      <c r="AT188" s="200"/>
      <c r="AU188" s="137"/>
      <c r="AV188" s="135"/>
      <c r="AW188" s="135"/>
      <c r="AX188" s="135"/>
      <c r="AY188" s="135"/>
      <c r="AZ188" s="136"/>
    </row>
    <row r="189" spans="1:52" ht="36" customHeight="1" x14ac:dyDescent="0.2">
      <c r="A189" s="73">
        <v>171</v>
      </c>
      <c r="B189" s="170"/>
      <c r="C189" s="167"/>
      <c r="D189" s="167"/>
      <c r="E189" s="167"/>
      <c r="F189" s="167"/>
      <c r="G189" s="167"/>
      <c r="H189" s="167"/>
      <c r="I189" s="167"/>
      <c r="J189" s="167"/>
      <c r="K189" s="167"/>
      <c r="L189" s="167"/>
      <c r="M189" s="167"/>
      <c r="N189" s="167"/>
      <c r="O189" s="167"/>
      <c r="P189" s="168"/>
      <c r="Q189" s="168"/>
      <c r="R189" s="169"/>
      <c r="S189" s="169"/>
      <c r="T189" s="169"/>
      <c r="U189" s="134"/>
      <c r="V189" s="135"/>
      <c r="W189" s="135"/>
      <c r="X189" s="136"/>
      <c r="Y189" s="132"/>
      <c r="Z189" s="133"/>
      <c r="AA189" s="133"/>
      <c r="AB189" s="186"/>
      <c r="AC189" s="186"/>
      <c r="AD189" s="185"/>
      <c r="AE189" s="185"/>
      <c r="AF189" s="185"/>
      <c r="AG189" s="187">
        <f t="shared" si="10"/>
        <v>0</v>
      </c>
      <c r="AH189" s="187"/>
      <c r="AI189" s="187"/>
      <c r="AJ189" s="53"/>
      <c r="AK189" s="188"/>
      <c r="AL189" s="188"/>
      <c r="AM189" s="186"/>
      <c r="AN189" s="186"/>
      <c r="AO189" s="185"/>
      <c r="AP189" s="185"/>
      <c r="AQ189" s="185"/>
      <c r="AR189" s="187">
        <f t="shared" si="11"/>
        <v>0</v>
      </c>
      <c r="AS189" s="187"/>
      <c r="AT189" s="200"/>
      <c r="AU189" s="137"/>
      <c r="AV189" s="135"/>
      <c r="AW189" s="135"/>
      <c r="AX189" s="135"/>
      <c r="AY189" s="135"/>
      <c r="AZ189" s="136"/>
    </row>
    <row r="190" spans="1:52" ht="36" customHeight="1" x14ac:dyDescent="0.2">
      <c r="A190" s="73">
        <v>172</v>
      </c>
      <c r="B190" s="170"/>
      <c r="C190" s="167"/>
      <c r="D190" s="167"/>
      <c r="E190" s="167"/>
      <c r="F190" s="167"/>
      <c r="G190" s="167"/>
      <c r="H190" s="167"/>
      <c r="I190" s="167"/>
      <c r="J190" s="167"/>
      <c r="K190" s="167"/>
      <c r="L190" s="167"/>
      <c r="M190" s="167"/>
      <c r="N190" s="167"/>
      <c r="O190" s="167"/>
      <c r="P190" s="168"/>
      <c r="Q190" s="168"/>
      <c r="R190" s="169"/>
      <c r="S190" s="169"/>
      <c r="T190" s="169"/>
      <c r="U190" s="134"/>
      <c r="V190" s="135"/>
      <c r="W190" s="135"/>
      <c r="X190" s="136"/>
      <c r="Y190" s="132"/>
      <c r="Z190" s="133"/>
      <c r="AA190" s="133"/>
      <c r="AB190" s="186"/>
      <c r="AC190" s="186"/>
      <c r="AD190" s="185"/>
      <c r="AE190" s="185"/>
      <c r="AF190" s="185"/>
      <c r="AG190" s="187">
        <f t="shared" si="10"/>
        <v>0</v>
      </c>
      <c r="AH190" s="187"/>
      <c r="AI190" s="187"/>
      <c r="AJ190" s="53"/>
      <c r="AK190" s="188"/>
      <c r="AL190" s="188"/>
      <c r="AM190" s="186"/>
      <c r="AN190" s="186"/>
      <c r="AO190" s="185"/>
      <c r="AP190" s="185"/>
      <c r="AQ190" s="185"/>
      <c r="AR190" s="187">
        <f t="shared" si="11"/>
        <v>0</v>
      </c>
      <c r="AS190" s="187"/>
      <c r="AT190" s="200"/>
      <c r="AU190" s="137"/>
      <c r="AV190" s="135"/>
      <c r="AW190" s="135"/>
      <c r="AX190" s="135"/>
      <c r="AY190" s="135"/>
      <c r="AZ190" s="136"/>
    </row>
    <row r="191" spans="1:52" ht="36" customHeight="1" x14ac:dyDescent="0.2">
      <c r="A191" s="73">
        <v>173</v>
      </c>
      <c r="B191" s="170"/>
      <c r="C191" s="167"/>
      <c r="D191" s="167"/>
      <c r="E191" s="167"/>
      <c r="F191" s="167"/>
      <c r="G191" s="167"/>
      <c r="H191" s="167"/>
      <c r="I191" s="167"/>
      <c r="J191" s="167"/>
      <c r="K191" s="167"/>
      <c r="L191" s="167"/>
      <c r="M191" s="167"/>
      <c r="N191" s="167"/>
      <c r="O191" s="167"/>
      <c r="P191" s="168"/>
      <c r="Q191" s="168"/>
      <c r="R191" s="169"/>
      <c r="S191" s="169"/>
      <c r="T191" s="169"/>
      <c r="U191" s="134"/>
      <c r="V191" s="135"/>
      <c r="W191" s="135"/>
      <c r="X191" s="136"/>
      <c r="Y191" s="132"/>
      <c r="Z191" s="133"/>
      <c r="AA191" s="133"/>
      <c r="AB191" s="186"/>
      <c r="AC191" s="186"/>
      <c r="AD191" s="185"/>
      <c r="AE191" s="185"/>
      <c r="AF191" s="185"/>
      <c r="AG191" s="187">
        <f t="shared" si="10"/>
        <v>0</v>
      </c>
      <c r="AH191" s="187"/>
      <c r="AI191" s="187"/>
      <c r="AJ191" s="53"/>
      <c r="AK191" s="188"/>
      <c r="AL191" s="188"/>
      <c r="AM191" s="186"/>
      <c r="AN191" s="186"/>
      <c r="AO191" s="185"/>
      <c r="AP191" s="185"/>
      <c r="AQ191" s="185"/>
      <c r="AR191" s="187">
        <f t="shared" si="11"/>
        <v>0</v>
      </c>
      <c r="AS191" s="187"/>
      <c r="AT191" s="200"/>
      <c r="AU191" s="137"/>
      <c r="AV191" s="135"/>
      <c r="AW191" s="135"/>
      <c r="AX191" s="135"/>
      <c r="AY191" s="135"/>
      <c r="AZ191" s="136"/>
    </row>
    <row r="192" spans="1:52" ht="36" customHeight="1" x14ac:dyDescent="0.2">
      <c r="A192" s="73">
        <v>174</v>
      </c>
      <c r="B192" s="170"/>
      <c r="C192" s="167"/>
      <c r="D192" s="167"/>
      <c r="E192" s="167"/>
      <c r="F192" s="167"/>
      <c r="G192" s="167"/>
      <c r="H192" s="167"/>
      <c r="I192" s="167"/>
      <c r="J192" s="167"/>
      <c r="K192" s="167"/>
      <c r="L192" s="167"/>
      <c r="M192" s="167"/>
      <c r="N192" s="167"/>
      <c r="O192" s="167"/>
      <c r="P192" s="168"/>
      <c r="Q192" s="168"/>
      <c r="R192" s="169"/>
      <c r="S192" s="169"/>
      <c r="T192" s="169"/>
      <c r="U192" s="134"/>
      <c r="V192" s="135"/>
      <c r="W192" s="135"/>
      <c r="X192" s="136"/>
      <c r="Y192" s="132"/>
      <c r="Z192" s="133"/>
      <c r="AA192" s="133"/>
      <c r="AB192" s="186"/>
      <c r="AC192" s="186"/>
      <c r="AD192" s="185"/>
      <c r="AE192" s="185"/>
      <c r="AF192" s="185"/>
      <c r="AG192" s="187">
        <f t="shared" si="10"/>
        <v>0</v>
      </c>
      <c r="AH192" s="187"/>
      <c r="AI192" s="187"/>
      <c r="AJ192" s="53"/>
      <c r="AK192" s="188"/>
      <c r="AL192" s="188"/>
      <c r="AM192" s="186"/>
      <c r="AN192" s="186"/>
      <c r="AO192" s="185"/>
      <c r="AP192" s="185"/>
      <c r="AQ192" s="185"/>
      <c r="AR192" s="187">
        <f t="shared" si="11"/>
        <v>0</v>
      </c>
      <c r="AS192" s="187"/>
      <c r="AT192" s="200"/>
      <c r="AU192" s="137"/>
      <c r="AV192" s="135"/>
      <c r="AW192" s="135"/>
      <c r="AX192" s="135"/>
      <c r="AY192" s="135"/>
      <c r="AZ192" s="136"/>
    </row>
    <row r="193" spans="1:52" ht="36" customHeight="1" x14ac:dyDescent="0.2">
      <c r="A193" s="73">
        <v>175</v>
      </c>
      <c r="B193" s="170"/>
      <c r="C193" s="167"/>
      <c r="D193" s="167"/>
      <c r="E193" s="167"/>
      <c r="F193" s="167"/>
      <c r="G193" s="167"/>
      <c r="H193" s="167"/>
      <c r="I193" s="167"/>
      <c r="J193" s="167"/>
      <c r="K193" s="167"/>
      <c r="L193" s="167"/>
      <c r="M193" s="167"/>
      <c r="N193" s="167"/>
      <c r="O193" s="167"/>
      <c r="P193" s="168"/>
      <c r="Q193" s="168"/>
      <c r="R193" s="169"/>
      <c r="S193" s="169"/>
      <c r="T193" s="169"/>
      <c r="U193" s="134"/>
      <c r="V193" s="135"/>
      <c r="W193" s="135"/>
      <c r="X193" s="136"/>
      <c r="Y193" s="132"/>
      <c r="Z193" s="133"/>
      <c r="AA193" s="133"/>
      <c r="AB193" s="186"/>
      <c r="AC193" s="186"/>
      <c r="AD193" s="185"/>
      <c r="AE193" s="185"/>
      <c r="AF193" s="185"/>
      <c r="AG193" s="187">
        <f t="shared" si="10"/>
        <v>0</v>
      </c>
      <c r="AH193" s="187"/>
      <c r="AI193" s="187"/>
      <c r="AJ193" s="53"/>
      <c r="AK193" s="188"/>
      <c r="AL193" s="188"/>
      <c r="AM193" s="186"/>
      <c r="AN193" s="186"/>
      <c r="AO193" s="185"/>
      <c r="AP193" s="185"/>
      <c r="AQ193" s="185"/>
      <c r="AR193" s="187">
        <f t="shared" si="11"/>
        <v>0</v>
      </c>
      <c r="AS193" s="187"/>
      <c r="AT193" s="200"/>
      <c r="AU193" s="137"/>
      <c r="AV193" s="135"/>
      <c r="AW193" s="135"/>
      <c r="AX193" s="135"/>
      <c r="AY193" s="135"/>
      <c r="AZ193" s="136"/>
    </row>
    <row r="194" spans="1:52" ht="36" customHeight="1" x14ac:dyDescent="0.2">
      <c r="A194" s="73">
        <v>176</v>
      </c>
      <c r="B194" s="170"/>
      <c r="C194" s="167"/>
      <c r="D194" s="167"/>
      <c r="E194" s="167"/>
      <c r="F194" s="167"/>
      <c r="G194" s="167"/>
      <c r="H194" s="167"/>
      <c r="I194" s="167"/>
      <c r="J194" s="167"/>
      <c r="K194" s="167"/>
      <c r="L194" s="167"/>
      <c r="M194" s="167"/>
      <c r="N194" s="167"/>
      <c r="O194" s="167"/>
      <c r="P194" s="168"/>
      <c r="Q194" s="168"/>
      <c r="R194" s="169"/>
      <c r="S194" s="169"/>
      <c r="T194" s="169"/>
      <c r="U194" s="134"/>
      <c r="V194" s="135"/>
      <c r="W194" s="135"/>
      <c r="X194" s="136"/>
      <c r="Y194" s="132"/>
      <c r="Z194" s="133"/>
      <c r="AA194" s="133"/>
      <c r="AB194" s="186"/>
      <c r="AC194" s="186"/>
      <c r="AD194" s="185"/>
      <c r="AE194" s="185"/>
      <c r="AF194" s="185"/>
      <c r="AG194" s="187">
        <f t="shared" si="10"/>
        <v>0</v>
      </c>
      <c r="AH194" s="187"/>
      <c r="AI194" s="187"/>
      <c r="AJ194" s="53"/>
      <c r="AK194" s="188"/>
      <c r="AL194" s="188"/>
      <c r="AM194" s="186"/>
      <c r="AN194" s="186"/>
      <c r="AO194" s="185"/>
      <c r="AP194" s="185"/>
      <c r="AQ194" s="185"/>
      <c r="AR194" s="187">
        <f t="shared" si="11"/>
        <v>0</v>
      </c>
      <c r="AS194" s="187"/>
      <c r="AT194" s="200"/>
      <c r="AU194" s="137"/>
      <c r="AV194" s="135"/>
      <c r="AW194" s="135"/>
      <c r="AX194" s="135"/>
      <c r="AY194" s="135"/>
      <c r="AZ194" s="136"/>
    </row>
    <row r="195" spans="1:52" ht="36" customHeight="1" x14ac:dyDescent="0.2">
      <c r="A195" s="73">
        <v>177</v>
      </c>
      <c r="B195" s="170"/>
      <c r="C195" s="167"/>
      <c r="D195" s="167"/>
      <c r="E195" s="167"/>
      <c r="F195" s="167"/>
      <c r="G195" s="167"/>
      <c r="H195" s="167"/>
      <c r="I195" s="167"/>
      <c r="J195" s="167"/>
      <c r="K195" s="167"/>
      <c r="L195" s="167"/>
      <c r="M195" s="167"/>
      <c r="N195" s="167"/>
      <c r="O195" s="167"/>
      <c r="P195" s="168"/>
      <c r="Q195" s="168"/>
      <c r="R195" s="169"/>
      <c r="S195" s="169"/>
      <c r="T195" s="169"/>
      <c r="U195" s="134"/>
      <c r="V195" s="135"/>
      <c r="W195" s="135"/>
      <c r="X195" s="136"/>
      <c r="Y195" s="132"/>
      <c r="Z195" s="133"/>
      <c r="AA195" s="133"/>
      <c r="AB195" s="186"/>
      <c r="AC195" s="186"/>
      <c r="AD195" s="185"/>
      <c r="AE195" s="185"/>
      <c r="AF195" s="185"/>
      <c r="AG195" s="187">
        <f t="shared" si="10"/>
        <v>0</v>
      </c>
      <c r="AH195" s="187"/>
      <c r="AI195" s="187"/>
      <c r="AJ195" s="53"/>
      <c r="AK195" s="188"/>
      <c r="AL195" s="188"/>
      <c r="AM195" s="186"/>
      <c r="AN195" s="186"/>
      <c r="AO195" s="185"/>
      <c r="AP195" s="185"/>
      <c r="AQ195" s="185"/>
      <c r="AR195" s="187">
        <f t="shared" si="11"/>
        <v>0</v>
      </c>
      <c r="AS195" s="187"/>
      <c r="AT195" s="200"/>
      <c r="AU195" s="137"/>
      <c r="AV195" s="135"/>
      <c r="AW195" s="135"/>
      <c r="AX195" s="135"/>
      <c r="AY195" s="135"/>
      <c r="AZ195" s="136"/>
    </row>
    <row r="196" spans="1:52" ht="36" customHeight="1" x14ac:dyDescent="0.2">
      <c r="A196" s="73">
        <v>178</v>
      </c>
      <c r="B196" s="170"/>
      <c r="C196" s="167"/>
      <c r="D196" s="167"/>
      <c r="E196" s="167"/>
      <c r="F196" s="167"/>
      <c r="G196" s="167"/>
      <c r="H196" s="167"/>
      <c r="I196" s="167"/>
      <c r="J196" s="167"/>
      <c r="K196" s="167"/>
      <c r="L196" s="167"/>
      <c r="M196" s="167"/>
      <c r="N196" s="167"/>
      <c r="O196" s="167"/>
      <c r="P196" s="168"/>
      <c r="Q196" s="168"/>
      <c r="R196" s="169"/>
      <c r="S196" s="169"/>
      <c r="T196" s="169"/>
      <c r="U196" s="134"/>
      <c r="V196" s="135"/>
      <c r="W196" s="135"/>
      <c r="X196" s="136"/>
      <c r="Y196" s="132"/>
      <c r="Z196" s="133"/>
      <c r="AA196" s="133"/>
      <c r="AB196" s="186"/>
      <c r="AC196" s="186"/>
      <c r="AD196" s="185"/>
      <c r="AE196" s="185"/>
      <c r="AF196" s="185"/>
      <c r="AG196" s="187">
        <f t="shared" si="10"/>
        <v>0</v>
      </c>
      <c r="AH196" s="187"/>
      <c r="AI196" s="187"/>
      <c r="AJ196" s="53"/>
      <c r="AK196" s="188"/>
      <c r="AL196" s="188"/>
      <c r="AM196" s="186"/>
      <c r="AN196" s="186"/>
      <c r="AO196" s="185"/>
      <c r="AP196" s="185"/>
      <c r="AQ196" s="185"/>
      <c r="AR196" s="187">
        <f t="shared" si="11"/>
        <v>0</v>
      </c>
      <c r="AS196" s="187"/>
      <c r="AT196" s="200"/>
      <c r="AU196" s="137"/>
      <c r="AV196" s="135"/>
      <c r="AW196" s="135"/>
      <c r="AX196" s="135"/>
      <c r="AY196" s="135"/>
      <c r="AZ196" s="136"/>
    </row>
    <row r="197" spans="1:52" ht="36" customHeight="1" x14ac:dyDescent="0.2">
      <c r="A197" s="73">
        <v>179</v>
      </c>
      <c r="B197" s="170"/>
      <c r="C197" s="167"/>
      <c r="D197" s="167"/>
      <c r="E197" s="167"/>
      <c r="F197" s="167"/>
      <c r="G197" s="167"/>
      <c r="H197" s="167"/>
      <c r="I197" s="167"/>
      <c r="J197" s="167"/>
      <c r="K197" s="167"/>
      <c r="L197" s="167"/>
      <c r="M197" s="167"/>
      <c r="N197" s="167"/>
      <c r="O197" s="167"/>
      <c r="P197" s="168"/>
      <c r="Q197" s="168"/>
      <c r="R197" s="169"/>
      <c r="S197" s="169"/>
      <c r="T197" s="169"/>
      <c r="U197" s="134"/>
      <c r="V197" s="135"/>
      <c r="W197" s="135"/>
      <c r="X197" s="136"/>
      <c r="Y197" s="132"/>
      <c r="Z197" s="133"/>
      <c r="AA197" s="133"/>
      <c r="AB197" s="186"/>
      <c r="AC197" s="186"/>
      <c r="AD197" s="185"/>
      <c r="AE197" s="185"/>
      <c r="AF197" s="185"/>
      <c r="AG197" s="187">
        <f t="shared" si="10"/>
        <v>0</v>
      </c>
      <c r="AH197" s="187"/>
      <c r="AI197" s="187"/>
      <c r="AJ197" s="53"/>
      <c r="AK197" s="188"/>
      <c r="AL197" s="188"/>
      <c r="AM197" s="186"/>
      <c r="AN197" s="186"/>
      <c r="AO197" s="185"/>
      <c r="AP197" s="185"/>
      <c r="AQ197" s="185"/>
      <c r="AR197" s="187">
        <f t="shared" si="11"/>
        <v>0</v>
      </c>
      <c r="AS197" s="187"/>
      <c r="AT197" s="200"/>
      <c r="AU197" s="137"/>
      <c r="AV197" s="135"/>
      <c r="AW197" s="135"/>
      <c r="AX197" s="135"/>
      <c r="AY197" s="135"/>
      <c r="AZ197" s="136"/>
    </row>
    <row r="198" spans="1:52" ht="36" customHeight="1" x14ac:dyDescent="0.2">
      <c r="A198" s="73">
        <v>180</v>
      </c>
      <c r="B198" s="170"/>
      <c r="C198" s="167"/>
      <c r="D198" s="167"/>
      <c r="E198" s="167"/>
      <c r="F198" s="167"/>
      <c r="G198" s="167"/>
      <c r="H198" s="167"/>
      <c r="I198" s="167"/>
      <c r="J198" s="167"/>
      <c r="K198" s="167"/>
      <c r="L198" s="167"/>
      <c r="M198" s="167"/>
      <c r="N198" s="167"/>
      <c r="O198" s="167"/>
      <c r="P198" s="168"/>
      <c r="Q198" s="168"/>
      <c r="R198" s="169"/>
      <c r="S198" s="169"/>
      <c r="T198" s="169"/>
      <c r="U198" s="134"/>
      <c r="V198" s="135"/>
      <c r="W198" s="135"/>
      <c r="X198" s="136"/>
      <c r="Y198" s="132"/>
      <c r="Z198" s="133"/>
      <c r="AA198" s="133"/>
      <c r="AB198" s="186"/>
      <c r="AC198" s="186"/>
      <c r="AD198" s="185"/>
      <c r="AE198" s="185"/>
      <c r="AF198" s="185"/>
      <c r="AG198" s="187">
        <f t="shared" si="10"/>
        <v>0</v>
      </c>
      <c r="AH198" s="187"/>
      <c r="AI198" s="187"/>
      <c r="AJ198" s="53"/>
      <c r="AK198" s="188"/>
      <c r="AL198" s="188"/>
      <c r="AM198" s="186"/>
      <c r="AN198" s="186"/>
      <c r="AO198" s="185"/>
      <c r="AP198" s="185"/>
      <c r="AQ198" s="185"/>
      <c r="AR198" s="187">
        <f t="shared" si="11"/>
        <v>0</v>
      </c>
      <c r="AS198" s="187"/>
      <c r="AT198" s="200"/>
      <c r="AU198" s="137"/>
      <c r="AV198" s="135"/>
      <c r="AW198" s="135"/>
      <c r="AX198" s="135"/>
      <c r="AY198" s="135"/>
      <c r="AZ198" s="136"/>
    </row>
    <row r="199" spans="1:52" ht="36" customHeight="1" x14ac:dyDescent="0.2">
      <c r="A199" s="73">
        <v>181</v>
      </c>
      <c r="B199" s="170"/>
      <c r="C199" s="167"/>
      <c r="D199" s="167"/>
      <c r="E199" s="167"/>
      <c r="F199" s="167"/>
      <c r="G199" s="167"/>
      <c r="H199" s="167"/>
      <c r="I199" s="167"/>
      <c r="J199" s="167"/>
      <c r="K199" s="167"/>
      <c r="L199" s="167"/>
      <c r="M199" s="167"/>
      <c r="N199" s="167"/>
      <c r="O199" s="167"/>
      <c r="P199" s="168"/>
      <c r="Q199" s="168"/>
      <c r="R199" s="169"/>
      <c r="S199" s="169"/>
      <c r="T199" s="169"/>
      <c r="U199" s="134"/>
      <c r="V199" s="135"/>
      <c r="W199" s="135"/>
      <c r="X199" s="136"/>
      <c r="Y199" s="132"/>
      <c r="Z199" s="133"/>
      <c r="AA199" s="133"/>
      <c r="AB199" s="186"/>
      <c r="AC199" s="186"/>
      <c r="AD199" s="185"/>
      <c r="AE199" s="185"/>
      <c r="AF199" s="185"/>
      <c r="AG199" s="187">
        <f t="shared" si="10"/>
        <v>0</v>
      </c>
      <c r="AH199" s="187"/>
      <c r="AI199" s="187"/>
      <c r="AJ199" s="53"/>
      <c r="AK199" s="188"/>
      <c r="AL199" s="188"/>
      <c r="AM199" s="186"/>
      <c r="AN199" s="186"/>
      <c r="AO199" s="185"/>
      <c r="AP199" s="185"/>
      <c r="AQ199" s="185"/>
      <c r="AR199" s="187">
        <f t="shared" si="11"/>
        <v>0</v>
      </c>
      <c r="AS199" s="187"/>
      <c r="AT199" s="200"/>
      <c r="AU199" s="137"/>
      <c r="AV199" s="135"/>
      <c r="AW199" s="135"/>
      <c r="AX199" s="135"/>
      <c r="AY199" s="135"/>
      <c r="AZ199" s="136"/>
    </row>
    <row r="200" spans="1:52" ht="36" customHeight="1" x14ac:dyDescent="0.2">
      <c r="A200" s="73">
        <v>182</v>
      </c>
      <c r="B200" s="170"/>
      <c r="C200" s="167"/>
      <c r="D200" s="167"/>
      <c r="E200" s="167"/>
      <c r="F200" s="167"/>
      <c r="G200" s="167"/>
      <c r="H200" s="167"/>
      <c r="I200" s="167"/>
      <c r="J200" s="167"/>
      <c r="K200" s="167"/>
      <c r="L200" s="167"/>
      <c r="M200" s="167"/>
      <c r="N200" s="167"/>
      <c r="O200" s="167"/>
      <c r="P200" s="168"/>
      <c r="Q200" s="168"/>
      <c r="R200" s="169"/>
      <c r="S200" s="169"/>
      <c r="T200" s="169"/>
      <c r="U200" s="134"/>
      <c r="V200" s="135"/>
      <c r="W200" s="135"/>
      <c r="X200" s="136"/>
      <c r="Y200" s="132"/>
      <c r="Z200" s="133"/>
      <c r="AA200" s="133"/>
      <c r="AB200" s="186"/>
      <c r="AC200" s="186"/>
      <c r="AD200" s="185"/>
      <c r="AE200" s="185"/>
      <c r="AF200" s="185"/>
      <c r="AG200" s="187">
        <f t="shared" si="10"/>
        <v>0</v>
      </c>
      <c r="AH200" s="187"/>
      <c r="AI200" s="187"/>
      <c r="AJ200" s="53"/>
      <c r="AK200" s="188"/>
      <c r="AL200" s="188"/>
      <c r="AM200" s="186"/>
      <c r="AN200" s="186"/>
      <c r="AO200" s="185"/>
      <c r="AP200" s="185"/>
      <c r="AQ200" s="185"/>
      <c r="AR200" s="187">
        <f t="shared" si="11"/>
        <v>0</v>
      </c>
      <c r="AS200" s="187"/>
      <c r="AT200" s="200"/>
      <c r="AU200" s="137"/>
      <c r="AV200" s="135"/>
      <c r="AW200" s="135"/>
      <c r="AX200" s="135"/>
      <c r="AY200" s="135"/>
      <c r="AZ200" s="136"/>
    </row>
    <row r="201" spans="1:52" ht="36" customHeight="1" x14ac:dyDescent="0.2">
      <c r="A201" s="73">
        <v>183</v>
      </c>
      <c r="B201" s="170"/>
      <c r="C201" s="167"/>
      <c r="D201" s="167"/>
      <c r="E201" s="167"/>
      <c r="F201" s="167"/>
      <c r="G201" s="167"/>
      <c r="H201" s="167"/>
      <c r="I201" s="167"/>
      <c r="J201" s="167"/>
      <c r="K201" s="167"/>
      <c r="L201" s="167"/>
      <c r="M201" s="167"/>
      <c r="N201" s="167"/>
      <c r="O201" s="167"/>
      <c r="P201" s="168"/>
      <c r="Q201" s="168"/>
      <c r="R201" s="169"/>
      <c r="S201" s="169"/>
      <c r="T201" s="169"/>
      <c r="U201" s="134"/>
      <c r="V201" s="135"/>
      <c r="W201" s="135"/>
      <c r="X201" s="136"/>
      <c r="Y201" s="132"/>
      <c r="Z201" s="133"/>
      <c r="AA201" s="133"/>
      <c r="AB201" s="186"/>
      <c r="AC201" s="186"/>
      <c r="AD201" s="185"/>
      <c r="AE201" s="185"/>
      <c r="AF201" s="185"/>
      <c r="AG201" s="187">
        <f t="shared" si="10"/>
        <v>0</v>
      </c>
      <c r="AH201" s="187"/>
      <c r="AI201" s="187"/>
      <c r="AJ201" s="53"/>
      <c r="AK201" s="188"/>
      <c r="AL201" s="188"/>
      <c r="AM201" s="186"/>
      <c r="AN201" s="186"/>
      <c r="AO201" s="185"/>
      <c r="AP201" s="185"/>
      <c r="AQ201" s="185"/>
      <c r="AR201" s="187">
        <f t="shared" si="11"/>
        <v>0</v>
      </c>
      <c r="AS201" s="187"/>
      <c r="AT201" s="200"/>
      <c r="AU201" s="137"/>
      <c r="AV201" s="135"/>
      <c r="AW201" s="135"/>
      <c r="AX201" s="135"/>
      <c r="AY201" s="135"/>
      <c r="AZ201" s="136"/>
    </row>
    <row r="202" spans="1:52" ht="36" customHeight="1" x14ac:dyDescent="0.2">
      <c r="A202" s="73">
        <v>184</v>
      </c>
      <c r="B202" s="170"/>
      <c r="C202" s="167"/>
      <c r="D202" s="167"/>
      <c r="E202" s="167"/>
      <c r="F202" s="167"/>
      <c r="G202" s="167"/>
      <c r="H202" s="167"/>
      <c r="I202" s="167"/>
      <c r="J202" s="167"/>
      <c r="K202" s="167"/>
      <c r="L202" s="167"/>
      <c r="M202" s="167"/>
      <c r="N202" s="167"/>
      <c r="O202" s="167"/>
      <c r="P202" s="168"/>
      <c r="Q202" s="168"/>
      <c r="R202" s="169"/>
      <c r="S202" s="169"/>
      <c r="T202" s="169"/>
      <c r="U202" s="134"/>
      <c r="V202" s="135"/>
      <c r="W202" s="135"/>
      <c r="X202" s="136"/>
      <c r="Y202" s="132"/>
      <c r="Z202" s="133"/>
      <c r="AA202" s="133"/>
      <c r="AB202" s="186"/>
      <c r="AC202" s="186"/>
      <c r="AD202" s="185"/>
      <c r="AE202" s="185"/>
      <c r="AF202" s="185"/>
      <c r="AG202" s="187">
        <f t="shared" si="10"/>
        <v>0</v>
      </c>
      <c r="AH202" s="187"/>
      <c r="AI202" s="187"/>
      <c r="AJ202" s="53"/>
      <c r="AK202" s="188"/>
      <c r="AL202" s="188"/>
      <c r="AM202" s="186"/>
      <c r="AN202" s="186"/>
      <c r="AO202" s="185"/>
      <c r="AP202" s="185"/>
      <c r="AQ202" s="185"/>
      <c r="AR202" s="187">
        <f t="shared" si="11"/>
        <v>0</v>
      </c>
      <c r="AS202" s="187"/>
      <c r="AT202" s="200"/>
      <c r="AU202" s="137"/>
      <c r="AV202" s="135"/>
      <c r="AW202" s="135"/>
      <c r="AX202" s="135"/>
      <c r="AY202" s="135"/>
      <c r="AZ202" s="136"/>
    </row>
    <row r="203" spans="1:52" ht="36" customHeight="1" x14ac:dyDescent="0.2">
      <c r="A203" s="73">
        <v>185</v>
      </c>
      <c r="B203" s="170"/>
      <c r="C203" s="167"/>
      <c r="D203" s="167"/>
      <c r="E203" s="167"/>
      <c r="F203" s="167"/>
      <c r="G203" s="167"/>
      <c r="H203" s="167"/>
      <c r="I203" s="167"/>
      <c r="J203" s="167"/>
      <c r="K203" s="167"/>
      <c r="L203" s="167"/>
      <c r="M203" s="167"/>
      <c r="N203" s="167"/>
      <c r="O203" s="167"/>
      <c r="P203" s="168"/>
      <c r="Q203" s="168"/>
      <c r="R203" s="169"/>
      <c r="S203" s="169"/>
      <c r="T203" s="169"/>
      <c r="U203" s="134"/>
      <c r="V203" s="135"/>
      <c r="W203" s="135"/>
      <c r="X203" s="136"/>
      <c r="Y203" s="132"/>
      <c r="Z203" s="133"/>
      <c r="AA203" s="133"/>
      <c r="AB203" s="186"/>
      <c r="AC203" s="186"/>
      <c r="AD203" s="185"/>
      <c r="AE203" s="185"/>
      <c r="AF203" s="185"/>
      <c r="AG203" s="187">
        <f t="shared" si="10"/>
        <v>0</v>
      </c>
      <c r="AH203" s="187"/>
      <c r="AI203" s="187"/>
      <c r="AJ203" s="53"/>
      <c r="AK203" s="188"/>
      <c r="AL203" s="188"/>
      <c r="AM203" s="186"/>
      <c r="AN203" s="186"/>
      <c r="AO203" s="185"/>
      <c r="AP203" s="185"/>
      <c r="AQ203" s="185"/>
      <c r="AR203" s="187">
        <f t="shared" si="11"/>
        <v>0</v>
      </c>
      <c r="AS203" s="187"/>
      <c r="AT203" s="200"/>
      <c r="AU203" s="137"/>
      <c r="AV203" s="135"/>
      <c r="AW203" s="135"/>
      <c r="AX203" s="135"/>
      <c r="AY203" s="135"/>
      <c r="AZ203" s="136"/>
    </row>
    <row r="204" spans="1:52" ht="36" customHeight="1" x14ac:dyDescent="0.2">
      <c r="A204" s="73">
        <v>186</v>
      </c>
      <c r="B204" s="170"/>
      <c r="C204" s="167"/>
      <c r="D204" s="167"/>
      <c r="E204" s="167"/>
      <c r="F204" s="167"/>
      <c r="G204" s="167"/>
      <c r="H204" s="167"/>
      <c r="I204" s="167"/>
      <c r="J204" s="167"/>
      <c r="K204" s="167"/>
      <c r="L204" s="167"/>
      <c r="M204" s="167"/>
      <c r="N204" s="167"/>
      <c r="O204" s="167"/>
      <c r="P204" s="168"/>
      <c r="Q204" s="168"/>
      <c r="R204" s="169"/>
      <c r="S204" s="169"/>
      <c r="T204" s="169"/>
      <c r="U204" s="134"/>
      <c r="V204" s="135"/>
      <c r="W204" s="135"/>
      <c r="X204" s="136"/>
      <c r="Y204" s="132"/>
      <c r="Z204" s="133"/>
      <c r="AA204" s="133"/>
      <c r="AB204" s="186"/>
      <c r="AC204" s="186"/>
      <c r="AD204" s="185"/>
      <c r="AE204" s="185"/>
      <c r="AF204" s="185"/>
      <c r="AG204" s="187">
        <f t="shared" si="10"/>
        <v>0</v>
      </c>
      <c r="AH204" s="187"/>
      <c r="AI204" s="187"/>
      <c r="AJ204" s="53"/>
      <c r="AK204" s="188"/>
      <c r="AL204" s="188"/>
      <c r="AM204" s="186"/>
      <c r="AN204" s="186"/>
      <c r="AO204" s="185"/>
      <c r="AP204" s="185"/>
      <c r="AQ204" s="185"/>
      <c r="AR204" s="187">
        <f t="shared" si="11"/>
        <v>0</v>
      </c>
      <c r="AS204" s="187"/>
      <c r="AT204" s="200"/>
      <c r="AU204" s="137"/>
      <c r="AV204" s="135"/>
      <c r="AW204" s="135"/>
      <c r="AX204" s="135"/>
      <c r="AY204" s="135"/>
      <c r="AZ204" s="136"/>
    </row>
    <row r="205" spans="1:52" ht="36" customHeight="1" x14ac:dyDescent="0.2">
      <c r="A205" s="73">
        <v>187</v>
      </c>
      <c r="B205" s="170"/>
      <c r="C205" s="167"/>
      <c r="D205" s="167"/>
      <c r="E205" s="167"/>
      <c r="F205" s="167"/>
      <c r="G205" s="167"/>
      <c r="H205" s="167"/>
      <c r="I205" s="167"/>
      <c r="J205" s="167"/>
      <c r="K205" s="167"/>
      <c r="L205" s="167"/>
      <c r="M205" s="167"/>
      <c r="N205" s="167"/>
      <c r="O205" s="167"/>
      <c r="P205" s="168"/>
      <c r="Q205" s="168"/>
      <c r="R205" s="169"/>
      <c r="S205" s="169"/>
      <c r="T205" s="169"/>
      <c r="U205" s="134"/>
      <c r="V205" s="135"/>
      <c r="W205" s="135"/>
      <c r="X205" s="136"/>
      <c r="Y205" s="132"/>
      <c r="Z205" s="133"/>
      <c r="AA205" s="133"/>
      <c r="AB205" s="186"/>
      <c r="AC205" s="186"/>
      <c r="AD205" s="185"/>
      <c r="AE205" s="185"/>
      <c r="AF205" s="185"/>
      <c r="AG205" s="187">
        <f t="shared" si="10"/>
        <v>0</v>
      </c>
      <c r="AH205" s="187"/>
      <c r="AI205" s="187"/>
      <c r="AJ205" s="53"/>
      <c r="AK205" s="188"/>
      <c r="AL205" s="188"/>
      <c r="AM205" s="186"/>
      <c r="AN205" s="186"/>
      <c r="AO205" s="185"/>
      <c r="AP205" s="185"/>
      <c r="AQ205" s="185"/>
      <c r="AR205" s="187">
        <f t="shared" si="11"/>
        <v>0</v>
      </c>
      <c r="AS205" s="187"/>
      <c r="AT205" s="200"/>
      <c r="AU205" s="137"/>
      <c r="AV205" s="135"/>
      <c r="AW205" s="135"/>
      <c r="AX205" s="135"/>
      <c r="AY205" s="135"/>
      <c r="AZ205" s="136"/>
    </row>
    <row r="206" spans="1:52" ht="36" customHeight="1" thickBot="1" x14ac:dyDescent="0.25">
      <c r="A206" s="73">
        <v>188</v>
      </c>
      <c r="B206" s="196"/>
      <c r="C206" s="197"/>
      <c r="D206" s="197"/>
      <c r="E206" s="197"/>
      <c r="F206" s="197"/>
      <c r="G206" s="197"/>
      <c r="H206" s="197"/>
      <c r="I206" s="197"/>
      <c r="J206" s="197"/>
      <c r="K206" s="197"/>
      <c r="L206" s="197"/>
      <c r="M206" s="197"/>
      <c r="N206" s="197"/>
      <c r="O206" s="197"/>
      <c r="P206" s="198"/>
      <c r="Q206" s="198"/>
      <c r="R206" s="199"/>
      <c r="S206" s="199"/>
      <c r="T206" s="199"/>
      <c r="U206" s="193"/>
      <c r="V206" s="139"/>
      <c r="W206" s="139"/>
      <c r="X206" s="140"/>
      <c r="Y206" s="194"/>
      <c r="Z206" s="195"/>
      <c r="AA206" s="195"/>
      <c r="AB206" s="190"/>
      <c r="AC206" s="190"/>
      <c r="AD206" s="189"/>
      <c r="AE206" s="189"/>
      <c r="AF206" s="189"/>
      <c r="AG206" s="191">
        <f t="shared" si="10"/>
        <v>0</v>
      </c>
      <c r="AH206" s="191"/>
      <c r="AI206" s="191"/>
      <c r="AJ206" s="54"/>
      <c r="AK206" s="192"/>
      <c r="AL206" s="192"/>
      <c r="AM206" s="178"/>
      <c r="AN206" s="178"/>
      <c r="AO206" s="177"/>
      <c r="AP206" s="177"/>
      <c r="AQ206" s="177"/>
      <c r="AR206" s="179">
        <f t="shared" si="11"/>
        <v>0</v>
      </c>
      <c r="AS206" s="179"/>
      <c r="AT206" s="180"/>
      <c r="AU206" s="138"/>
      <c r="AV206" s="139"/>
      <c r="AW206" s="139"/>
      <c r="AX206" s="139"/>
      <c r="AY206" s="139"/>
      <c r="AZ206" s="140"/>
    </row>
    <row r="207" spans="1:52" ht="12" customHeight="1" thickTop="1" thickBot="1" x14ac:dyDescent="0.25">
      <c r="B207" s="48"/>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51"/>
    </row>
    <row r="208" spans="1:52" ht="36" customHeight="1" thickTop="1" x14ac:dyDescent="0.2">
      <c r="B208" s="28"/>
      <c r="C208" s="28"/>
      <c r="D208" s="29"/>
      <c r="E208" s="29"/>
      <c r="F208" s="30"/>
      <c r="G208" s="30"/>
      <c r="H208" s="22"/>
      <c r="I208" s="27"/>
      <c r="K208" s="26"/>
      <c r="O208" s="27"/>
      <c r="AD208" s="127" t="s">
        <v>0</v>
      </c>
      <c r="AE208" s="127"/>
      <c r="AF208" s="128"/>
      <c r="AG208" s="234">
        <f>SUM(AG19:AI206)</f>
        <v>0</v>
      </c>
      <c r="AH208" s="235"/>
      <c r="AI208" s="235"/>
      <c r="AO208" s="127" t="s">
        <v>0</v>
      </c>
      <c r="AP208" s="127"/>
      <c r="AQ208" s="128"/>
      <c r="AR208" s="234">
        <f>SUM(AR19:AT206)</f>
        <v>0</v>
      </c>
      <c r="AS208" s="235"/>
      <c r="AT208" s="235"/>
    </row>
  </sheetData>
  <sheetProtection algorithmName="SHA-512" hashValue="WttYK6S9WKpisyl3jCd8j9MS82G3nYGdsET8PIx3WqAxZgNPnrWGgsFZfXTvTfyBNjy7bBsDkzpY0twijGB2Lw==" saltValue="CM8fDWzfNGV36fxKNYhpCg==" spinCount="100000" sheet="1" objects="1" scenarios="1" selectLockedCells="1"/>
  <mergeCells count="2885">
    <mergeCell ref="Q8:T8"/>
    <mergeCell ref="U8:W8"/>
    <mergeCell ref="X8:Z8"/>
    <mergeCell ref="B9:C9"/>
    <mergeCell ref="D9:G9"/>
    <mergeCell ref="H9:J9"/>
    <mergeCell ref="K9:M9"/>
    <mergeCell ref="O9:P9"/>
    <mergeCell ref="Q9:T9"/>
    <mergeCell ref="U9:W9"/>
    <mergeCell ref="X9:Z9"/>
    <mergeCell ref="B8:C8"/>
    <mergeCell ref="D8:G8"/>
    <mergeCell ref="H8:J8"/>
    <mergeCell ref="K8:M8"/>
    <mergeCell ref="O8:P8"/>
    <mergeCell ref="O6:P6"/>
    <mergeCell ref="Q6:T6"/>
    <mergeCell ref="U6:W6"/>
    <mergeCell ref="X6:Z6"/>
    <mergeCell ref="B7:C7"/>
    <mergeCell ref="D7:G7"/>
    <mergeCell ref="H7:J7"/>
    <mergeCell ref="K7:M7"/>
    <mergeCell ref="O7:P7"/>
    <mergeCell ref="Q7:T7"/>
    <mergeCell ref="U7:W7"/>
    <mergeCell ref="X7:Z7"/>
    <mergeCell ref="B6:C6"/>
    <mergeCell ref="D6:G6"/>
    <mergeCell ref="H6:J6"/>
    <mergeCell ref="K6:M6"/>
    <mergeCell ref="AK16:AT16"/>
    <mergeCell ref="AU16:AZ18"/>
    <mergeCell ref="AK17:AT17"/>
    <mergeCell ref="Y18:AA18"/>
    <mergeCell ref="Q10:T10"/>
    <mergeCell ref="U10:W10"/>
    <mergeCell ref="X10:Z10"/>
    <mergeCell ref="B16:E18"/>
    <mergeCell ref="F16:I18"/>
    <mergeCell ref="J16:O18"/>
    <mergeCell ref="P16:Q18"/>
    <mergeCell ref="R16:T18"/>
    <mergeCell ref="AB18:AC18"/>
    <mergeCell ref="AD18:AF18"/>
    <mergeCell ref="B10:C10"/>
    <mergeCell ref="D10:G10"/>
    <mergeCell ref="H10:J10"/>
    <mergeCell ref="K10:M10"/>
    <mergeCell ref="O10:P10"/>
    <mergeCell ref="B20:E20"/>
    <mergeCell ref="F20:I20"/>
    <mergeCell ref="J20:O20"/>
    <mergeCell ref="P20:Q20"/>
    <mergeCell ref="R20:T20"/>
    <mergeCell ref="U19:X19"/>
    <mergeCell ref="Y19:AA19"/>
    <mergeCell ref="AB19:AC19"/>
    <mergeCell ref="AD19:AF19"/>
    <mergeCell ref="AG19:AI19"/>
    <mergeCell ref="B19:E19"/>
    <mergeCell ref="F19:I19"/>
    <mergeCell ref="J19:O19"/>
    <mergeCell ref="P19:Q19"/>
    <mergeCell ref="R19:T19"/>
    <mergeCell ref="U16:X18"/>
    <mergeCell ref="Y16:AI17"/>
    <mergeCell ref="B23:E23"/>
    <mergeCell ref="F23:I23"/>
    <mergeCell ref="J23:O23"/>
    <mergeCell ref="P23:Q23"/>
    <mergeCell ref="R23:T23"/>
    <mergeCell ref="U22:X22"/>
    <mergeCell ref="Y22:AA22"/>
    <mergeCell ref="AB22:AC22"/>
    <mergeCell ref="AD22:AF22"/>
    <mergeCell ref="AG22:AI22"/>
    <mergeCell ref="B22:E22"/>
    <mergeCell ref="F22:I22"/>
    <mergeCell ref="J22:O22"/>
    <mergeCell ref="P22:Q22"/>
    <mergeCell ref="R22:T22"/>
    <mergeCell ref="B21:E21"/>
    <mergeCell ref="F21:I21"/>
    <mergeCell ref="J21:O21"/>
    <mergeCell ref="P21:Q21"/>
    <mergeCell ref="R21:T21"/>
    <mergeCell ref="Y21:AA21"/>
    <mergeCell ref="AB21:AC21"/>
    <mergeCell ref="AD21:AF21"/>
    <mergeCell ref="AG21:AI21"/>
    <mergeCell ref="AB23:AC23"/>
    <mergeCell ref="AD23:AF23"/>
    <mergeCell ref="AG23:AI23"/>
    <mergeCell ref="B26:E26"/>
    <mergeCell ref="F26:I26"/>
    <mergeCell ref="J26:O26"/>
    <mergeCell ref="P26:Q26"/>
    <mergeCell ref="R26:T26"/>
    <mergeCell ref="U25:X25"/>
    <mergeCell ref="Y25:AA25"/>
    <mergeCell ref="AB25:AC25"/>
    <mergeCell ref="AD25:AF25"/>
    <mergeCell ref="AG25:AI25"/>
    <mergeCell ref="B25:E25"/>
    <mergeCell ref="F25:I25"/>
    <mergeCell ref="J25:O25"/>
    <mergeCell ref="P25:Q25"/>
    <mergeCell ref="R25:T25"/>
    <mergeCell ref="B24:E24"/>
    <mergeCell ref="F24:I24"/>
    <mergeCell ref="J24:O24"/>
    <mergeCell ref="P24:Q24"/>
    <mergeCell ref="R24:T24"/>
    <mergeCell ref="B29:E29"/>
    <mergeCell ref="F29:I29"/>
    <mergeCell ref="J29:O29"/>
    <mergeCell ref="P29:Q29"/>
    <mergeCell ref="R29:T29"/>
    <mergeCell ref="U28:X28"/>
    <mergeCell ref="Y28:AA28"/>
    <mergeCell ref="AB28:AC28"/>
    <mergeCell ref="AD28:AF28"/>
    <mergeCell ref="AG28:AI28"/>
    <mergeCell ref="B28:E28"/>
    <mergeCell ref="F28:I28"/>
    <mergeCell ref="J28:O28"/>
    <mergeCell ref="P28:Q28"/>
    <mergeCell ref="R28:T28"/>
    <mergeCell ref="B27:E27"/>
    <mergeCell ref="F27:I27"/>
    <mergeCell ref="J27:O27"/>
    <mergeCell ref="P27:Q27"/>
    <mergeCell ref="R27:T27"/>
    <mergeCell ref="B32:E32"/>
    <mergeCell ref="F32:I32"/>
    <mergeCell ref="J32:O32"/>
    <mergeCell ref="P32:Q32"/>
    <mergeCell ref="R32:T32"/>
    <mergeCell ref="U31:X31"/>
    <mergeCell ref="Y31:AA31"/>
    <mergeCell ref="AB31:AC31"/>
    <mergeCell ref="AD31:AF31"/>
    <mergeCell ref="AG31:AI31"/>
    <mergeCell ref="B31:E31"/>
    <mergeCell ref="F31:I31"/>
    <mergeCell ref="J31:O31"/>
    <mergeCell ref="P31:Q31"/>
    <mergeCell ref="R31:T31"/>
    <mergeCell ref="B30:E30"/>
    <mergeCell ref="F30:I30"/>
    <mergeCell ref="J30:O30"/>
    <mergeCell ref="P30:Q30"/>
    <mergeCell ref="R30:T30"/>
    <mergeCell ref="B35:E35"/>
    <mergeCell ref="F35:I35"/>
    <mergeCell ref="J35:O35"/>
    <mergeCell ref="P35:Q35"/>
    <mergeCell ref="R35:T35"/>
    <mergeCell ref="U34:X34"/>
    <mergeCell ref="Y34:AA34"/>
    <mergeCell ref="AB34:AC34"/>
    <mergeCell ref="AD34:AF34"/>
    <mergeCell ref="AG34:AI34"/>
    <mergeCell ref="B34:E34"/>
    <mergeCell ref="F34:I34"/>
    <mergeCell ref="J34:O34"/>
    <mergeCell ref="P34:Q34"/>
    <mergeCell ref="R34:T34"/>
    <mergeCell ref="B33:E33"/>
    <mergeCell ref="F33:I33"/>
    <mergeCell ref="J33:O33"/>
    <mergeCell ref="P33:Q33"/>
    <mergeCell ref="R33:T33"/>
    <mergeCell ref="B38:E38"/>
    <mergeCell ref="F38:I38"/>
    <mergeCell ref="J38:O38"/>
    <mergeCell ref="P38:Q38"/>
    <mergeCell ref="R38:T38"/>
    <mergeCell ref="U37:X37"/>
    <mergeCell ref="Y37:AA37"/>
    <mergeCell ref="AB37:AC37"/>
    <mergeCell ref="AD37:AF37"/>
    <mergeCell ref="AG37:AI37"/>
    <mergeCell ref="B37:E37"/>
    <mergeCell ref="F37:I37"/>
    <mergeCell ref="J37:O37"/>
    <mergeCell ref="P37:Q37"/>
    <mergeCell ref="R37:T37"/>
    <mergeCell ref="B36:E36"/>
    <mergeCell ref="F36:I36"/>
    <mergeCell ref="J36:O36"/>
    <mergeCell ref="P36:Q36"/>
    <mergeCell ref="R36:T36"/>
    <mergeCell ref="B41:E41"/>
    <mergeCell ref="F41:I41"/>
    <mergeCell ref="J41:O41"/>
    <mergeCell ref="P41:Q41"/>
    <mergeCell ref="R41:T41"/>
    <mergeCell ref="U40:X40"/>
    <mergeCell ref="Y40:AA40"/>
    <mergeCell ref="AB40:AC40"/>
    <mergeCell ref="AD40:AF40"/>
    <mergeCell ref="AG40:AI40"/>
    <mergeCell ref="B40:E40"/>
    <mergeCell ref="F40:I40"/>
    <mergeCell ref="J40:O40"/>
    <mergeCell ref="P40:Q40"/>
    <mergeCell ref="R40:T40"/>
    <mergeCell ref="B39:E39"/>
    <mergeCell ref="F39:I39"/>
    <mergeCell ref="J39:O39"/>
    <mergeCell ref="P39:Q39"/>
    <mergeCell ref="R39:T39"/>
    <mergeCell ref="B44:E44"/>
    <mergeCell ref="F44:I44"/>
    <mergeCell ref="J44:O44"/>
    <mergeCell ref="P44:Q44"/>
    <mergeCell ref="R44:T44"/>
    <mergeCell ref="U43:X43"/>
    <mergeCell ref="Y43:AA43"/>
    <mergeCell ref="AB43:AC43"/>
    <mergeCell ref="AD43:AF43"/>
    <mergeCell ref="AG43:AI43"/>
    <mergeCell ref="B43:E43"/>
    <mergeCell ref="F43:I43"/>
    <mergeCell ref="J43:O43"/>
    <mergeCell ref="P43:Q43"/>
    <mergeCell ref="R43:T43"/>
    <mergeCell ref="B42:E42"/>
    <mergeCell ref="F42:I42"/>
    <mergeCell ref="J42:O42"/>
    <mergeCell ref="P42:Q42"/>
    <mergeCell ref="R42:T42"/>
    <mergeCell ref="B47:E47"/>
    <mergeCell ref="F47:I47"/>
    <mergeCell ref="J47:O47"/>
    <mergeCell ref="P47:Q47"/>
    <mergeCell ref="R47:T47"/>
    <mergeCell ref="U46:X46"/>
    <mergeCell ref="Y46:AA46"/>
    <mergeCell ref="AB46:AC46"/>
    <mergeCell ref="AD46:AF46"/>
    <mergeCell ref="AG46:AI46"/>
    <mergeCell ref="B46:E46"/>
    <mergeCell ref="F46:I46"/>
    <mergeCell ref="J46:O46"/>
    <mergeCell ref="P46:Q46"/>
    <mergeCell ref="R46:T46"/>
    <mergeCell ref="B45:E45"/>
    <mergeCell ref="F45:I45"/>
    <mergeCell ref="J45:O45"/>
    <mergeCell ref="P45:Q45"/>
    <mergeCell ref="R45:T45"/>
    <mergeCell ref="B50:E50"/>
    <mergeCell ref="F50:I50"/>
    <mergeCell ref="J50:O50"/>
    <mergeCell ref="P50:Q50"/>
    <mergeCell ref="R50:T50"/>
    <mergeCell ref="U49:X49"/>
    <mergeCell ref="Y49:AA49"/>
    <mergeCell ref="AB49:AC49"/>
    <mergeCell ref="AD49:AF49"/>
    <mergeCell ref="AG49:AI49"/>
    <mergeCell ref="B49:E49"/>
    <mergeCell ref="F49:I49"/>
    <mergeCell ref="J49:O49"/>
    <mergeCell ref="P49:Q49"/>
    <mergeCell ref="R49:T49"/>
    <mergeCell ref="B48:E48"/>
    <mergeCell ref="F48:I48"/>
    <mergeCell ref="J48:O48"/>
    <mergeCell ref="P48:Q48"/>
    <mergeCell ref="R48:T48"/>
    <mergeCell ref="B53:E53"/>
    <mergeCell ref="F53:I53"/>
    <mergeCell ref="J53:O53"/>
    <mergeCell ref="P53:Q53"/>
    <mergeCell ref="R53:T53"/>
    <mergeCell ref="U52:X52"/>
    <mergeCell ref="Y52:AA52"/>
    <mergeCell ref="AB52:AC52"/>
    <mergeCell ref="AD52:AF52"/>
    <mergeCell ref="AG52:AI52"/>
    <mergeCell ref="B52:E52"/>
    <mergeCell ref="F52:I52"/>
    <mergeCell ref="J52:O52"/>
    <mergeCell ref="P52:Q52"/>
    <mergeCell ref="R52:T52"/>
    <mergeCell ref="B51:E51"/>
    <mergeCell ref="F51:I51"/>
    <mergeCell ref="J51:O51"/>
    <mergeCell ref="P51:Q51"/>
    <mergeCell ref="R51:T51"/>
    <mergeCell ref="B56:E56"/>
    <mergeCell ref="F56:I56"/>
    <mergeCell ref="J56:O56"/>
    <mergeCell ref="P56:Q56"/>
    <mergeCell ref="R56:T56"/>
    <mergeCell ref="U55:X55"/>
    <mergeCell ref="Y55:AA55"/>
    <mergeCell ref="AB55:AC55"/>
    <mergeCell ref="AD55:AF55"/>
    <mergeCell ref="AG55:AI55"/>
    <mergeCell ref="B55:E55"/>
    <mergeCell ref="F55:I55"/>
    <mergeCell ref="J55:O55"/>
    <mergeCell ref="P55:Q55"/>
    <mergeCell ref="R55:T55"/>
    <mergeCell ref="B54:E54"/>
    <mergeCell ref="F54:I54"/>
    <mergeCell ref="J54:O54"/>
    <mergeCell ref="P54:Q54"/>
    <mergeCell ref="R54:T54"/>
    <mergeCell ref="B59:E59"/>
    <mergeCell ref="F59:I59"/>
    <mergeCell ref="J59:O59"/>
    <mergeCell ref="P59:Q59"/>
    <mergeCell ref="R59:T59"/>
    <mergeCell ref="U58:X58"/>
    <mergeCell ref="Y58:AA58"/>
    <mergeCell ref="AB58:AC58"/>
    <mergeCell ref="AD58:AF58"/>
    <mergeCell ref="AG58:AI58"/>
    <mergeCell ref="B58:E58"/>
    <mergeCell ref="F58:I58"/>
    <mergeCell ref="J58:O58"/>
    <mergeCell ref="P58:Q58"/>
    <mergeCell ref="R58:T58"/>
    <mergeCell ref="B57:E57"/>
    <mergeCell ref="F57:I57"/>
    <mergeCell ref="J57:O57"/>
    <mergeCell ref="P57:Q57"/>
    <mergeCell ref="R57:T57"/>
    <mergeCell ref="B62:E62"/>
    <mergeCell ref="F62:I62"/>
    <mergeCell ref="J62:O62"/>
    <mergeCell ref="P62:Q62"/>
    <mergeCell ref="R62:T62"/>
    <mergeCell ref="U61:X61"/>
    <mergeCell ref="Y61:AA61"/>
    <mergeCell ref="AB61:AC61"/>
    <mergeCell ref="AD61:AF61"/>
    <mergeCell ref="AG61:AI61"/>
    <mergeCell ref="B61:E61"/>
    <mergeCell ref="F61:I61"/>
    <mergeCell ref="J61:O61"/>
    <mergeCell ref="P61:Q61"/>
    <mergeCell ref="R61:T61"/>
    <mergeCell ref="B60:E60"/>
    <mergeCell ref="F60:I60"/>
    <mergeCell ref="J60:O60"/>
    <mergeCell ref="P60:Q60"/>
    <mergeCell ref="R60:T60"/>
    <mergeCell ref="B65:E65"/>
    <mergeCell ref="F65:I65"/>
    <mergeCell ref="J65:O65"/>
    <mergeCell ref="P65:Q65"/>
    <mergeCell ref="R65:T65"/>
    <mergeCell ref="U64:X64"/>
    <mergeCell ref="Y64:AA64"/>
    <mergeCell ref="AB64:AC64"/>
    <mergeCell ref="AD64:AF64"/>
    <mergeCell ref="AG64:AI64"/>
    <mergeCell ref="B64:E64"/>
    <mergeCell ref="F64:I64"/>
    <mergeCell ref="J64:O64"/>
    <mergeCell ref="P64:Q64"/>
    <mergeCell ref="R64:T64"/>
    <mergeCell ref="B63:E63"/>
    <mergeCell ref="F63:I63"/>
    <mergeCell ref="J63:O63"/>
    <mergeCell ref="P63:Q63"/>
    <mergeCell ref="R63:T63"/>
    <mergeCell ref="B68:E68"/>
    <mergeCell ref="F68:I68"/>
    <mergeCell ref="J68:O68"/>
    <mergeCell ref="P68:Q68"/>
    <mergeCell ref="R68:T68"/>
    <mergeCell ref="U67:X67"/>
    <mergeCell ref="Y67:AA67"/>
    <mergeCell ref="AB67:AC67"/>
    <mergeCell ref="AD67:AF67"/>
    <mergeCell ref="AG67:AI67"/>
    <mergeCell ref="B67:E67"/>
    <mergeCell ref="F67:I67"/>
    <mergeCell ref="J67:O67"/>
    <mergeCell ref="P67:Q67"/>
    <mergeCell ref="R67:T67"/>
    <mergeCell ref="B66:E66"/>
    <mergeCell ref="F66:I66"/>
    <mergeCell ref="J66:O66"/>
    <mergeCell ref="P66:Q66"/>
    <mergeCell ref="R66:T66"/>
    <mergeCell ref="B71:E71"/>
    <mergeCell ref="F71:I71"/>
    <mergeCell ref="J71:O71"/>
    <mergeCell ref="P71:Q71"/>
    <mergeCell ref="R71:T71"/>
    <mergeCell ref="U70:X70"/>
    <mergeCell ref="Y70:AA70"/>
    <mergeCell ref="AB70:AC70"/>
    <mergeCell ref="AD70:AF70"/>
    <mergeCell ref="AG70:AI70"/>
    <mergeCell ref="B70:E70"/>
    <mergeCell ref="F70:I70"/>
    <mergeCell ref="J70:O70"/>
    <mergeCell ref="P70:Q70"/>
    <mergeCell ref="R70:T70"/>
    <mergeCell ref="B69:E69"/>
    <mergeCell ref="F69:I69"/>
    <mergeCell ref="J69:O69"/>
    <mergeCell ref="P69:Q69"/>
    <mergeCell ref="R69:T69"/>
    <mergeCell ref="B74:E74"/>
    <mergeCell ref="F74:I74"/>
    <mergeCell ref="J74:O74"/>
    <mergeCell ref="P74:Q74"/>
    <mergeCell ref="R74:T74"/>
    <mergeCell ref="U73:X73"/>
    <mergeCell ref="Y73:AA73"/>
    <mergeCell ref="AB73:AC73"/>
    <mergeCell ref="AD73:AF73"/>
    <mergeCell ref="AG73:AI73"/>
    <mergeCell ref="B73:E73"/>
    <mergeCell ref="F73:I73"/>
    <mergeCell ref="J73:O73"/>
    <mergeCell ref="P73:Q73"/>
    <mergeCell ref="R73:T73"/>
    <mergeCell ref="B72:E72"/>
    <mergeCell ref="F72:I72"/>
    <mergeCell ref="J72:O72"/>
    <mergeCell ref="P72:Q72"/>
    <mergeCell ref="R72:T72"/>
    <mergeCell ref="B77:E77"/>
    <mergeCell ref="F77:I77"/>
    <mergeCell ref="J77:O77"/>
    <mergeCell ref="P77:Q77"/>
    <mergeCell ref="R77:T77"/>
    <mergeCell ref="U76:X76"/>
    <mergeCell ref="Y76:AA76"/>
    <mergeCell ref="AB76:AC76"/>
    <mergeCell ref="AD76:AF76"/>
    <mergeCell ref="AG76:AI76"/>
    <mergeCell ref="B76:E76"/>
    <mergeCell ref="F76:I76"/>
    <mergeCell ref="J76:O76"/>
    <mergeCell ref="P76:Q76"/>
    <mergeCell ref="R76:T76"/>
    <mergeCell ref="B75:E75"/>
    <mergeCell ref="F75:I75"/>
    <mergeCell ref="J75:O75"/>
    <mergeCell ref="P75:Q75"/>
    <mergeCell ref="R75:T75"/>
    <mergeCell ref="B80:E80"/>
    <mergeCell ref="F80:I80"/>
    <mergeCell ref="J80:O80"/>
    <mergeCell ref="P80:Q80"/>
    <mergeCell ref="R80:T80"/>
    <mergeCell ref="U79:X79"/>
    <mergeCell ref="Y79:AA79"/>
    <mergeCell ref="AB79:AC79"/>
    <mergeCell ref="AD79:AF79"/>
    <mergeCell ref="AG79:AI79"/>
    <mergeCell ref="B79:E79"/>
    <mergeCell ref="F79:I79"/>
    <mergeCell ref="J79:O79"/>
    <mergeCell ref="P79:Q79"/>
    <mergeCell ref="R79:T79"/>
    <mergeCell ref="B78:E78"/>
    <mergeCell ref="F78:I78"/>
    <mergeCell ref="J78:O78"/>
    <mergeCell ref="P78:Q78"/>
    <mergeCell ref="R78:T78"/>
    <mergeCell ref="B83:E83"/>
    <mergeCell ref="F83:I83"/>
    <mergeCell ref="J83:O83"/>
    <mergeCell ref="P83:Q83"/>
    <mergeCell ref="R83:T83"/>
    <mergeCell ref="U82:X82"/>
    <mergeCell ref="Y82:AA82"/>
    <mergeCell ref="AB82:AC82"/>
    <mergeCell ref="AD82:AF82"/>
    <mergeCell ref="AG82:AI82"/>
    <mergeCell ref="B82:E82"/>
    <mergeCell ref="F82:I82"/>
    <mergeCell ref="J82:O82"/>
    <mergeCell ref="P82:Q82"/>
    <mergeCell ref="R82:T82"/>
    <mergeCell ref="B81:E81"/>
    <mergeCell ref="F81:I81"/>
    <mergeCell ref="J81:O81"/>
    <mergeCell ref="P81:Q81"/>
    <mergeCell ref="R81:T81"/>
    <mergeCell ref="B86:E86"/>
    <mergeCell ref="F86:I86"/>
    <mergeCell ref="J86:O86"/>
    <mergeCell ref="P86:Q86"/>
    <mergeCell ref="R86:T86"/>
    <mergeCell ref="U85:X85"/>
    <mergeCell ref="Y85:AA85"/>
    <mergeCell ref="AB85:AC85"/>
    <mergeCell ref="AD85:AF85"/>
    <mergeCell ref="AG85:AI85"/>
    <mergeCell ref="B85:E85"/>
    <mergeCell ref="F85:I85"/>
    <mergeCell ref="J85:O85"/>
    <mergeCell ref="P85:Q85"/>
    <mergeCell ref="R85:T85"/>
    <mergeCell ref="B84:E84"/>
    <mergeCell ref="F84:I84"/>
    <mergeCell ref="J84:O84"/>
    <mergeCell ref="P84:Q84"/>
    <mergeCell ref="R84:T84"/>
    <mergeCell ref="B89:E89"/>
    <mergeCell ref="F89:I89"/>
    <mergeCell ref="J89:O89"/>
    <mergeCell ref="P89:Q89"/>
    <mergeCell ref="R89:T89"/>
    <mergeCell ref="U88:X88"/>
    <mergeCell ref="Y88:AA88"/>
    <mergeCell ref="AB88:AC88"/>
    <mergeCell ref="AD88:AF88"/>
    <mergeCell ref="AG88:AI88"/>
    <mergeCell ref="B88:E88"/>
    <mergeCell ref="F88:I88"/>
    <mergeCell ref="J88:O88"/>
    <mergeCell ref="P88:Q88"/>
    <mergeCell ref="R88:T88"/>
    <mergeCell ref="B87:E87"/>
    <mergeCell ref="F87:I87"/>
    <mergeCell ref="J87:O87"/>
    <mergeCell ref="P87:Q87"/>
    <mergeCell ref="R87:T87"/>
    <mergeCell ref="B92:E92"/>
    <mergeCell ref="F92:I92"/>
    <mergeCell ref="J92:O92"/>
    <mergeCell ref="P92:Q92"/>
    <mergeCell ref="R92:T92"/>
    <mergeCell ref="U91:X91"/>
    <mergeCell ref="Y91:AA91"/>
    <mergeCell ref="AB91:AC91"/>
    <mergeCell ref="AD91:AF91"/>
    <mergeCell ref="AG91:AI91"/>
    <mergeCell ref="B91:E91"/>
    <mergeCell ref="F91:I91"/>
    <mergeCell ref="J91:O91"/>
    <mergeCell ref="P91:Q91"/>
    <mergeCell ref="R91:T91"/>
    <mergeCell ref="B90:E90"/>
    <mergeCell ref="F90:I90"/>
    <mergeCell ref="J90:O90"/>
    <mergeCell ref="P90:Q90"/>
    <mergeCell ref="R90:T90"/>
    <mergeCell ref="B95:E95"/>
    <mergeCell ref="F95:I95"/>
    <mergeCell ref="J95:O95"/>
    <mergeCell ref="P95:Q95"/>
    <mergeCell ref="R95:T95"/>
    <mergeCell ref="U94:X94"/>
    <mergeCell ref="Y94:AA94"/>
    <mergeCell ref="AB94:AC94"/>
    <mergeCell ref="AD94:AF94"/>
    <mergeCell ref="AG94:AI94"/>
    <mergeCell ref="B94:E94"/>
    <mergeCell ref="F94:I94"/>
    <mergeCell ref="J94:O94"/>
    <mergeCell ref="P94:Q94"/>
    <mergeCell ref="R94:T94"/>
    <mergeCell ref="B93:E93"/>
    <mergeCell ref="F93:I93"/>
    <mergeCell ref="J93:O93"/>
    <mergeCell ref="P93:Q93"/>
    <mergeCell ref="R93:T93"/>
    <mergeCell ref="B98:E98"/>
    <mergeCell ref="F98:I98"/>
    <mergeCell ref="J98:O98"/>
    <mergeCell ref="P98:Q98"/>
    <mergeCell ref="R98:T98"/>
    <mergeCell ref="U97:X97"/>
    <mergeCell ref="Y97:AA97"/>
    <mergeCell ref="AB97:AC97"/>
    <mergeCell ref="AD97:AF97"/>
    <mergeCell ref="AG97:AI97"/>
    <mergeCell ref="B97:E97"/>
    <mergeCell ref="F97:I97"/>
    <mergeCell ref="J97:O97"/>
    <mergeCell ref="P97:Q97"/>
    <mergeCell ref="R97:T97"/>
    <mergeCell ref="B96:E96"/>
    <mergeCell ref="F96:I96"/>
    <mergeCell ref="J96:O96"/>
    <mergeCell ref="P96:Q96"/>
    <mergeCell ref="R96:T96"/>
    <mergeCell ref="B101:E101"/>
    <mergeCell ref="F101:I101"/>
    <mergeCell ref="J101:O101"/>
    <mergeCell ref="P101:Q101"/>
    <mergeCell ref="R101:T101"/>
    <mergeCell ref="U100:X100"/>
    <mergeCell ref="Y100:AA100"/>
    <mergeCell ref="AB100:AC100"/>
    <mergeCell ref="AD100:AF100"/>
    <mergeCell ref="AG100:AI100"/>
    <mergeCell ref="B100:E100"/>
    <mergeCell ref="F100:I100"/>
    <mergeCell ref="J100:O100"/>
    <mergeCell ref="P100:Q100"/>
    <mergeCell ref="R100:T100"/>
    <mergeCell ref="B99:E99"/>
    <mergeCell ref="F99:I99"/>
    <mergeCell ref="J99:O99"/>
    <mergeCell ref="P99:Q99"/>
    <mergeCell ref="R99:T99"/>
    <mergeCell ref="B104:E104"/>
    <mergeCell ref="F104:I104"/>
    <mergeCell ref="J104:O104"/>
    <mergeCell ref="P104:Q104"/>
    <mergeCell ref="R104:T104"/>
    <mergeCell ref="U103:X103"/>
    <mergeCell ref="Y103:AA103"/>
    <mergeCell ref="AB103:AC103"/>
    <mergeCell ref="AD103:AF103"/>
    <mergeCell ref="AG103:AI103"/>
    <mergeCell ref="B103:E103"/>
    <mergeCell ref="F103:I103"/>
    <mergeCell ref="J103:O103"/>
    <mergeCell ref="P103:Q103"/>
    <mergeCell ref="R103:T103"/>
    <mergeCell ref="B102:E102"/>
    <mergeCell ref="F102:I102"/>
    <mergeCell ref="J102:O102"/>
    <mergeCell ref="P102:Q102"/>
    <mergeCell ref="R102:T102"/>
    <mergeCell ref="B107:E107"/>
    <mergeCell ref="F107:I107"/>
    <mergeCell ref="J107:O107"/>
    <mergeCell ref="P107:Q107"/>
    <mergeCell ref="R107:T107"/>
    <mergeCell ref="U106:X106"/>
    <mergeCell ref="Y106:AA106"/>
    <mergeCell ref="AB106:AC106"/>
    <mergeCell ref="AD106:AF106"/>
    <mergeCell ref="AG106:AI106"/>
    <mergeCell ref="B106:E106"/>
    <mergeCell ref="F106:I106"/>
    <mergeCell ref="J106:O106"/>
    <mergeCell ref="P106:Q106"/>
    <mergeCell ref="R106:T106"/>
    <mergeCell ref="B105:E105"/>
    <mergeCell ref="F105:I105"/>
    <mergeCell ref="J105:O105"/>
    <mergeCell ref="P105:Q105"/>
    <mergeCell ref="R105:T105"/>
    <mergeCell ref="B110:E110"/>
    <mergeCell ref="F110:I110"/>
    <mergeCell ref="J110:O110"/>
    <mergeCell ref="P110:Q110"/>
    <mergeCell ref="R110:T110"/>
    <mergeCell ref="U109:X109"/>
    <mergeCell ref="Y109:AA109"/>
    <mergeCell ref="AB109:AC109"/>
    <mergeCell ref="AD109:AF109"/>
    <mergeCell ref="AG109:AI109"/>
    <mergeCell ref="B109:E109"/>
    <mergeCell ref="F109:I109"/>
    <mergeCell ref="J109:O109"/>
    <mergeCell ref="P109:Q109"/>
    <mergeCell ref="R109:T109"/>
    <mergeCell ref="B108:E108"/>
    <mergeCell ref="F108:I108"/>
    <mergeCell ref="J108:O108"/>
    <mergeCell ref="P108:Q108"/>
    <mergeCell ref="R108:T108"/>
    <mergeCell ref="B113:E113"/>
    <mergeCell ref="F113:I113"/>
    <mergeCell ref="J113:O113"/>
    <mergeCell ref="P113:Q113"/>
    <mergeCell ref="R113:T113"/>
    <mergeCell ref="U112:X112"/>
    <mergeCell ref="Y112:AA112"/>
    <mergeCell ref="AB112:AC112"/>
    <mergeCell ref="AD112:AF112"/>
    <mergeCell ref="AG112:AI112"/>
    <mergeCell ref="B112:E112"/>
    <mergeCell ref="F112:I112"/>
    <mergeCell ref="J112:O112"/>
    <mergeCell ref="P112:Q112"/>
    <mergeCell ref="R112:T112"/>
    <mergeCell ref="B111:E111"/>
    <mergeCell ref="F111:I111"/>
    <mergeCell ref="J111:O111"/>
    <mergeCell ref="P111:Q111"/>
    <mergeCell ref="R111:T111"/>
    <mergeCell ref="B116:E116"/>
    <mergeCell ref="F116:I116"/>
    <mergeCell ref="J116:O116"/>
    <mergeCell ref="P116:Q116"/>
    <mergeCell ref="R116:T116"/>
    <mergeCell ref="U115:X115"/>
    <mergeCell ref="Y115:AA115"/>
    <mergeCell ref="AB115:AC115"/>
    <mergeCell ref="AD115:AF115"/>
    <mergeCell ref="AG115:AI115"/>
    <mergeCell ref="B115:E115"/>
    <mergeCell ref="F115:I115"/>
    <mergeCell ref="J115:O115"/>
    <mergeCell ref="P115:Q115"/>
    <mergeCell ref="R115:T115"/>
    <mergeCell ref="B114:E114"/>
    <mergeCell ref="F114:I114"/>
    <mergeCell ref="J114:O114"/>
    <mergeCell ref="P114:Q114"/>
    <mergeCell ref="R114:T114"/>
    <mergeCell ref="B119:E119"/>
    <mergeCell ref="F119:I119"/>
    <mergeCell ref="J119:O119"/>
    <mergeCell ref="P119:Q119"/>
    <mergeCell ref="R119:T119"/>
    <mergeCell ref="U118:X118"/>
    <mergeCell ref="Y118:AA118"/>
    <mergeCell ref="AB118:AC118"/>
    <mergeCell ref="AD118:AF118"/>
    <mergeCell ref="AG118:AI118"/>
    <mergeCell ref="B118:E118"/>
    <mergeCell ref="F118:I118"/>
    <mergeCell ref="J118:O118"/>
    <mergeCell ref="P118:Q118"/>
    <mergeCell ref="R118:T118"/>
    <mergeCell ref="B117:E117"/>
    <mergeCell ref="F117:I117"/>
    <mergeCell ref="J117:O117"/>
    <mergeCell ref="P117:Q117"/>
    <mergeCell ref="R117:T117"/>
    <mergeCell ref="B122:E122"/>
    <mergeCell ref="F122:I122"/>
    <mergeCell ref="J122:O122"/>
    <mergeCell ref="P122:Q122"/>
    <mergeCell ref="R122:T122"/>
    <mergeCell ref="U121:X121"/>
    <mergeCell ref="Y121:AA121"/>
    <mergeCell ref="AB121:AC121"/>
    <mergeCell ref="AD121:AF121"/>
    <mergeCell ref="AG121:AI121"/>
    <mergeCell ref="B121:E121"/>
    <mergeCell ref="F121:I121"/>
    <mergeCell ref="J121:O121"/>
    <mergeCell ref="P121:Q121"/>
    <mergeCell ref="R121:T121"/>
    <mergeCell ref="B120:E120"/>
    <mergeCell ref="F120:I120"/>
    <mergeCell ref="J120:O120"/>
    <mergeCell ref="P120:Q120"/>
    <mergeCell ref="R120:T120"/>
    <mergeCell ref="B125:E125"/>
    <mergeCell ref="F125:I125"/>
    <mergeCell ref="J125:O125"/>
    <mergeCell ref="P125:Q125"/>
    <mergeCell ref="R125:T125"/>
    <mergeCell ref="U124:X124"/>
    <mergeCell ref="Y124:AA124"/>
    <mergeCell ref="AB124:AC124"/>
    <mergeCell ref="AD124:AF124"/>
    <mergeCell ref="AG124:AI124"/>
    <mergeCell ref="B124:E124"/>
    <mergeCell ref="F124:I124"/>
    <mergeCell ref="J124:O124"/>
    <mergeCell ref="P124:Q124"/>
    <mergeCell ref="R124:T124"/>
    <mergeCell ref="B123:E123"/>
    <mergeCell ref="F123:I123"/>
    <mergeCell ref="J123:O123"/>
    <mergeCell ref="P123:Q123"/>
    <mergeCell ref="R123:T123"/>
    <mergeCell ref="B128:E128"/>
    <mergeCell ref="F128:I128"/>
    <mergeCell ref="J128:O128"/>
    <mergeCell ref="P128:Q128"/>
    <mergeCell ref="R128:T128"/>
    <mergeCell ref="U127:X127"/>
    <mergeCell ref="Y127:AA127"/>
    <mergeCell ref="AB127:AC127"/>
    <mergeCell ref="AD127:AF127"/>
    <mergeCell ref="AG127:AI127"/>
    <mergeCell ref="B127:E127"/>
    <mergeCell ref="F127:I127"/>
    <mergeCell ref="J127:O127"/>
    <mergeCell ref="P127:Q127"/>
    <mergeCell ref="R127:T127"/>
    <mergeCell ref="B126:E126"/>
    <mergeCell ref="F126:I126"/>
    <mergeCell ref="J126:O126"/>
    <mergeCell ref="P126:Q126"/>
    <mergeCell ref="R126:T126"/>
    <mergeCell ref="B131:E131"/>
    <mergeCell ref="F131:I131"/>
    <mergeCell ref="J131:O131"/>
    <mergeCell ref="P131:Q131"/>
    <mergeCell ref="R131:T131"/>
    <mergeCell ref="U130:X130"/>
    <mergeCell ref="Y130:AA130"/>
    <mergeCell ref="AB130:AC130"/>
    <mergeCell ref="AD130:AF130"/>
    <mergeCell ref="AG130:AI130"/>
    <mergeCell ref="B130:E130"/>
    <mergeCell ref="F130:I130"/>
    <mergeCell ref="J130:O130"/>
    <mergeCell ref="P130:Q130"/>
    <mergeCell ref="R130:T130"/>
    <mergeCell ref="B129:E129"/>
    <mergeCell ref="F129:I129"/>
    <mergeCell ref="J129:O129"/>
    <mergeCell ref="P129:Q129"/>
    <mergeCell ref="R129:T129"/>
    <mergeCell ref="B134:E134"/>
    <mergeCell ref="F134:I134"/>
    <mergeCell ref="J134:O134"/>
    <mergeCell ref="P134:Q134"/>
    <mergeCell ref="R134:T134"/>
    <mergeCell ref="U133:X133"/>
    <mergeCell ref="Y133:AA133"/>
    <mergeCell ref="AB133:AC133"/>
    <mergeCell ref="AD133:AF133"/>
    <mergeCell ref="AG133:AI133"/>
    <mergeCell ref="B133:E133"/>
    <mergeCell ref="F133:I133"/>
    <mergeCell ref="J133:O133"/>
    <mergeCell ref="P133:Q133"/>
    <mergeCell ref="R133:T133"/>
    <mergeCell ref="B132:E132"/>
    <mergeCell ref="F132:I132"/>
    <mergeCell ref="J132:O132"/>
    <mergeCell ref="P132:Q132"/>
    <mergeCell ref="R132:T132"/>
    <mergeCell ref="B137:E137"/>
    <mergeCell ref="F137:I137"/>
    <mergeCell ref="J137:O137"/>
    <mergeCell ref="P137:Q137"/>
    <mergeCell ref="R137:T137"/>
    <mergeCell ref="U136:X136"/>
    <mergeCell ref="Y136:AA136"/>
    <mergeCell ref="AB136:AC136"/>
    <mergeCell ref="AD136:AF136"/>
    <mergeCell ref="AG136:AI136"/>
    <mergeCell ref="B136:E136"/>
    <mergeCell ref="F136:I136"/>
    <mergeCell ref="J136:O136"/>
    <mergeCell ref="P136:Q136"/>
    <mergeCell ref="R136:T136"/>
    <mergeCell ref="B135:E135"/>
    <mergeCell ref="F135:I135"/>
    <mergeCell ref="J135:O135"/>
    <mergeCell ref="P135:Q135"/>
    <mergeCell ref="R135:T135"/>
    <mergeCell ref="B140:E140"/>
    <mergeCell ref="F140:I140"/>
    <mergeCell ref="J140:O140"/>
    <mergeCell ref="P140:Q140"/>
    <mergeCell ref="R140:T140"/>
    <mergeCell ref="U139:X139"/>
    <mergeCell ref="Y139:AA139"/>
    <mergeCell ref="AB139:AC139"/>
    <mergeCell ref="AD139:AF139"/>
    <mergeCell ref="AG139:AI139"/>
    <mergeCell ref="B139:E139"/>
    <mergeCell ref="F139:I139"/>
    <mergeCell ref="J139:O139"/>
    <mergeCell ref="P139:Q139"/>
    <mergeCell ref="R139:T139"/>
    <mergeCell ref="B138:E138"/>
    <mergeCell ref="F138:I138"/>
    <mergeCell ref="J138:O138"/>
    <mergeCell ref="P138:Q138"/>
    <mergeCell ref="R138:T138"/>
    <mergeCell ref="B143:E143"/>
    <mergeCell ref="F143:I143"/>
    <mergeCell ref="J143:O143"/>
    <mergeCell ref="P143:Q143"/>
    <mergeCell ref="R143:T143"/>
    <mergeCell ref="U142:X142"/>
    <mergeCell ref="Y142:AA142"/>
    <mergeCell ref="AB142:AC142"/>
    <mergeCell ref="AD142:AF142"/>
    <mergeCell ref="AG142:AI142"/>
    <mergeCell ref="B142:E142"/>
    <mergeCell ref="F142:I142"/>
    <mergeCell ref="J142:O142"/>
    <mergeCell ref="P142:Q142"/>
    <mergeCell ref="R142:T142"/>
    <mergeCell ref="B141:E141"/>
    <mergeCell ref="F141:I141"/>
    <mergeCell ref="J141:O141"/>
    <mergeCell ref="P141:Q141"/>
    <mergeCell ref="R141:T141"/>
    <mergeCell ref="B146:E146"/>
    <mergeCell ref="F146:I146"/>
    <mergeCell ref="J146:O146"/>
    <mergeCell ref="P146:Q146"/>
    <mergeCell ref="R146:T146"/>
    <mergeCell ref="U145:X145"/>
    <mergeCell ref="Y145:AA145"/>
    <mergeCell ref="AB145:AC145"/>
    <mergeCell ref="AD145:AF145"/>
    <mergeCell ref="AG145:AI145"/>
    <mergeCell ref="B145:E145"/>
    <mergeCell ref="F145:I145"/>
    <mergeCell ref="J145:O145"/>
    <mergeCell ref="P145:Q145"/>
    <mergeCell ref="R145:T145"/>
    <mergeCell ref="B144:E144"/>
    <mergeCell ref="F144:I144"/>
    <mergeCell ref="J144:O144"/>
    <mergeCell ref="P144:Q144"/>
    <mergeCell ref="R144:T144"/>
    <mergeCell ref="B149:E149"/>
    <mergeCell ref="F149:I149"/>
    <mergeCell ref="J149:O149"/>
    <mergeCell ref="P149:Q149"/>
    <mergeCell ref="R149:T149"/>
    <mergeCell ref="U148:X148"/>
    <mergeCell ref="Y148:AA148"/>
    <mergeCell ref="AB148:AC148"/>
    <mergeCell ref="AD148:AF148"/>
    <mergeCell ref="AG148:AI148"/>
    <mergeCell ref="B148:E148"/>
    <mergeCell ref="F148:I148"/>
    <mergeCell ref="J148:O148"/>
    <mergeCell ref="P148:Q148"/>
    <mergeCell ref="R148:T148"/>
    <mergeCell ref="B147:E147"/>
    <mergeCell ref="F147:I147"/>
    <mergeCell ref="J147:O147"/>
    <mergeCell ref="P147:Q147"/>
    <mergeCell ref="R147:T147"/>
    <mergeCell ref="B152:E152"/>
    <mergeCell ref="F152:I152"/>
    <mergeCell ref="J152:O152"/>
    <mergeCell ref="P152:Q152"/>
    <mergeCell ref="R152:T152"/>
    <mergeCell ref="U151:X151"/>
    <mergeCell ref="Y151:AA151"/>
    <mergeCell ref="AB151:AC151"/>
    <mergeCell ref="AD151:AF151"/>
    <mergeCell ref="AG151:AI151"/>
    <mergeCell ref="B151:E151"/>
    <mergeCell ref="F151:I151"/>
    <mergeCell ref="J151:O151"/>
    <mergeCell ref="P151:Q151"/>
    <mergeCell ref="R151:T151"/>
    <mergeCell ref="B150:E150"/>
    <mergeCell ref="F150:I150"/>
    <mergeCell ref="J150:O150"/>
    <mergeCell ref="P150:Q150"/>
    <mergeCell ref="R150:T150"/>
    <mergeCell ref="B155:E155"/>
    <mergeCell ref="F155:I155"/>
    <mergeCell ref="J155:O155"/>
    <mergeCell ref="P155:Q155"/>
    <mergeCell ref="R155:T155"/>
    <mergeCell ref="U154:X154"/>
    <mergeCell ref="Y154:AA154"/>
    <mergeCell ref="AB154:AC154"/>
    <mergeCell ref="AD154:AF154"/>
    <mergeCell ref="AG154:AI154"/>
    <mergeCell ref="B154:E154"/>
    <mergeCell ref="F154:I154"/>
    <mergeCell ref="J154:O154"/>
    <mergeCell ref="P154:Q154"/>
    <mergeCell ref="R154:T154"/>
    <mergeCell ref="B153:E153"/>
    <mergeCell ref="F153:I153"/>
    <mergeCell ref="J153:O153"/>
    <mergeCell ref="P153:Q153"/>
    <mergeCell ref="R153:T153"/>
    <mergeCell ref="B158:E158"/>
    <mergeCell ref="F158:I158"/>
    <mergeCell ref="J158:O158"/>
    <mergeCell ref="P158:Q158"/>
    <mergeCell ref="R158:T158"/>
    <mergeCell ref="U157:X157"/>
    <mergeCell ref="Y157:AA157"/>
    <mergeCell ref="AB157:AC157"/>
    <mergeCell ref="AD157:AF157"/>
    <mergeCell ref="AG157:AI157"/>
    <mergeCell ref="B157:E157"/>
    <mergeCell ref="F157:I157"/>
    <mergeCell ref="J157:O157"/>
    <mergeCell ref="P157:Q157"/>
    <mergeCell ref="R157:T157"/>
    <mergeCell ref="B156:E156"/>
    <mergeCell ref="F156:I156"/>
    <mergeCell ref="J156:O156"/>
    <mergeCell ref="P156:Q156"/>
    <mergeCell ref="R156:T156"/>
    <mergeCell ref="B161:E161"/>
    <mergeCell ref="F161:I161"/>
    <mergeCell ref="J161:O161"/>
    <mergeCell ref="P161:Q161"/>
    <mergeCell ref="R161:T161"/>
    <mergeCell ref="U160:X160"/>
    <mergeCell ref="Y160:AA160"/>
    <mergeCell ref="AB160:AC160"/>
    <mergeCell ref="AD160:AF160"/>
    <mergeCell ref="AG160:AI160"/>
    <mergeCell ref="B160:E160"/>
    <mergeCell ref="F160:I160"/>
    <mergeCell ref="J160:O160"/>
    <mergeCell ref="P160:Q160"/>
    <mergeCell ref="R160:T160"/>
    <mergeCell ref="B159:E159"/>
    <mergeCell ref="F159:I159"/>
    <mergeCell ref="J159:O159"/>
    <mergeCell ref="P159:Q159"/>
    <mergeCell ref="R159:T159"/>
    <mergeCell ref="B164:E164"/>
    <mergeCell ref="F164:I164"/>
    <mergeCell ref="J164:O164"/>
    <mergeCell ref="P164:Q164"/>
    <mergeCell ref="R164:T164"/>
    <mergeCell ref="U163:X163"/>
    <mergeCell ref="Y163:AA163"/>
    <mergeCell ref="AB163:AC163"/>
    <mergeCell ref="AD163:AF163"/>
    <mergeCell ref="AG163:AI163"/>
    <mergeCell ref="B163:E163"/>
    <mergeCell ref="F163:I163"/>
    <mergeCell ref="J163:O163"/>
    <mergeCell ref="P163:Q163"/>
    <mergeCell ref="R163:T163"/>
    <mergeCell ref="B162:E162"/>
    <mergeCell ref="F162:I162"/>
    <mergeCell ref="J162:O162"/>
    <mergeCell ref="P162:Q162"/>
    <mergeCell ref="R162:T162"/>
    <mergeCell ref="B167:E167"/>
    <mergeCell ref="F167:I167"/>
    <mergeCell ref="J167:O167"/>
    <mergeCell ref="P167:Q167"/>
    <mergeCell ref="R167:T167"/>
    <mergeCell ref="U166:X166"/>
    <mergeCell ref="Y166:AA166"/>
    <mergeCell ref="AB166:AC166"/>
    <mergeCell ref="AD166:AF166"/>
    <mergeCell ref="AG166:AI166"/>
    <mergeCell ref="B166:E166"/>
    <mergeCell ref="F166:I166"/>
    <mergeCell ref="J166:O166"/>
    <mergeCell ref="P166:Q166"/>
    <mergeCell ref="R166:T166"/>
    <mergeCell ref="B165:E165"/>
    <mergeCell ref="F165:I165"/>
    <mergeCell ref="J165:O165"/>
    <mergeCell ref="P165:Q165"/>
    <mergeCell ref="R165:T165"/>
    <mergeCell ref="B170:E170"/>
    <mergeCell ref="F170:I170"/>
    <mergeCell ref="J170:O170"/>
    <mergeCell ref="P170:Q170"/>
    <mergeCell ref="R170:T170"/>
    <mergeCell ref="U169:X169"/>
    <mergeCell ref="Y169:AA169"/>
    <mergeCell ref="AB169:AC169"/>
    <mergeCell ref="AD169:AF169"/>
    <mergeCell ref="AG169:AI169"/>
    <mergeCell ref="B169:E169"/>
    <mergeCell ref="F169:I169"/>
    <mergeCell ref="J169:O169"/>
    <mergeCell ref="P169:Q169"/>
    <mergeCell ref="R169:T169"/>
    <mergeCell ref="B168:E168"/>
    <mergeCell ref="F168:I168"/>
    <mergeCell ref="J168:O168"/>
    <mergeCell ref="P168:Q168"/>
    <mergeCell ref="R168:T168"/>
    <mergeCell ref="B173:E173"/>
    <mergeCell ref="F173:I173"/>
    <mergeCell ref="J173:O173"/>
    <mergeCell ref="P173:Q173"/>
    <mergeCell ref="R173:T173"/>
    <mergeCell ref="U172:X172"/>
    <mergeCell ref="Y172:AA172"/>
    <mergeCell ref="AB172:AC172"/>
    <mergeCell ref="AD172:AF172"/>
    <mergeCell ref="AG172:AI172"/>
    <mergeCell ref="B172:E172"/>
    <mergeCell ref="F172:I172"/>
    <mergeCell ref="J172:O172"/>
    <mergeCell ref="P172:Q172"/>
    <mergeCell ref="R172:T172"/>
    <mergeCell ref="B171:E171"/>
    <mergeCell ref="F171:I171"/>
    <mergeCell ref="J171:O171"/>
    <mergeCell ref="P171:Q171"/>
    <mergeCell ref="R171:T171"/>
    <mergeCell ref="B176:E176"/>
    <mergeCell ref="F176:I176"/>
    <mergeCell ref="J176:O176"/>
    <mergeCell ref="P176:Q176"/>
    <mergeCell ref="R176:T176"/>
    <mergeCell ref="U175:X175"/>
    <mergeCell ref="Y175:AA175"/>
    <mergeCell ref="AB175:AC175"/>
    <mergeCell ref="AD175:AF175"/>
    <mergeCell ref="AG175:AI175"/>
    <mergeCell ref="B175:E175"/>
    <mergeCell ref="F175:I175"/>
    <mergeCell ref="J175:O175"/>
    <mergeCell ref="P175:Q175"/>
    <mergeCell ref="R175:T175"/>
    <mergeCell ref="B174:E174"/>
    <mergeCell ref="F174:I174"/>
    <mergeCell ref="J174:O174"/>
    <mergeCell ref="P174:Q174"/>
    <mergeCell ref="R174:T174"/>
    <mergeCell ref="B179:E179"/>
    <mergeCell ref="F179:I179"/>
    <mergeCell ref="J179:O179"/>
    <mergeCell ref="P179:Q179"/>
    <mergeCell ref="R179:T179"/>
    <mergeCell ref="U178:X178"/>
    <mergeCell ref="Y178:AA178"/>
    <mergeCell ref="AB178:AC178"/>
    <mergeCell ref="AD178:AF178"/>
    <mergeCell ref="AG178:AI178"/>
    <mergeCell ref="B178:E178"/>
    <mergeCell ref="F178:I178"/>
    <mergeCell ref="J178:O178"/>
    <mergeCell ref="P178:Q178"/>
    <mergeCell ref="R178:T178"/>
    <mergeCell ref="B177:E177"/>
    <mergeCell ref="F177:I177"/>
    <mergeCell ref="J177:O177"/>
    <mergeCell ref="P177:Q177"/>
    <mergeCell ref="R177:T177"/>
    <mergeCell ref="B182:E182"/>
    <mergeCell ref="F182:I182"/>
    <mergeCell ref="J182:O182"/>
    <mergeCell ref="P182:Q182"/>
    <mergeCell ref="R182:T182"/>
    <mergeCell ref="U181:X181"/>
    <mergeCell ref="Y181:AA181"/>
    <mergeCell ref="AB181:AC181"/>
    <mergeCell ref="AD181:AF181"/>
    <mergeCell ref="AG181:AI181"/>
    <mergeCell ref="B181:E181"/>
    <mergeCell ref="F181:I181"/>
    <mergeCell ref="J181:O181"/>
    <mergeCell ref="P181:Q181"/>
    <mergeCell ref="R181:T181"/>
    <mergeCell ref="B180:E180"/>
    <mergeCell ref="F180:I180"/>
    <mergeCell ref="J180:O180"/>
    <mergeCell ref="P180:Q180"/>
    <mergeCell ref="R180:T180"/>
    <mergeCell ref="B185:E185"/>
    <mergeCell ref="F185:I185"/>
    <mergeCell ref="J185:O185"/>
    <mergeCell ref="P185:Q185"/>
    <mergeCell ref="R185:T185"/>
    <mergeCell ref="U184:X184"/>
    <mergeCell ref="Y184:AA184"/>
    <mergeCell ref="AB184:AC184"/>
    <mergeCell ref="AD184:AF184"/>
    <mergeCell ref="AG184:AI184"/>
    <mergeCell ref="B184:E184"/>
    <mergeCell ref="F184:I184"/>
    <mergeCell ref="J184:O184"/>
    <mergeCell ref="P184:Q184"/>
    <mergeCell ref="R184:T184"/>
    <mergeCell ref="B183:E183"/>
    <mergeCell ref="F183:I183"/>
    <mergeCell ref="J183:O183"/>
    <mergeCell ref="P183:Q183"/>
    <mergeCell ref="R183:T183"/>
    <mergeCell ref="B188:E188"/>
    <mergeCell ref="F188:I188"/>
    <mergeCell ref="J188:O188"/>
    <mergeCell ref="P188:Q188"/>
    <mergeCell ref="R188:T188"/>
    <mergeCell ref="U187:X187"/>
    <mergeCell ref="Y187:AA187"/>
    <mergeCell ref="AB187:AC187"/>
    <mergeCell ref="AD187:AF187"/>
    <mergeCell ref="AG187:AI187"/>
    <mergeCell ref="B187:E187"/>
    <mergeCell ref="F187:I187"/>
    <mergeCell ref="J187:O187"/>
    <mergeCell ref="P187:Q187"/>
    <mergeCell ref="R187:T187"/>
    <mergeCell ref="B186:E186"/>
    <mergeCell ref="F186:I186"/>
    <mergeCell ref="J186:O186"/>
    <mergeCell ref="P186:Q186"/>
    <mergeCell ref="R186:T186"/>
    <mergeCell ref="B191:E191"/>
    <mergeCell ref="F191:I191"/>
    <mergeCell ref="J191:O191"/>
    <mergeCell ref="P191:Q191"/>
    <mergeCell ref="R191:T191"/>
    <mergeCell ref="U190:X190"/>
    <mergeCell ref="Y190:AA190"/>
    <mergeCell ref="AB190:AC190"/>
    <mergeCell ref="AD190:AF190"/>
    <mergeCell ref="AG190:AI190"/>
    <mergeCell ref="B190:E190"/>
    <mergeCell ref="F190:I190"/>
    <mergeCell ref="J190:O190"/>
    <mergeCell ref="P190:Q190"/>
    <mergeCell ref="R190:T190"/>
    <mergeCell ref="B189:E189"/>
    <mergeCell ref="F189:I189"/>
    <mergeCell ref="J189:O189"/>
    <mergeCell ref="P189:Q189"/>
    <mergeCell ref="R189:T189"/>
    <mergeCell ref="B194:E194"/>
    <mergeCell ref="F194:I194"/>
    <mergeCell ref="J194:O194"/>
    <mergeCell ref="P194:Q194"/>
    <mergeCell ref="R194:T194"/>
    <mergeCell ref="U193:X193"/>
    <mergeCell ref="Y193:AA193"/>
    <mergeCell ref="AB193:AC193"/>
    <mergeCell ref="AD193:AF193"/>
    <mergeCell ref="AG193:AI193"/>
    <mergeCell ref="B193:E193"/>
    <mergeCell ref="F193:I193"/>
    <mergeCell ref="J193:O193"/>
    <mergeCell ref="P193:Q193"/>
    <mergeCell ref="R193:T193"/>
    <mergeCell ref="B192:E192"/>
    <mergeCell ref="F192:I192"/>
    <mergeCell ref="J192:O192"/>
    <mergeCell ref="P192:Q192"/>
    <mergeCell ref="R192:T192"/>
    <mergeCell ref="B197:E197"/>
    <mergeCell ref="F197:I197"/>
    <mergeCell ref="J197:O197"/>
    <mergeCell ref="P197:Q197"/>
    <mergeCell ref="R197:T197"/>
    <mergeCell ref="U196:X196"/>
    <mergeCell ref="Y196:AA196"/>
    <mergeCell ref="AB196:AC196"/>
    <mergeCell ref="AD196:AF196"/>
    <mergeCell ref="AG196:AI196"/>
    <mergeCell ref="B196:E196"/>
    <mergeCell ref="F196:I196"/>
    <mergeCell ref="J196:O196"/>
    <mergeCell ref="P196:Q196"/>
    <mergeCell ref="R196:T196"/>
    <mergeCell ref="B195:E195"/>
    <mergeCell ref="F195:I195"/>
    <mergeCell ref="J195:O195"/>
    <mergeCell ref="P195:Q195"/>
    <mergeCell ref="R195:T195"/>
    <mergeCell ref="B200:E200"/>
    <mergeCell ref="F200:I200"/>
    <mergeCell ref="J200:O200"/>
    <mergeCell ref="P200:Q200"/>
    <mergeCell ref="R200:T200"/>
    <mergeCell ref="U199:X199"/>
    <mergeCell ref="Y199:AA199"/>
    <mergeCell ref="AB199:AC199"/>
    <mergeCell ref="AD199:AF199"/>
    <mergeCell ref="AG199:AI199"/>
    <mergeCell ref="B199:E199"/>
    <mergeCell ref="F199:I199"/>
    <mergeCell ref="J199:O199"/>
    <mergeCell ref="P199:Q199"/>
    <mergeCell ref="R199:T199"/>
    <mergeCell ref="B198:E198"/>
    <mergeCell ref="F198:I198"/>
    <mergeCell ref="J198:O198"/>
    <mergeCell ref="P198:Q198"/>
    <mergeCell ref="R198:T198"/>
    <mergeCell ref="B203:E203"/>
    <mergeCell ref="F203:I203"/>
    <mergeCell ref="J203:O203"/>
    <mergeCell ref="P203:Q203"/>
    <mergeCell ref="R203:T203"/>
    <mergeCell ref="U202:X202"/>
    <mergeCell ref="Y202:AA202"/>
    <mergeCell ref="AB202:AC202"/>
    <mergeCell ref="AD202:AF202"/>
    <mergeCell ref="AG202:AI202"/>
    <mergeCell ref="B202:E202"/>
    <mergeCell ref="F202:I202"/>
    <mergeCell ref="J202:O202"/>
    <mergeCell ref="P202:Q202"/>
    <mergeCell ref="R202:T202"/>
    <mergeCell ref="B201:E201"/>
    <mergeCell ref="F201:I201"/>
    <mergeCell ref="J201:O201"/>
    <mergeCell ref="P201:Q201"/>
    <mergeCell ref="R201:T201"/>
    <mergeCell ref="B206:E206"/>
    <mergeCell ref="F206:I206"/>
    <mergeCell ref="J206:O206"/>
    <mergeCell ref="P206:Q206"/>
    <mergeCell ref="R206:T206"/>
    <mergeCell ref="U205:X205"/>
    <mergeCell ref="Y205:AA205"/>
    <mergeCell ref="AB205:AC205"/>
    <mergeCell ref="AD205:AF205"/>
    <mergeCell ref="AG205:AI205"/>
    <mergeCell ref="B205:E205"/>
    <mergeCell ref="F205:I205"/>
    <mergeCell ref="J205:O205"/>
    <mergeCell ref="P205:Q205"/>
    <mergeCell ref="R205:T205"/>
    <mergeCell ref="B204:E204"/>
    <mergeCell ref="F204:I204"/>
    <mergeCell ref="J204:O204"/>
    <mergeCell ref="P204:Q204"/>
    <mergeCell ref="R204:T204"/>
    <mergeCell ref="AK19:AL19"/>
    <mergeCell ref="AM19:AN19"/>
    <mergeCell ref="AO19:AQ19"/>
    <mergeCell ref="AR19:AT19"/>
    <mergeCell ref="AU19:AZ19"/>
    <mergeCell ref="AG18:AI18"/>
    <mergeCell ref="AK18:AL18"/>
    <mergeCell ref="AM18:AN18"/>
    <mergeCell ref="AO18:AQ18"/>
    <mergeCell ref="AR18:AT18"/>
    <mergeCell ref="AG208:AI208"/>
    <mergeCell ref="AR208:AT208"/>
    <mergeCell ref="U206:X206"/>
    <mergeCell ref="Y206:AA206"/>
    <mergeCell ref="AB206:AC206"/>
    <mergeCell ref="AD206:AF206"/>
    <mergeCell ref="AG206:AI206"/>
    <mergeCell ref="AK206:AL206"/>
    <mergeCell ref="AM206:AN206"/>
    <mergeCell ref="AO206:AQ206"/>
    <mergeCell ref="AR206:AT206"/>
    <mergeCell ref="AK22:AL22"/>
    <mergeCell ref="AM22:AN22"/>
    <mergeCell ref="AO22:AQ22"/>
    <mergeCell ref="AR22:AT22"/>
    <mergeCell ref="AU22:AZ22"/>
    <mergeCell ref="AK21:AL21"/>
    <mergeCell ref="AM21:AN21"/>
    <mergeCell ref="AO21:AQ21"/>
    <mergeCell ref="AR21:AT21"/>
    <mergeCell ref="AU21:AZ21"/>
    <mergeCell ref="U21:X21"/>
    <mergeCell ref="AK20:AL20"/>
    <mergeCell ref="AM20:AN20"/>
    <mergeCell ref="AO20:AQ20"/>
    <mergeCell ref="AR20:AT20"/>
    <mergeCell ref="AU20:AZ20"/>
    <mergeCell ref="U20:X20"/>
    <mergeCell ref="Y20:AA20"/>
    <mergeCell ref="AB20:AC20"/>
    <mergeCell ref="AD20:AF20"/>
    <mergeCell ref="AG20:AI20"/>
    <mergeCell ref="AK25:AL25"/>
    <mergeCell ref="AM25:AN25"/>
    <mergeCell ref="AO25:AQ25"/>
    <mergeCell ref="AR25:AT25"/>
    <mergeCell ref="AU25:AZ25"/>
    <mergeCell ref="AK24:AL24"/>
    <mergeCell ref="AM24:AN24"/>
    <mergeCell ref="AO24:AQ24"/>
    <mergeCell ref="AR24:AT24"/>
    <mergeCell ref="AU24:AZ24"/>
    <mergeCell ref="U24:X24"/>
    <mergeCell ref="Y24:AA24"/>
    <mergeCell ref="AB24:AC24"/>
    <mergeCell ref="AD24:AF24"/>
    <mergeCell ref="AG24:AI24"/>
    <mergeCell ref="AK23:AL23"/>
    <mergeCell ref="AM23:AN23"/>
    <mergeCell ref="AO23:AQ23"/>
    <mergeCell ref="AR23:AT23"/>
    <mergeCell ref="AU23:AZ23"/>
    <mergeCell ref="U23:X23"/>
    <mergeCell ref="Y23:AA23"/>
    <mergeCell ref="AK28:AL28"/>
    <mergeCell ref="AM28:AN28"/>
    <mergeCell ref="AO28:AQ28"/>
    <mergeCell ref="AR28:AT28"/>
    <mergeCell ref="AU28:AZ28"/>
    <mergeCell ref="AK27:AL27"/>
    <mergeCell ref="AM27:AN27"/>
    <mergeCell ref="AO27:AQ27"/>
    <mergeCell ref="AR27:AT27"/>
    <mergeCell ref="AU27:AZ27"/>
    <mergeCell ref="U27:X27"/>
    <mergeCell ref="Y27:AA27"/>
    <mergeCell ref="AB27:AC27"/>
    <mergeCell ref="AD27:AF27"/>
    <mergeCell ref="AG27:AI27"/>
    <mergeCell ref="AK26:AL26"/>
    <mergeCell ref="AM26:AN26"/>
    <mergeCell ref="AO26:AQ26"/>
    <mergeCell ref="AR26:AT26"/>
    <mergeCell ref="AU26:AZ26"/>
    <mergeCell ref="U26:X26"/>
    <mergeCell ref="Y26:AA26"/>
    <mergeCell ref="AB26:AC26"/>
    <mergeCell ref="AD26:AF26"/>
    <mergeCell ref="AG26:AI26"/>
    <mergeCell ref="AK31:AL31"/>
    <mergeCell ref="AM31:AN31"/>
    <mergeCell ref="AO31:AQ31"/>
    <mergeCell ref="AR31:AT31"/>
    <mergeCell ref="AU31:AZ31"/>
    <mergeCell ref="AK30:AL30"/>
    <mergeCell ref="AM30:AN30"/>
    <mergeCell ref="AO30:AQ30"/>
    <mergeCell ref="AR30:AT30"/>
    <mergeCell ref="AU30:AZ30"/>
    <mergeCell ref="U30:X30"/>
    <mergeCell ref="Y30:AA30"/>
    <mergeCell ref="AB30:AC30"/>
    <mergeCell ref="AD30:AF30"/>
    <mergeCell ref="AG30:AI30"/>
    <mergeCell ref="AK29:AL29"/>
    <mergeCell ref="AM29:AN29"/>
    <mergeCell ref="AO29:AQ29"/>
    <mergeCell ref="AR29:AT29"/>
    <mergeCell ref="AU29:AZ29"/>
    <mergeCell ref="U29:X29"/>
    <mergeCell ref="Y29:AA29"/>
    <mergeCell ref="AB29:AC29"/>
    <mergeCell ref="AD29:AF29"/>
    <mergeCell ref="AG29:AI29"/>
    <mergeCell ref="AK34:AL34"/>
    <mergeCell ref="AM34:AN34"/>
    <mergeCell ref="AO34:AQ34"/>
    <mergeCell ref="AR34:AT34"/>
    <mergeCell ref="AU34:AZ34"/>
    <mergeCell ref="AK33:AL33"/>
    <mergeCell ref="AM33:AN33"/>
    <mergeCell ref="AO33:AQ33"/>
    <mergeCell ref="AR33:AT33"/>
    <mergeCell ref="AU33:AZ33"/>
    <mergeCell ref="U33:X33"/>
    <mergeCell ref="Y33:AA33"/>
    <mergeCell ref="AB33:AC33"/>
    <mergeCell ref="AD33:AF33"/>
    <mergeCell ref="AG33:AI33"/>
    <mergeCell ref="AK32:AL32"/>
    <mergeCell ref="AM32:AN32"/>
    <mergeCell ref="AO32:AQ32"/>
    <mergeCell ref="AR32:AT32"/>
    <mergeCell ref="AU32:AZ32"/>
    <mergeCell ref="U32:X32"/>
    <mergeCell ref="Y32:AA32"/>
    <mergeCell ref="AB32:AC32"/>
    <mergeCell ref="AD32:AF32"/>
    <mergeCell ref="AG32:AI32"/>
    <mergeCell ref="AK37:AL37"/>
    <mergeCell ref="AM37:AN37"/>
    <mergeCell ref="AO37:AQ37"/>
    <mergeCell ref="AR37:AT37"/>
    <mergeCell ref="AU37:AZ37"/>
    <mergeCell ref="AK36:AL36"/>
    <mergeCell ref="AM36:AN36"/>
    <mergeCell ref="AO36:AQ36"/>
    <mergeCell ref="AR36:AT36"/>
    <mergeCell ref="AU36:AZ36"/>
    <mergeCell ref="U36:X36"/>
    <mergeCell ref="Y36:AA36"/>
    <mergeCell ref="AB36:AC36"/>
    <mergeCell ref="AD36:AF36"/>
    <mergeCell ref="AG36:AI36"/>
    <mergeCell ref="AK35:AL35"/>
    <mergeCell ref="AM35:AN35"/>
    <mergeCell ref="AO35:AQ35"/>
    <mergeCell ref="AR35:AT35"/>
    <mergeCell ref="AU35:AZ35"/>
    <mergeCell ref="U35:X35"/>
    <mergeCell ref="Y35:AA35"/>
    <mergeCell ref="AB35:AC35"/>
    <mergeCell ref="AD35:AF35"/>
    <mergeCell ref="AG35:AI35"/>
    <mergeCell ref="AK40:AL40"/>
    <mergeCell ref="AM40:AN40"/>
    <mergeCell ref="AO40:AQ40"/>
    <mergeCell ref="AR40:AT40"/>
    <mergeCell ref="AU40:AZ40"/>
    <mergeCell ref="AK39:AL39"/>
    <mergeCell ref="AM39:AN39"/>
    <mergeCell ref="AO39:AQ39"/>
    <mergeCell ref="AR39:AT39"/>
    <mergeCell ref="AU39:AZ39"/>
    <mergeCell ref="U39:X39"/>
    <mergeCell ref="Y39:AA39"/>
    <mergeCell ref="AB39:AC39"/>
    <mergeCell ref="AD39:AF39"/>
    <mergeCell ref="AG39:AI39"/>
    <mergeCell ref="AK38:AL38"/>
    <mergeCell ref="AM38:AN38"/>
    <mergeCell ref="AO38:AQ38"/>
    <mergeCell ref="AR38:AT38"/>
    <mergeCell ref="AU38:AZ38"/>
    <mergeCell ref="U38:X38"/>
    <mergeCell ref="Y38:AA38"/>
    <mergeCell ref="AB38:AC38"/>
    <mergeCell ref="AD38:AF38"/>
    <mergeCell ref="AG38:AI38"/>
    <mergeCell ref="AK43:AL43"/>
    <mergeCell ref="AM43:AN43"/>
    <mergeCell ref="AO43:AQ43"/>
    <mergeCell ref="AR43:AT43"/>
    <mergeCell ref="AU43:AZ43"/>
    <mergeCell ref="AK42:AL42"/>
    <mergeCell ref="AM42:AN42"/>
    <mergeCell ref="AO42:AQ42"/>
    <mergeCell ref="AR42:AT42"/>
    <mergeCell ref="AU42:AZ42"/>
    <mergeCell ref="U42:X42"/>
    <mergeCell ref="Y42:AA42"/>
    <mergeCell ref="AB42:AC42"/>
    <mergeCell ref="AD42:AF42"/>
    <mergeCell ref="AG42:AI42"/>
    <mergeCell ref="AK41:AL41"/>
    <mergeCell ref="AM41:AN41"/>
    <mergeCell ref="AO41:AQ41"/>
    <mergeCell ref="AR41:AT41"/>
    <mergeCell ref="AU41:AZ41"/>
    <mergeCell ref="U41:X41"/>
    <mergeCell ref="Y41:AA41"/>
    <mergeCell ref="AB41:AC41"/>
    <mergeCell ref="AD41:AF41"/>
    <mergeCell ref="AG41:AI41"/>
    <mergeCell ref="AK46:AL46"/>
    <mergeCell ref="AM46:AN46"/>
    <mergeCell ref="AO46:AQ46"/>
    <mergeCell ref="AR46:AT46"/>
    <mergeCell ref="AU46:AZ46"/>
    <mergeCell ref="AK45:AL45"/>
    <mergeCell ref="AM45:AN45"/>
    <mergeCell ref="AO45:AQ45"/>
    <mergeCell ref="AR45:AT45"/>
    <mergeCell ref="AU45:AZ45"/>
    <mergeCell ref="U45:X45"/>
    <mergeCell ref="Y45:AA45"/>
    <mergeCell ref="AB45:AC45"/>
    <mergeCell ref="AD45:AF45"/>
    <mergeCell ref="AG45:AI45"/>
    <mergeCell ref="AK44:AL44"/>
    <mergeCell ref="AM44:AN44"/>
    <mergeCell ref="AO44:AQ44"/>
    <mergeCell ref="AR44:AT44"/>
    <mergeCell ref="AU44:AZ44"/>
    <mergeCell ref="U44:X44"/>
    <mergeCell ref="Y44:AA44"/>
    <mergeCell ref="AB44:AC44"/>
    <mergeCell ref="AD44:AF44"/>
    <mergeCell ref="AG44:AI44"/>
    <mergeCell ref="AK49:AL49"/>
    <mergeCell ref="AM49:AN49"/>
    <mergeCell ref="AO49:AQ49"/>
    <mergeCell ref="AR49:AT49"/>
    <mergeCell ref="AU49:AZ49"/>
    <mergeCell ref="AK48:AL48"/>
    <mergeCell ref="AM48:AN48"/>
    <mergeCell ref="AO48:AQ48"/>
    <mergeCell ref="AR48:AT48"/>
    <mergeCell ref="AU48:AZ48"/>
    <mergeCell ref="U48:X48"/>
    <mergeCell ref="Y48:AA48"/>
    <mergeCell ref="AB48:AC48"/>
    <mergeCell ref="AD48:AF48"/>
    <mergeCell ref="AG48:AI48"/>
    <mergeCell ref="AK47:AL47"/>
    <mergeCell ref="AM47:AN47"/>
    <mergeCell ref="AO47:AQ47"/>
    <mergeCell ref="AR47:AT47"/>
    <mergeCell ref="AU47:AZ47"/>
    <mergeCell ref="U47:X47"/>
    <mergeCell ref="Y47:AA47"/>
    <mergeCell ref="AB47:AC47"/>
    <mergeCell ref="AD47:AF47"/>
    <mergeCell ref="AG47:AI47"/>
    <mergeCell ref="AK52:AL52"/>
    <mergeCell ref="AM52:AN52"/>
    <mergeCell ref="AO52:AQ52"/>
    <mergeCell ref="AR52:AT52"/>
    <mergeCell ref="AU52:AZ52"/>
    <mergeCell ref="AK51:AL51"/>
    <mergeCell ref="AM51:AN51"/>
    <mergeCell ref="AO51:AQ51"/>
    <mergeCell ref="AR51:AT51"/>
    <mergeCell ref="AU51:AZ51"/>
    <mergeCell ref="U51:X51"/>
    <mergeCell ref="Y51:AA51"/>
    <mergeCell ref="AB51:AC51"/>
    <mergeCell ref="AD51:AF51"/>
    <mergeCell ref="AG51:AI51"/>
    <mergeCell ref="AK50:AL50"/>
    <mergeCell ref="AM50:AN50"/>
    <mergeCell ref="AO50:AQ50"/>
    <mergeCell ref="AR50:AT50"/>
    <mergeCell ref="AU50:AZ50"/>
    <mergeCell ref="U50:X50"/>
    <mergeCell ref="Y50:AA50"/>
    <mergeCell ref="AB50:AC50"/>
    <mergeCell ref="AD50:AF50"/>
    <mergeCell ref="AG50:AI50"/>
    <mergeCell ref="AK55:AL55"/>
    <mergeCell ref="AM55:AN55"/>
    <mergeCell ref="AO55:AQ55"/>
    <mergeCell ref="AR55:AT55"/>
    <mergeCell ref="AU55:AZ55"/>
    <mergeCell ref="AK54:AL54"/>
    <mergeCell ref="AM54:AN54"/>
    <mergeCell ref="AO54:AQ54"/>
    <mergeCell ref="AR54:AT54"/>
    <mergeCell ref="AU54:AZ54"/>
    <mergeCell ref="U54:X54"/>
    <mergeCell ref="Y54:AA54"/>
    <mergeCell ref="AB54:AC54"/>
    <mergeCell ref="AD54:AF54"/>
    <mergeCell ref="AG54:AI54"/>
    <mergeCell ref="AK53:AL53"/>
    <mergeCell ref="AM53:AN53"/>
    <mergeCell ref="AO53:AQ53"/>
    <mergeCell ref="AR53:AT53"/>
    <mergeCell ref="AU53:AZ53"/>
    <mergeCell ref="U53:X53"/>
    <mergeCell ref="Y53:AA53"/>
    <mergeCell ref="AB53:AC53"/>
    <mergeCell ref="AD53:AF53"/>
    <mergeCell ref="AG53:AI53"/>
    <mergeCell ref="AK58:AL58"/>
    <mergeCell ref="AM58:AN58"/>
    <mergeCell ref="AO58:AQ58"/>
    <mergeCell ref="AR58:AT58"/>
    <mergeCell ref="AU58:AZ58"/>
    <mergeCell ref="AK57:AL57"/>
    <mergeCell ref="AM57:AN57"/>
    <mergeCell ref="AO57:AQ57"/>
    <mergeCell ref="AR57:AT57"/>
    <mergeCell ref="AU57:AZ57"/>
    <mergeCell ref="U57:X57"/>
    <mergeCell ref="Y57:AA57"/>
    <mergeCell ref="AB57:AC57"/>
    <mergeCell ref="AD57:AF57"/>
    <mergeCell ref="AG57:AI57"/>
    <mergeCell ref="AK56:AL56"/>
    <mergeCell ref="AM56:AN56"/>
    <mergeCell ref="AO56:AQ56"/>
    <mergeCell ref="AR56:AT56"/>
    <mergeCell ref="AU56:AZ56"/>
    <mergeCell ref="U56:X56"/>
    <mergeCell ref="Y56:AA56"/>
    <mergeCell ref="AB56:AC56"/>
    <mergeCell ref="AD56:AF56"/>
    <mergeCell ref="AG56:AI56"/>
    <mergeCell ref="AK61:AL61"/>
    <mergeCell ref="AM61:AN61"/>
    <mergeCell ref="AO61:AQ61"/>
    <mergeCell ref="AR61:AT61"/>
    <mergeCell ref="AU61:AZ61"/>
    <mergeCell ref="AK60:AL60"/>
    <mergeCell ref="AM60:AN60"/>
    <mergeCell ref="AO60:AQ60"/>
    <mergeCell ref="AR60:AT60"/>
    <mergeCell ref="AU60:AZ60"/>
    <mergeCell ref="U60:X60"/>
    <mergeCell ref="Y60:AA60"/>
    <mergeCell ref="AB60:AC60"/>
    <mergeCell ref="AD60:AF60"/>
    <mergeCell ref="AG60:AI60"/>
    <mergeCell ref="AK59:AL59"/>
    <mergeCell ref="AM59:AN59"/>
    <mergeCell ref="AO59:AQ59"/>
    <mergeCell ref="AR59:AT59"/>
    <mergeCell ref="AU59:AZ59"/>
    <mergeCell ref="U59:X59"/>
    <mergeCell ref="Y59:AA59"/>
    <mergeCell ref="AB59:AC59"/>
    <mergeCell ref="AD59:AF59"/>
    <mergeCell ref="AG59:AI59"/>
    <mergeCell ref="AK64:AL64"/>
    <mergeCell ref="AM64:AN64"/>
    <mergeCell ref="AO64:AQ64"/>
    <mergeCell ref="AR64:AT64"/>
    <mergeCell ref="AU64:AZ64"/>
    <mergeCell ref="AK63:AL63"/>
    <mergeCell ref="AM63:AN63"/>
    <mergeCell ref="AO63:AQ63"/>
    <mergeCell ref="AR63:AT63"/>
    <mergeCell ref="AU63:AZ63"/>
    <mergeCell ref="U63:X63"/>
    <mergeCell ref="Y63:AA63"/>
    <mergeCell ref="AB63:AC63"/>
    <mergeCell ref="AD63:AF63"/>
    <mergeCell ref="AG63:AI63"/>
    <mergeCell ref="AK62:AL62"/>
    <mergeCell ref="AM62:AN62"/>
    <mergeCell ref="AO62:AQ62"/>
    <mergeCell ref="AR62:AT62"/>
    <mergeCell ref="AU62:AZ62"/>
    <mergeCell ref="U62:X62"/>
    <mergeCell ref="Y62:AA62"/>
    <mergeCell ref="AB62:AC62"/>
    <mergeCell ref="AD62:AF62"/>
    <mergeCell ref="AG62:AI62"/>
    <mergeCell ref="AK67:AL67"/>
    <mergeCell ref="AM67:AN67"/>
    <mergeCell ref="AO67:AQ67"/>
    <mergeCell ref="AR67:AT67"/>
    <mergeCell ref="AU67:AZ67"/>
    <mergeCell ref="AK66:AL66"/>
    <mergeCell ref="AM66:AN66"/>
    <mergeCell ref="AO66:AQ66"/>
    <mergeCell ref="AR66:AT66"/>
    <mergeCell ref="AU66:AZ66"/>
    <mergeCell ref="U66:X66"/>
    <mergeCell ref="Y66:AA66"/>
    <mergeCell ref="AB66:AC66"/>
    <mergeCell ref="AD66:AF66"/>
    <mergeCell ref="AG66:AI66"/>
    <mergeCell ref="AK65:AL65"/>
    <mergeCell ref="AM65:AN65"/>
    <mergeCell ref="AO65:AQ65"/>
    <mergeCell ref="AR65:AT65"/>
    <mergeCell ref="AU65:AZ65"/>
    <mergeCell ref="U65:X65"/>
    <mergeCell ref="Y65:AA65"/>
    <mergeCell ref="AB65:AC65"/>
    <mergeCell ref="AD65:AF65"/>
    <mergeCell ref="AG65:AI65"/>
    <mergeCell ref="AK70:AL70"/>
    <mergeCell ref="AM70:AN70"/>
    <mergeCell ref="AO70:AQ70"/>
    <mergeCell ref="AR70:AT70"/>
    <mergeCell ref="AU70:AZ70"/>
    <mergeCell ref="AK69:AL69"/>
    <mergeCell ref="AM69:AN69"/>
    <mergeCell ref="AO69:AQ69"/>
    <mergeCell ref="AR69:AT69"/>
    <mergeCell ref="AU69:AZ69"/>
    <mergeCell ref="U69:X69"/>
    <mergeCell ref="Y69:AA69"/>
    <mergeCell ref="AB69:AC69"/>
    <mergeCell ref="AD69:AF69"/>
    <mergeCell ref="AG69:AI69"/>
    <mergeCell ref="AK68:AL68"/>
    <mergeCell ref="AM68:AN68"/>
    <mergeCell ref="AO68:AQ68"/>
    <mergeCell ref="AR68:AT68"/>
    <mergeCell ref="AU68:AZ68"/>
    <mergeCell ref="U68:X68"/>
    <mergeCell ref="Y68:AA68"/>
    <mergeCell ref="AB68:AC68"/>
    <mergeCell ref="AD68:AF68"/>
    <mergeCell ref="AG68:AI68"/>
    <mergeCell ref="AK73:AL73"/>
    <mergeCell ref="AM73:AN73"/>
    <mergeCell ref="AO73:AQ73"/>
    <mergeCell ref="AR73:AT73"/>
    <mergeCell ref="AU73:AZ73"/>
    <mergeCell ref="AK72:AL72"/>
    <mergeCell ref="AM72:AN72"/>
    <mergeCell ref="AO72:AQ72"/>
    <mergeCell ref="AR72:AT72"/>
    <mergeCell ref="AU72:AZ72"/>
    <mergeCell ref="U72:X72"/>
    <mergeCell ref="Y72:AA72"/>
    <mergeCell ref="AB72:AC72"/>
    <mergeCell ref="AD72:AF72"/>
    <mergeCell ref="AG72:AI72"/>
    <mergeCell ref="AK71:AL71"/>
    <mergeCell ref="AM71:AN71"/>
    <mergeCell ref="AO71:AQ71"/>
    <mergeCell ref="AR71:AT71"/>
    <mergeCell ref="AU71:AZ71"/>
    <mergeCell ref="U71:X71"/>
    <mergeCell ref="Y71:AA71"/>
    <mergeCell ref="AB71:AC71"/>
    <mergeCell ref="AD71:AF71"/>
    <mergeCell ref="AG71:AI71"/>
    <mergeCell ref="AK76:AL76"/>
    <mergeCell ref="AM76:AN76"/>
    <mergeCell ref="AO76:AQ76"/>
    <mergeCell ref="AR76:AT76"/>
    <mergeCell ref="AU76:AZ76"/>
    <mergeCell ref="AK75:AL75"/>
    <mergeCell ref="AM75:AN75"/>
    <mergeCell ref="AO75:AQ75"/>
    <mergeCell ref="AR75:AT75"/>
    <mergeCell ref="AU75:AZ75"/>
    <mergeCell ref="U75:X75"/>
    <mergeCell ref="Y75:AA75"/>
    <mergeCell ref="AB75:AC75"/>
    <mergeCell ref="AD75:AF75"/>
    <mergeCell ref="AG75:AI75"/>
    <mergeCell ref="AK74:AL74"/>
    <mergeCell ref="AM74:AN74"/>
    <mergeCell ref="AO74:AQ74"/>
    <mergeCell ref="AR74:AT74"/>
    <mergeCell ref="AU74:AZ74"/>
    <mergeCell ref="U74:X74"/>
    <mergeCell ref="Y74:AA74"/>
    <mergeCell ref="AB74:AC74"/>
    <mergeCell ref="AD74:AF74"/>
    <mergeCell ref="AG74:AI74"/>
    <mergeCell ref="AK79:AL79"/>
    <mergeCell ref="AM79:AN79"/>
    <mergeCell ref="AO79:AQ79"/>
    <mergeCell ref="AR79:AT79"/>
    <mergeCell ref="AU79:AZ79"/>
    <mergeCell ref="AK78:AL78"/>
    <mergeCell ref="AM78:AN78"/>
    <mergeCell ref="AO78:AQ78"/>
    <mergeCell ref="AR78:AT78"/>
    <mergeCell ref="AU78:AZ78"/>
    <mergeCell ref="U78:X78"/>
    <mergeCell ref="Y78:AA78"/>
    <mergeCell ref="AB78:AC78"/>
    <mergeCell ref="AD78:AF78"/>
    <mergeCell ref="AG78:AI78"/>
    <mergeCell ref="AK77:AL77"/>
    <mergeCell ref="AM77:AN77"/>
    <mergeCell ref="AO77:AQ77"/>
    <mergeCell ref="AR77:AT77"/>
    <mergeCell ref="AU77:AZ77"/>
    <mergeCell ref="U77:X77"/>
    <mergeCell ref="Y77:AA77"/>
    <mergeCell ref="AB77:AC77"/>
    <mergeCell ref="AD77:AF77"/>
    <mergeCell ref="AG77:AI77"/>
    <mergeCell ref="AK82:AL82"/>
    <mergeCell ref="AM82:AN82"/>
    <mergeCell ref="AO82:AQ82"/>
    <mergeCell ref="AR82:AT82"/>
    <mergeCell ref="AU82:AZ82"/>
    <mergeCell ref="AK81:AL81"/>
    <mergeCell ref="AM81:AN81"/>
    <mergeCell ref="AO81:AQ81"/>
    <mergeCell ref="AR81:AT81"/>
    <mergeCell ref="AU81:AZ81"/>
    <mergeCell ref="U81:X81"/>
    <mergeCell ref="Y81:AA81"/>
    <mergeCell ref="AB81:AC81"/>
    <mergeCell ref="AD81:AF81"/>
    <mergeCell ref="AG81:AI81"/>
    <mergeCell ref="AK80:AL80"/>
    <mergeCell ref="AM80:AN80"/>
    <mergeCell ref="AO80:AQ80"/>
    <mergeCell ref="AR80:AT80"/>
    <mergeCell ref="AU80:AZ80"/>
    <mergeCell ref="U80:X80"/>
    <mergeCell ref="Y80:AA80"/>
    <mergeCell ref="AB80:AC80"/>
    <mergeCell ref="AD80:AF80"/>
    <mergeCell ref="AG80:AI80"/>
    <mergeCell ref="AK85:AL85"/>
    <mergeCell ref="AM85:AN85"/>
    <mergeCell ref="AO85:AQ85"/>
    <mergeCell ref="AR85:AT85"/>
    <mergeCell ref="AU85:AZ85"/>
    <mergeCell ref="AK84:AL84"/>
    <mergeCell ref="AM84:AN84"/>
    <mergeCell ref="AO84:AQ84"/>
    <mergeCell ref="AR84:AT84"/>
    <mergeCell ref="AU84:AZ84"/>
    <mergeCell ref="U84:X84"/>
    <mergeCell ref="Y84:AA84"/>
    <mergeCell ref="AB84:AC84"/>
    <mergeCell ref="AD84:AF84"/>
    <mergeCell ref="AG84:AI84"/>
    <mergeCell ref="AK83:AL83"/>
    <mergeCell ref="AM83:AN83"/>
    <mergeCell ref="AO83:AQ83"/>
    <mergeCell ref="AR83:AT83"/>
    <mergeCell ref="AU83:AZ83"/>
    <mergeCell ref="U83:X83"/>
    <mergeCell ref="Y83:AA83"/>
    <mergeCell ref="AB83:AC83"/>
    <mergeCell ref="AD83:AF83"/>
    <mergeCell ref="AG83:AI83"/>
    <mergeCell ref="AK88:AL88"/>
    <mergeCell ref="AM88:AN88"/>
    <mergeCell ref="AO88:AQ88"/>
    <mergeCell ref="AR88:AT88"/>
    <mergeCell ref="AU88:AZ88"/>
    <mergeCell ref="AK87:AL87"/>
    <mergeCell ref="AM87:AN87"/>
    <mergeCell ref="AO87:AQ87"/>
    <mergeCell ref="AR87:AT87"/>
    <mergeCell ref="AU87:AZ87"/>
    <mergeCell ref="U87:X87"/>
    <mergeCell ref="Y87:AA87"/>
    <mergeCell ref="AB87:AC87"/>
    <mergeCell ref="AD87:AF87"/>
    <mergeCell ref="AG87:AI87"/>
    <mergeCell ref="AK86:AL86"/>
    <mergeCell ref="AM86:AN86"/>
    <mergeCell ref="AO86:AQ86"/>
    <mergeCell ref="AR86:AT86"/>
    <mergeCell ref="AU86:AZ86"/>
    <mergeCell ref="U86:X86"/>
    <mergeCell ref="Y86:AA86"/>
    <mergeCell ref="AB86:AC86"/>
    <mergeCell ref="AD86:AF86"/>
    <mergeCell ref="AG86:AI86"/>
    <mergeCell ref="AK91:AL91"/>
    <mergeCell ref="AM91:AN91"/>
    <mergeCell ref="AO91:AQ91"/>
    <mergeCell ref="AR91:AT91"/>
    <mergeCell ref="AU91:AZ91"/>
    <mergeCell ref="AK90:AL90"/>
    <mergeCell ref="AM90:AN90"/>
    <mergeCell ref="AO90:AQ90"/>
    <mergeCell ref="AR90:AT90"/>
    <mergeCell ref="AU90:AZ90"/>
    <mergeCell ref="U90:X90"/>
    <mergeCell ref="Y90:AA90"/>
    <mergeCell ref="AB90:AC90"/>
    <mergeCell ref="AD90:AF90"/>
    <mergeCell ref="AG90:AI90"/>
    <mergeCell ref="AK89:AL89"/>
    <mergeCell ref="AM89:AN89"/>
    <mergeCell ref="AO89:AQ89"/>
    <mergeCell ref="AR89:AT89"/>
    <mergeCell ref="AU89:AZ89"/>
    <mergeCell ref="U89:X89"/>
    <mergeCell ref="Y89:AA89"/>
    <mergeCell ref="AB89:AC89"/>
    <mergeCell ref="AD89:AF89"/>
    <mergeCell ref="AG89:AI89"/>
    <mergeCell ref="AK94:AL94"/>
    <mergeCell ref="AM94:AN94"/>
    <mergeCell ref="AO94:AQ94"/>
    <mergeCell ref="AR94:AT94"/>
    <mergeCell ref="AU94:AZ94"/>
    <mergeCell ref="AK93:AL93"/>
    <mergeCell ref="AM93:AN93"/>
    <mergeCell ref="AO93:AQ93"/>
    <mergeCell ref="AR93:AT93"/>
    <mergeCell ref="AU93:AZ93"/>
    <mergeCell ref="U93:X93"/>
    <mergeCell ref="Y93:AA93"/>
    <mergeCell ref="AB93:AC93"/>
    <mergeCell ref="AD93:AF93"/>
    <mergeCell ref="AG93:AI93"/>
    <mergeCell ref="AK92:AL92"/>
    <mergeCell ref="AM92:AN92"/>
    <mergeCell ref="AO92:AQ92"/>
    <mergeCell ref="AR92:AT92"/>
    <mergeCell ref="AU92:AZ92"/>
    <mergeCell ref="U92:X92"/>
    <mergeCell ref="Y92:AA92"/>
    <mergeCell ref="AB92:AC92"/>
    <mergeCell ref="AD92:AF92"/>
    <mergeCell ref="AG92:AI92"/>
    <mergeCell ref="AK97:AL97"/>
    <mergeCell ref="AM97:AN97"/>
    <mergeCell ref="AO97:AQ97"/>
    <mergeCell ref="AR97:AT97"/>
    <mergeCell ref="AU97:AZ97"/>
    <mergeCell ref="AK96:AL96"/>
    <mergeCell ref="AM96:AN96"/>
    <mergeCell ref="AO96:AQ96"/>
    <mergeCell ref="AR96:AT96"/>
    <mergeCell ref="AU96:AZ96"/>
    <mergeCell ref="U96:X96"/>
    <mergeCell ref="Y96:AA96"/>
    <mergeCell ref="AB96:AC96"/>
    <mergeCell ref="AD96:AF96"/>
    <mergeCell ref="AG96:AI96"/>
    <mergeCell ref="AK95:AL95"/>
    <mergeCell ref="AM95:AN95"/>
    <mergeCell ref="AO95:AQ95"/>
    <mergeCell ref="AR95:AT95"/>
    <mergeCell ref="AU95:AZ95"/>
    <mergeCell ref="U95:X95"/>
    <mergeCell ref="Y95:AA95"/>
    <mergeCell ref="AB95:AC95"/>
    <mergeCell ref="AD95:AF95"/>
    <mergeCell ref="AG95:AI95"/>
    <mergeCell ref="AK100:AL100"/>
    <mergeCell ref="AM100:AN100"/>
    <mergeCell ref="AO100:AQ100"/>
    <mergeCell ref="AR100:AT100"/>
    <mergeCell ref="AU100:AZ100"/>
    <mergeCell ref="AK99:AL99"/>
    <mergeCell ref="AM99:AN99"/>
    <mergeCell ref="AO99:AQ99"/>
    <mergeCell ref="AR99:AT99"/>
    <mergeCell ref="AU99:AZ99"/>
    <mergeCell ref="U99:X99"/>
    <mergeCell ref="Y99:AA99"/>
    <mergeCell ref="AB99:AC99"/>
    <mergeCell ref="AD99:AF99"/>
    <mergeCell ref="AG99:AI99"/>
    <mergeCell ref="AK98:AL98"/>
    <mergeCell ref="AM98:AN98"/>
    <mergeCell ref="AO98:AQ98"/>
    <mergeCell ref="AR98:AT98"/>
    <mergeCell ref="AU98:AZ98"/>
    <mergeCell ref="U98:X98"/>
    <mergeCell ref="Y98:AA98"/>
    <mergeCell ref="AB98:AC98"/>
    <mergeCell ref="AD98:AF98"/>
    <mergeCell ref="AG98:AI98"/>
    <mergeCell ref="AK103:AL103"/>
    <mergeCell ref="AM103:AN103"/>
    <mergeCell ref="AO103:AQ103"/>
    <mergeCell ref="AR103:AT103"/>
    <mergeCell ref="AU103:AZ103"/>
    <mergeCell ref="AK102:AL102"/>
    <mergeCell ref="AM102:AN102"/>
    <mergeCell ref="AO102:AQ102"/>
    <mergeCell ref="AR102:AT102"/>
    <mergeCell ref="AU102:AZ102"/>
    <mergeCell ref="U102:X102"/>
    <mergeCell ref="Y102:AA102"/>
    <mergeCell ref="AB102:AC102"/>
    <mergeCell ref="AD102:AF102"/>
    <mergeCell ref="AG102:AI102"/>
    <mergeCell ref="AK101:AL101"/>
    <mergeCell ref="AM101:AN101"/>
    <mergeCell ref="AO101:AQ101"/>
    <mergeCell ref="AR101:AT101"/>
    <mergeCell ref="AU101:AZ101"/>
    <mergeCell ref="U101:X101"/>
    <mergeCell ref="Y101:AA101"/>
    <mergeCell ref="AB101:AC101"/>
    <mergeCell ref="AD101:AF101"/>
    <mergeCell ref="AG101:AI101"/>
    <mergeCell ref="AK106:AL106"/>
    <mergeCell ref="AM106:AN106"/>
    <mergeCell ref="AO106:AQ106"/>
    <mergeCell ref="AR106:AT106"/>
    <mergeCell ref="AU106:AZ106"/>
    <mergeCell ref="AK105:AL105"/>
    <mergeCell ref="AM105:AN105"/>
    <mergeCell ref="AO105:AQ105"/>
    <mergeCell ref="AR105:AT105"/>
    <mergeCell ref="AU105:AZ105"/>
    <mergeCell ref="U105:X105"/>
    <mergeCell ref="Y105:AA105"/>
    <mergeCell ref="AB105:AC105"/>
    <mergeCell ref="AD105:AF105"/>
    <mergeCell ref="AG105:AI105"/>
    <mergeCell ref="AK104:AL104"/>
    <mergeCell ref="AM104:AN104"/>
    <mergeCell ref="AO104:AQ104"/>
    <mergeCell ref="AR104:AT104"/>
    <mergeCell ref="AU104:AZ104"/>
    <mergeCell ref="U104:X104"/>
    <mergeCell ref="Y104:AA104"/>
    <mergeCell ref="AB104:AC104"/>
    <mergeCell ref="AD104:AF104"/>
    <mergeCell ref="AG104:AI104"/>
    <mergeCell ref="AK109:AL109"/>
    <mergeCell ref="AM109:AN109"/>
    <mergeCell ref="AO109:AQ109"/>
    <mergeCell ref="AR109:AT109"/>
    <mergeCell ref="AU109:AZ109"/>
    <mergeCell ref="AK108:AL108"/>
    <mergeCell ref="AM108:AN108"/>
    <mergeCell ref="AO108:AQ108"/>
    <mergeCell ref="AR108:AT108"/>
    <mergeCell ref="AU108:AZ108"/>
    <mergeCell ref="U108:X108"/>
    <mergeCell ref="Y108:AA108"/>
    <mergeCell ref="AB108:AC108"/>
    <mergeCell ref="AD108:AF108"/>
    <mergeCell ref="AG108:AI108"/>
    <mergeCell ref="AK107:AL107"/>
    <mergeCell ref="AM107:AN107"/>
    <mergeCell ref="AO107:AQ107"/>
    <mergeCell ref="AR107:AT107"/>
    <mergeCell ref="AU107:AZ107"/>
    <mergeCell ref="U107:X107"/>
    <mergeCell ref="Y107:AA107"/>
    <mergeCell ref="AB107:AC107"/>
    <mergeCell ref="AD107:AF107"/>
    <mergeCell ref="AG107:AI107"/>
    <mergeCell ref="AK112:AL112"/>
    <mergeCell ref="AM112:AN112"/>
    <mergeCell ref="AO112:AQ112"/>
    <mergeCell ref="AR112:AT112"/>
    <mergeCell ref="AU112:AZ112"/>
    <mergeCell ref="AK111:AL111"/>
    <mergeCell ref="AM111:AN111"/>
    <mergeCell ref="AO111:AQ111"/>
    <mergeCell ref="AR111:AT111"/>
    <mergeCell ref="AU111:AZ111"/>
    <mergeCell ref="U111:X111"/>
    <mergeCell ref="Y111:AA111"/>
    <mergeCell ref="AB111:AC111"/>
    <mergeCell ref="AD111:AF111"/>
    <mergeCell ref="AG111:AI111"/>
    <mergeCell ref="AK110:AL110"/>
    <mergeCell ref="AM110:AN110"/>
    <mergeCell ref="AO110:AQ110"/>
    <mergeCell ref="AR110:AT110"/>
    <mergeCell ref="AU110:AZ110"/>
    <mergeCell ref="U110:X110"/>
    <mergeCell ref="Y110:AA110"/>
    <mergeCell ref="AB110:AC110"/>
    <mergeCell ref="AD110:AF110"/>
    <mergeCell ref="AG110:AI110"/>
    <mergeCell ref="AK115:AL115"/>
    <mergeCell ref="AM115:AN115"/>
    <mergeCell ref="AO115:AQ115"/>
    <mergeCell ref="AR115:AT115"/>
    <mergeCell ref="AU115:AZ115"/>
    <mergeCell ref="AK114:AL114"/>
    <mergeCell ref="AM114:AN114"/>
    <mergeCell ref="AO114:AQ114"/>
    <mergeCell ref="AR114:AT114"/>
    <mergeCell ref="AU114:AZ114"/>
    <mergeCell ref="U114:X114"/>
    <mergeCell ref="Y114:AA114"/>
    <mergeCell ref="AB114:AC114"/>
    <mergeCell ref="AD114:AF114"/>
    <mergeCell ref="AG114:AI114"/>
    <mergeCell ref="AK113:AL113"/>
    <mergeCell ref="AM113:AN113"/>
    <mergeCell ref="AO113:AQ113"/>
    <mergeCell ref="AR113:AT113"/>
    <mergeCell ref="AU113:AZ113"/>
    <mergeCell ref="U113:X113"/>
    <mergeCell ref="Y113:AA113"/>
    <mergeCell ref="AB113:AC113"/>
    <mergeCell ref="AD113:AF113"/>
    <mergeCell ref="AG113:AI113"/>
    <mergeCell ref="AK118:AL118"/>
    <mergeCell ref="AM118:AN118"/>
    <mergeCell ref="AO118:AQ118"/>
    <mergeCell ref="AR118:AT118"/>
    <mergeCell ref="AU118:AZ118"/>
    <mergeCell ref="AK117:AL117"/>
    <mergeCell ref="AM117:AN117"/>
    <mergeCell ref="AO117:AQ117"/>
    <mergeCell ref="AR117:AT117"/>
    <mergeCell ref="AU117:AZ117"/>
    <mergeCell ref="U117:X117"/>
    <mergeCell ref="Y117:AA117"/>
    <mergeCell ref="AB117:AC117"/>
    <mergeCell ref="AD117:AF117"/>
    <mergeCell ref="AG117:AI117"/>
    <mergeCell ref="AK116:AL116"/>
    <mergeCell ref="AM116:AN116"/>
    <mergeCell ref="AO116:AQ116"/>
    <mergeCell ref="AR116:AT116"/>
    <mergeCell ref="AU116:AZ116"/>
    <mergeCell ref="U116:X116"/>
    <mergeCell ref="Y116:AA116"/>
    <mergeCell ref="AB116:AC116"/>
    <mergeCell ref="AD116:AF116"/>
    <mergeCell ref="AG116:AI116"/>
    <mergeCell ref="AK121:AL121"/>
    <mergeCell ref="AM121:AN121"/>
    <mergeCell ref="AO121:AQ121"/>
    <mergeCell ref="AR121:AT121"/>
    <mergeCell ref="AU121:AZ121"/>
    <mergeCell ref="AK120:AL120"/>
    <mergeCell ref="AM120:AN120"/>
    <mergeCell ref="AO120:AQ120"/>
    <mergeCell ref="AR120:AT120"/>
    <mergeCell ref="AU120:AZ120"/>
    <mergeCell ref="U120:X120"/>
    <mergeCell ref="Y120:AA120"/>
    <mergeCell ref="AB120:AC120"/>
    <mergeCell ref="AD120:AF120"/>
    <mergeCell ref="AG120:AI120"/>
    <mergeCell ref="AK119:AL119"/>
    <mergeCell ref="AM119:AN119"/>
    <mergeCell ref="AO119:AQ119"/>
    <mergeCell ref="AR119:AT119"/>
    <mergeCell ref="AU119:AZ119"/>
    <mergeCell ref="U119:X119"/>
    <mergeCell ref="Y119:AA119"/>
    <mergeCell ref="AB119:AC119"/>
    <mergeCell ref="AD119:AF119"/>
    <mergeCell ref="AG119:AI119"/>
    <mergeCell ref="AK124:AL124"/>
    <mergeCell ref="AM124:AN124"/>
    <mergeCell ref="AO124:AQ124"/>
    <mergeCell ref="AR124:AT124"/>
    <mergeCell ref="AU124:AZ124"/>
    <mergeCell ref="AK123:AL123"/>
    <mergeCell ref="AM123:AN123"/>
    <mergeCell ref="AO123:AQ123"/>
    <mergeCell ref="AR123:AT123"/>
    <mergeCell ref="AU123:AZ123"/>
    <mergeCell ref="U123:X123"/>
    <mergeCell ref="Y123:AA123"/>
    <mergeCell ref="AB123:AC123"/>
    <mergeCell ref="AD123:AF123"/>
    <mergeCell ref="AG123:AI123"/>
    <mergeCell ref="AK122:AL122"/>
    <mergeCell ref="AM122:AN122"/>
    <mergeCell ref="AO122:AQ122"/>
    <mergeCell ref="AR122:AT122"/>
    <mergeCell ref="AU122:AZ122"/>
    <mergeCell ref="U122:X122"/>
    <mergeCell ref="Y122:AA122"/>
    <mergeCell ref="AB122:AC122"/>
    <mergeCell ref="AD122:AF122"/>
    <mergeCell ref="AG122:AI122"/>
    <mergeCell ref="AK127:AL127"/>
    <mergeCell ref="AM127:AN127"/>
    <mergeCell ref="AO127:AQ127"/>
    <mergeCell ref="AR127:AT127"/>
    <mergeCell ref="AU127:AZ127"/>
    <mergeCell ref="AK126:AL126"/>
    <mergeCell ref="AM126:AN126"/>
    <mergeCell ref="AO126:AQ126"/>
    <mergeCell ref="AR126:AT126"/>
    <mergeCell ref="AU126:AZ126"/>
    <mergeCell ref="U126:X126"/>
    <mergeCell ref="Y126:AA126"/>
    <mergeCell ref="AB126:AC126"/>
    <mergeCell ref="AD126:AF126"/>
    <mergeCell ref="AG126:AI126"/>
    <mergeCell ref="AK125:AL125"/>
    <mergeCell ref="AM125:AN125"/>
    <mergeCell ref="AO125:AQ125"/>
    <mergeCell ref="AR125:AT125"/>
    <mergeCell ref="AU125:AZ125"/>
    <mergeCell ref="U125:X125"/>
    <mergeCell ref="Y125:AA125"/>
    <mergeCell ref="AB125:AC125"/>
    <mergeCell ref="AD125:AF125"/>
    <mergeCell ref="AG125:AI125"/>
    <mergeCell ref="AK130:AL130"/>
    <mergeCell ref="AM130:AN130"/>
    <mergeCell ref="AO130:AQ130"/>
    <mergeCell ref="AR130:AT130"/>
    <mergeCell ref="AU130:AZ130"/>
    <mergeCell ref="AK129:AL129"/>
    <mergeCell ref="AM129:AN129"/>
    <mergeCell ref="AO129:AQ129"/>
    <mergeCell ref="AR129:AT129"/>
    <mergeCell ref="AU129:AZ129"/>
    <mergeCell ref="U129:X129"/>
    <mergeCell ref="Y129:AA129"/>
    <mergeCell ref="AB129:AC129"/>
    <mergeCell ref="AD129:AF129"/>
    <mergeCell ref="AG129:AI129"/>
    <mergeCell ref="AK128:AL128"/>
    <mergeCell ref="AM128:AN128"/>
    <mergeCell ref="AO128:AQ128"/>
    <mergeCell ref="AR128:AT128"/>
    <mergeCell ref="AU128:AZ128"/>
    <mergeCell ref="U128:X128"/>
    <mergeCell ref="Y128:AA128"/>
    <mergeCell ref="AB128:AC128"/>
    <mergeCell ref="AD128:AF128"/>
    <mergeCell ref="AG128:AI128"/>
    <mergeCell ref="AK133:AL133"/>
    <mergeCell ref="AM133:AN133"/>
    <mergeCell ref="AO133:AQ133"/>
    <mergeCell ref="AR133:AT133"/>
    <mergeCell ref="AU133:AZ133"/>
    <mergeCell ref="AK132:AL132"/>
    <mergeCell ref="AM132:AN132"/>
    <mergeCell ref="AO132:AQ132"/>
    <mergeCell ref="AR132:AT132"/>
    <mergeCell ref="AU132:AZ132"/>
    <mergeCell ref="U132:X132"/>
    <mergeCell ref="Y132:AA132"/>
    <mergeCell ref="AB132:AC132"/>
    <mergeCell ref="AD132:AF132"/>
    <mergeCell ref="AG132:AI132"/>
    <mergeCell ref="AK131:AL131"/>
    <mergeCell ref="AM131:AN131"/>
    <mergeCell ref="AO131:AQ131"/>
    <mergeCell ref="AR131:AT131"/>
    <mergeCell ref="AU131:AZ131"/>
    <mergeCell ref="U131:X131"/>
    <mergeCell ref="Y131:AA131"/>
    <mergeCell ref="AB131:AC131"/>
    <mergeCell ref="AD131:AF131"/>
    <mergeCell ref="AG131:AI131"/>
    <mergeCell ref="AK136:AL136"/>
    <mergeCell ref="AM136:AN136"/>
    <mergeCell ref="AO136:AQ136"/>
    <mergeCell ref="AR136:AT136"/>
    <mergeCell ref="AU136:AZ136"/>
    <mergeCell ref="AK135:AL135"/>
    <mergeCell ref="AM135:AN135"/>
    <mergeCell ref="AO135:AQ135"/>
    <mergeCell ref="AR135:AT135"/>
    <mergeCell ref="AU135:AZ135"/>
    <mergeCell ref="U135:X135"/>
    <mergeCell ref="Y135:AA135"/>
    <mergeCell ref="AB135:AC135"/>
    <mergeCell ref="AD135:AF135"/>
    <mergeCell ref="AG135:AI135"/>
    <mergeCell ref="AK134:AL134"/>
    <mergeCell ref="AM134:AN134"/>
    <mergeCell ref="AO134:AQ134"/>
    <mergeCell ref="AR134:AT134"/>
    <mergeCell ref="AU134:AZ134"/>
    <mergeCell ref="U134:X134"/>
    <mergeCell ref="Y134:AA134"/>
    <mergeCell ref="AB134:AC134"/>
    <mergeCell ref="AD134:AF134"/>
    <mergeCell ref="AG134:AI134"/>
    <mergeCell ref="AK139:AL139"/>
    <mergeCell ref="AM139:AN139"/>
    <mergeCell ref="AO139:AQ139"/>
    <mergeCell ref="AR139:AT139"/>
    <mergeCell ref="AU139:AZ139"/>
    <mergeCell ref="AK138:AL138"/>
    <mergeCell ref="AM138:AN138"/>
    <mergeCell ref="AO138:AQ138"/>
    <mergeCell ref="AR138:AT138"/>
    <mergeCell ref="AU138:AZ138"/>
    <mergeCell ref="U138:X138"/>
    <mergeCell ref="Y138:AA138"/>
    <mergeCell ref="AB138:AC138"/>
    <mergeCell ref="AD138:AF138"/>
    <mergeCell ref="AG138:AI138"/>
    <mergeCell ref="AK137:AL137"/>
    <mergeCell ref="AM137:AN137"/>
    <mergeCell ref="AO137:AQ137"/>
    <mergeCell ref="AR137:AT137"/>
    <mergeCell ref="AU137:AZ137"/>
    <mergeCell ref="U137:X137"/>
    <mergeCell ref="Y137:AA137"/>
    <mergeCell ref="AB137:AC137"/>
    <mergeCell ref="AD137:AF137"/>
    <mergeCell ref="AG137:AI137"/>
    <mergeCell ref="AK142:AL142"/>
    <mergeCell ref="AM142:AN142"/>
    <mergeCell ref="AO142:AQ142"/>
    <mergeCell ref="AR142:AT142"/>
    <mergeCell ref="AU142:AZ142"/>
    <mergeCell ref="AK141:AL141"/>
    <mergeCell ref="AM141:AN141"/>
    <mergeCell ref="AO141:AQ141"/>
    <mergeCell ref="AR141:AT141"/>
    <mergeCell ref="AU141:AZ141"/>
    <mergeCell ref="U141:X141"/>
    <mergeCell ref="Y141:AA141"/>
    <mergeCell ref="AB141:AC141"/>
    <mergeCell ref="AD141:AF141"/>
    <mergeCell ref="AG141:AI141"/>
    <mergeCell ref="AK140:AL140"/>
    <mergeCell ref="AM140:AN140"/>
    <mergeCell ref="AO140:AQ140"/>
    <mergeCell ref="AR140:AT140"/>
    <mergeCell ref="AU140:AZ140"/>
    <mergeCell ref="U140:X140"/>
    <mergeCell ref="Y140:AA140"/>
    <mergeCell ref="AB140:AC140"/>
    <mergeCell ref="AD140:AF140"/>
    <mergeCell ref="AG140:AI140"/>
    <mergeCell ref="AK145:AL145"/>
    <mergeCell ref="AM145:AN145"/>
    <mergeCell ref="AO145:AQ145"/>
    <mergeCell ref="AR145:AT145"/>
    <mergeCell ref="AU145:AZ145"/>
    <mergeCell ref="AK144:AL144"/>
    <mergeCell ref="AM144:AN144"/>
    <mergeCell ref="AO144:AQ144"/>
    <mergeCell ref="AR144:AT144"/>
    <mergeCell ref="AU144:AZ144"/>
    <mergeCell ref="U144:X144"/>
    <mergeCell ref="Y144:AA144"/>
    <mergeCell ref="AB144:AC144"/>
    <mergeCell ref="AD144:AF144"/>
    <mergeCell ref="AG144:AI144"/>
    <mergeCell ref="AK143:AL143"/>
    <mergeCell ref="AM143:AN143"/>
    <mergeCell ref="AO143:AQ143"/>
    <mergeCell ref="AR143:AT143"/>
    <mergeCell ref="AU143:AZ143"/>
    <mergeCell ref="U143:X143"/>
    <mergeCell ref="Y143:AA143"/>
    <mergeCell ref="AB143:AC143"/>
    <mergeCell ref="AD143:AF143"/>
    <mergeCell ref="AG143:AI143"/>
    <mergeCell ref="AK148:AL148"/>
    <mergeCell ref="AM148:AN148"/>
    <mergeCell ref="AO148:AQ148"/>
    <mergeCell ref="AR148:AT148"/>
    <mergeCell ref="AU148:AZ148"/>
    <mergeCell ref="AK147:AL147"/>
    <mergeCell ref="AM147:AN147"/>
    <mergeCell ref="AO147:AQ147"/>
    <mergeCell ref="AR147:AT147"/>
    <mergeCell ref="AU147:AZ147"/>
    <mergeCell ref="U147:X147"/>
    <mergeCell ref="Y147:AA147"/>
    <mergeCell ref="AB147:AC147"/>
    <mergeCell ref="AD147:AF147"/>
    <mergeCell ref="AG147:AI147"/>
    <mergeCell ref="AK146:AL146"/>
    <mergeCell ref="AM146:AN146"/>
    <mergeCell ref="AO146:AQ146"/>
    <mergeCell ref="AR146:AT146"/>
    <mergeCell ref="AU146:AZ146"/>
    <mergeCell ref="U146:X146"/>
    <mergeCell ref="Y146:AA146"/>
    <mergeCell ref="AB146:AC146"/>
    <mergeCell ref="AD146:AF146"/>
    <mergeCell ref="AG146:AI146"/>
    <mergeCell ref="AK151:AL151"/>
    <mergeCell ref="AM151:AN151"/>
    <mergeCell ref="AO151:AQ151"/>
    <mergeCell ref="AR151:AT151"/>
    <mergeCell ref="AU151:AZ151"/>
    <mergeCell ref="AK150:AL150"/>
    <mergeCell ref="AM150:AN150"/>
    <mergeCell ref="AO150:AQ150"/>
    <mergeCell ref="AR150:AT150"/>
    <mergeCell ref="AU150:AZ150"/>
    <mergeCell ref="U150:X150"/>
    <mergeCell ref="Y150:AA150"/>
    <mergeCell ref="AB150:AC150"/>
    <mergeCell ref="AD150:AF150"/>
    <mergeCell ref="AG150:AI150"/>
    <mergeCell ref="AK149:AL149"/>
    <mergeCell ref="AM149:AN149"/>
    <mergeCell ref="AO149:AQ149"/>
    <mergeCell ref="AR149:AT149"/>
    <mergeCell ref="AU149:AZ149"/>
    <mergeCell ref="U149:X149"/>
    <mergeCell ref="Y149:AA149"/>
    <mergeCell ref="AB149:AC149"/>
    <mergeCell ref="AD149:AF149"/>
    <mergeCell ref="AG149:AI149"/>
    <mergeCell ref="AK154:AL154"/>
    <mergeCell ref="AM154:AN154"/>
    <mergeCell ref="AO154:AQ154"/>
    <mergeCell ref="AR154:AT154"/>
    <mergeCell ref="AU154:AZ154"/>
    <mergeCell ref="AK153:AL153"/>
    <mergeCell ref="AM153:AN153"/>
    <mergeCell ref="AO153:AQ153"/>
    <mergeCell ref="AR153:AT153"/>
    <mergeCell ref="AU153:AZ153"/>
    <mergeCell ref="U153:X153"/>
    <mergeCell ref="Y153:AA153"/>
    <mergeCell ref="AB153:AC153"/>
    <mergeCell ref="AD153:AF153"/>
    <mergeCell ref="AG153:AI153"/>
    <mergeCell ref="AK152:AL152"/>
    <mergeCell ref="AM152:AN152"/>
    <mergeCell ref="AO152:AQ152"/>
    <mergeCell ref="AR152:AT152"/>
    <mergeCell ref="AU152:AZ152"/>
    <mergeCell ref="U152:X152"/>
    <mergeCell ref="Y152:AA152"/>
    <mergeCell ref="AB152:AC152"/>
    <mergeCell ref="AD152:AF152"/>
    <mergeCell ref="AG152:AI152"/>
    <mergeCell ref="AK157:AL157"/>
    <mergeCell ref="AM157:AN157"/>
    <mergeCell ref="AO157:AQ157"/>
    <mergeCell ref="AR157:AT157"/>
    <mergeCell ref="AU157:AZ157"/>
    <mergeCell ref="AK156:AL156"/>
    <mergeCell ref="AM156:AN156"/>
    <mergeCell ref="AO156:AQ156"/>
    <mergeCell ref="AR156:AT156"/>
    <mergeCell ref="AU156:AZ156"/>
    <mergeCell ref="U156:X156"/>
    <mergeCell ref="Y156:AA156"/>
    <mergeCell ref="AB156:AC156"/>
    <mergeCell ref="AD156:AF156"/>
    <mergeCell ref="AG156:AI156"/>
    <mergeCell ref="AK155:AL155"/>
    <mergeCell ref="AM155:AN155"/>
    <mergeCell ref="AO155:AQ155"/>
    <mergeCell ref="AR155:AT155"/>
    <mergeCell ref="AU155:AZ155"/>
    <mergeCell ref="U155:X155"/>
    <mergeCell ref="Y155:AA155"/>
    <mergeCell ref="AB155:AC155"/>
    <mergeCell ref="AD155:AF155"/>
    <mergeCell ref="AG155:AI155"/>
    <mergeCell ref="AK160:AL160"/>
    <mergeCell ref="AM160:AN160"/>
    <mergeCell ref="AO160:AQ160"/>
    <mergeCell ref="AR160:AT160"/>
    <mergeCell ref="AU160:AZ160"/>
    <mergeCell ref="AK159:AL159"/>
    <mergeCell ref="AM159:AN159"/>
    <mergeCell ref="AO159:AQ159"/>
    <mergeCell ref="AR159:AT159"/>
    <mergeCell ref="AU159:AZ159"/>
    <mergeCell ref="U159:X159"/>
    <mergeCell ref="Y159:AA159"/>
    <mergeCell ref="AB159:AC159"/>
    <mergeCell ref="AD159:AF159"/>
    <mergeCell ref="AG159:AI159"/>
    <mergeCell ref="AK158:AL158"/>
    <mergeCell ref="AM158:AN158"/>
    <mergeCell ref="AO158:AQ158"/>
    <mergeCell ref="AR158:AT158"/>
    <mergeCell ref="AU158:AZ158"/>
    <mergeCell ref="U158:X158"/>
    <mergeCell ref="Y158:AA158"/>
    <mergeCell ref="AB158:AC158"/>
    <mergeCell ref="AD158:AF158"/>
    <mergeCell ref="AG158:AI158"/>
    <mergeCell ref="AK163:AL163"/>
    <mergeCell ref="AM163:AN163"/>
    <mergeCell ref="AO163:AQ163"/>
    <mergeCell ref="AR163:AT163"/>
    <mergeCell ref="AU163:AZ163"/>
    <mergeCell ref="AK162:AL162"/>
    <mergeCell ref="AM162:AN162"/>
    <mergeCell ref="AO162:AQ162"/>
    <mergeCell ref="AR162:AT162"/>
    <mergeCell ref="AU162:AZ162"/>
    <mergeCell ref="U162:X162"/>
    <mergeCell ref="Y162:AA162"/>
    <mergeCell ref="AB162:AC162"/>
    <mergeCell ref="AD162:AF162"/>
    <mergeCell ref="AG162:AI162"/>
    <mergeCell ref="AK161:AL161"/>
    <mergeCell ref="AM161:AN161"/>
    <mergeCell ref="AO161:AQ161"/>
    <mergeCell ref="AR161:AT161"/>
    <mergeCell ref="AU161:AZ161"/>
    <mergeCell ref="U161:X161"/>
    <mergeCell ref="Y161:AA161"/>
    <mergeCell ref="AB161:AC161"/>
    <mergeCell ref="AD161:AF161"/>
    <mergeCell ref="AG161:AI161"/>
    <mergeCell ref="AK166:AL166"/>
    <mergeCell ref="AM166:AN166"/>
    <mergeCell ref="AO166:AQ166"/>
    <mergeCell ref="AR166:AT166"/>
    <mergeCell ref="AU166:AZ166"/>
    <mergeCell ref="AK165:AL165"/>
    <mergeCell ref="AM165:AN165"/>
    <mergeCell ref="AO165:AQ165"/>
    <mergeCell ref="AR165:AT165"/>
    <mergeCell ref="AU165:AZ165"/>
    <mergeCell ref="U165:X165"/>
    <mergeCell ref="Y165:AA165"/>
    <mergeCell ref="AB165:AC165"/>
    <mergeCell ref="AD165:AF165"/>
    <mergeCell ref="AG165:AI165"/>
    <mergeCell ref="AK164:AL164"/>
    <mergeCell ref="AM164:AN164"/>
    <mergeCell ref="AO164:AQ164"/>
    <mergeCell ref="AR164:AT164"/>
    <mergeCell ref="AU164:AZ164"/>
    <mergeCell ref="U164:X164"/>
    <mergeCell ref="Y164:AA164"/>
    <mergeCell ref="AB164:AC164"/>
    <mergeCell ref="AD164:AF164"/>
    <mergeCell ref="AG164:AI164"/>
    <mergeCell ref="AK169:AL169"/>
    <mergeCell ref="AM169:AN169"/>
    <mergeCell ref="AO169:AQ169"/>
    <mergeCell ref="AR169:AT169"/>
    <mergeCell ref="AU169:AZ169"/>
    <mergeCell ref="AK168:AL168"/>
    <mergeCell ref="AM168:AN168"/>
    <mergeCell ref="AO168:AQ168"/>
    <mergeCell ref="AR168:AT168"/>
    <mergeCell ref="AU168:AZ168"/>
    <mergeCell ref="U168:X168"/>
    <mergeCell ref="Y168:AA168"/>
    <mergeCell ref="AB168:AC168"/>
    <mergeCell ref="AD168:AF168"/>
    <mergeCell ref="AG168:AI168"/>
    <mergeCell ref="AK167:AL167"/>
    <mergeCell ref="AM167:AN167"/>
    <mergeCell ref="AO167:AQ167"/>
    <mergeCell ref="AR167:AT167"/>
    <mergeCell ref="AU167:AZ167"/>
    <mergeCell ref="U167:X167"/>
    <mergeCell ref="Y167:AA167"/>
    <mergeCell ref="AB167:AC167"/>
    <mergeCell ref="AD167:AF167"/>
    <mergeCell ref="AG167:AI167"/>
    <mergeCell ref="AK172:AL172"/>
    <mergeCell ref="AM172:AN172"/>
    <mergeCell ref="AO172:AQ172"/>
    <mergeCell ref="AR172:AT172"/>
    <mergeCell ref="AU172:AZ172"/>
    <mergeCell ref="AK171:AL171"/>
    <mergeCell ref="AM171:AN171"/>
    <mergeCell ref="AO171:AQ171"/>
    <mergeCell ref="AR171:AT171"/>
    <mergeCell ref="AU171:AZ171"/>
    <mergeCell ref="U171:X171"/>
    <mergeCell ref="Y171:AA171"/>
    <mergeCell ref="AB171:AC171"/>
    <mergeCell ref="AD171:AF171"/>
    <mergeCell ref="AG171:AI171"/>
    <mergeCell ref="AK170:AL170"/>
    <mergeCell ref="AM170:AN170"/>
    <mergeCell ref="AO170:AQ170"/>
    <mergeCell ref="AR170:AT170"/>
    <mergeCell ref="AU170:AZ170"/>
    <mergeCell ref="U170:X170"/>
    <mergeCell ref="Y170:AA170"/>
    <mergeCell ref="AB170:AC170"/>
    <mergeCell ref="AD170:AF170"/>
    <mergeCell ref="AG170:AI170"/>
    <mergeCell ref="AK175:AL175"/>
    <mergeCell ref="AM175:AN175"/>
    <mergeCell ref="AO175:AQ175"/>
    <mergeCell ref="AR175:AT175"/>
    <mergeCell ref="AU175:AZ175"/>
    <mergeCell ref="AK174:AL174"/>
    <mergeCell ref="AM174:AN174"/>
    <mergeCell ref="AO174:AQ174"/>
    <mergeCell ref="AR174:AT174"/>
    <mergeCell ref="AU174:AZ174"/>
    <mergeCell ref="U174:X174"/>
    <mergeCell ref="Y174:AA174"/>
    <mergeCell ref="AB174:AC174"/>
    <mergeCell ref="AD174:AF174"/>
    <mergeCell ref="AG174:AI174"/>
    <mergeCell ref="AK173:AL173"/>
    <mergeCell ref="AM173:AN173"/>
    <mergeCell ref="AO173:AQ173"/>
    <mergeCell ref="AR173:AT173"/>
    <mergeCell ref="AU173:AZ173"/>
    <mergeCell ref="U173:X173"/>
    <mergeCell ref="Y173:AA173"/>
    <mergeCell ref="AB173:AC173"/>
    <mergeCell ref="AD173:AF173"/>
    <mergeCell ref="AG173:AI173"/>
    <mergeCell ref="AK178:AL178"/>
    <mergeCell ref="AM178:AN178"/>
    <mergeCell ref="AO178:AQ178"/>
    <mergeCell ref="AR178:AT178"/>
    <mergeCell ref="AU178:AZ178"/>
    <mergeCell ref="AK177:AL177"/>
    <mergeCell ref="AM177:AN177"/>
    <mergeCell ref="AO177:AQ177"/>
    <mergeCell ref="AR177:AT177"/>
    <mergeCell ref="AU177:AZ177"/>
    <mergeCell ref="U177:X177"/>
    <mergeCell ref="Y177:AA177"/>
    <mergeCell ref="AB177:AC177"/>
    <mergeCell ref="AD177:AF177"/>
    <mergeCell ref="AG177:AI177"/>
    <mergeCell ref="AK176:AL176"/>
    <mergeCell ref="AM176:AN176"/>
    <mergeCell ref="AO176:AQ176"/>
    <mergeCell ref="AR176:AT176"/>
    <mergeCell ref="AU176:AZ176"/>
    <mergeCell ref="U176:X176"/>
    <mergeCell ref="Y176:AA176"/>
    <mergeCell ref="AB176:AC176"/>
    <mergeCell ref="AD176:AF176"/>
    <mergeCell ref="AG176:AI176"/>
    <mergeCell ref="AK181:AL181"/>
    <mergeCell ref="AM181:AN181"/>
    <mergeCell ref="AO181:AQ181"/>
    <mergeCell ref="AR181:AT181"/>
    <mergeCell ref="AU181:AZ181"/>
    <mergeCell ref="AK180:AL180"/>
    <mergeCell ref="AM180:AN180"/>
    <mergeCell ref="AO180:AQ180"/>
    <mergeCell ref="AR180:AT180"/>
    <mergeCell ref="AU180:AZ180"/>
    <mergeCell ref="U180:X180"/>
    <mergeCell ref="Y180:AA180"/>
    <mergeCell ref="AB180:AC180"/>
    <mergeCell ref="AD180:AF180"/>
    <mergeCell ref="AG180:AI180"/>
    <mergeCell ref="AK179:AL179"/>
    <mergeCell ref="AM179:AN179"/>
    <mergeCell ref="AO179:AQ179"/>
    <mergeCell ref="AR179:AT179"/>
    <mergeCell ref="AU179:AZ179"/>
    <mergeCell ref="U179:X179"/>
    <mergeCell ref="Y179:AA179"/>
    <mergeCell ref="AB179:AC179"/>
    <mergeCell ref="AD179:AF179"/>
    <mergeCell ref="AG179:AI179"/>
    <mergeCell ref="AK184:AL184"/>
    <mergeCell ref="AM184:AN184"/>
    <mergeCell ref="AO184:AQ184"/>
    <mergeCell ref="AR184:AT184"/>
    <mergeCell ref="AU184:AZ184"/>
    <mergeCell ref="AK183:AL183"/>
    <mergeCell ref="AM183:AN183"/>
    <mergeCell ref="AO183:AQ183"/>
    <mergeCell ref="AR183:AT183"/>
    <mergeCell ref="AU183:AZ183"/>
    <mergeCell ref="U183:X183"/>
    <mergeCell ref="Y183:AA183"/>
    <mergeCell ref="AB183:AC183"/>
    <mergeCell ref="AD183:AF183"/>
    <mergeCell ref="AG183:AI183"/>
    <mergeCell ref="AK182:AL182"/>
    <mergeCell ref="AM182:AN182"/>
    <mergeCell ref="AO182:AQ182"/>
    <mergeCell ref="AR182:AT182"/>
    <mergeCell ref="AU182:AZ182"/>
    <mergeCell ref="U182:X182"/>
    <mergeCell ref="Y182:AA182"/>
    <mergeCell ref="AB182:AC182"/>
    <mergeCell ref="AD182:AF182"/>
    <mergeCell ref="AG182:AI182"/>
    <mergeCell ref="AK187:AL187"/>
    <mergeCell ref="AM187:AN187"/>
    <mergeCell ref="AO187:AQ187"/>
    <mergeCell ref="AR187:AT187"/>
    <mergeCell ref="AU187:AZ187"/>
    <mergeCell ref="AK186:AL186"/>
    <mergeCell ref="AM186:AN186"/>
    <mergeCell ref="AO186:AQ186"/>
    <mergeCell ref="AR186:AT186"/>
    <mergeCell ref="AU186:AZ186"/>
    <mergeCell ref="U186:X186"/>
    <mergeCell ref="Y186:AA186"/>
    <mergeCell ref="AB186:AC186"/>
    <mergeCell ref="AD186:AF186"/>
    <mergeCell ref="AG186:AI186"/>
    <mergeCell ref="AK185:AL185"/>
    <mergeCell ref="AM185:AN185"/>
    <mergeCell ref="AO185:AQ185"/>
    <mergeCell ref="AR185:AT185"/>
    <mergeCell ref="AU185:AZ185"/>
    <mergeCell ref="U185:X185"/>
    <mergeCell ref="Y185:AA185"/>
    <mergeCell ref="AB185:AC185"/>
    <mergeCell ref="AD185:AF185"/>
    <mergeCell ref="AG185:AI185"/>
    <mergeCell ref="AK190:AL190"/>
    <mergeCell ref="AM190:AN190"/>
    <mergeCell ref="AO190:AQ190"/>
    <mergeCell ref="AR190:AT190"/>
    <mergeCell ref="AU190:AZ190"/>
    <mergeCell ref="AK189:AL189"/>
    <mergeCell ref="AM189:AN189"/>
    <mergeCell ref="AO189:AQ189"/>
    <mergeCell ref="AR189:AT189"/>
    <mergeCell ref="AU189:AZ189"/>
    <mergeCell ref="U189:X189"/>
    <mergeCell ref="Y189:AA189"/>
    <mergeCell ref="AB189:AC189"/>
    <mergeCell ref="AD189:AF189"/>
    <mergeCell ref="AG189:AI189"/>
    <mergeCell ref="AK188:AL188"/>
    <mergeCell ref="AM188:AN188"/>
    <mergeCell ref="AO188:AQ188"/>
    <mergeCell ref="AR188:AT188"/>
    <mergeCell ref="AU188:AZ188"/>
    <mergeCell ref="U188:X188"/>
    <mergeCell ref="Y188:AA188"/>
    <mergeCell ref="AB188:AC188"/>
    <mergeCell ref="AD188:AF188"/>
    <mergeCell ref="AG188:AI188"/>
    <mergeCell ref="AK193:AL193"/>
    <mergeCell ref="AM193:AN193"/>
    <mergeCell ref="AO193:AQ193"/>
    <mergeCell ref="AR193:AT193"/>
    <mergeCell ref="AU193:AZ193"/>
    <mergeCell ref="AK192:AL192"/>
    <mergeCell ref="AM192:AN192"/>
    <mergeCell ref="AO192:AQ192"/>
    <mergeCell ref="AR192:AT192"/>
    <mergeCell ref="AU192:AZ192"/>
    <mergeCell ref="U192:X192"/>
    <mergeCell ref="Y192:AA192"/>
    <mergeCell ref="AB192:AC192"/>
    <mergeCell ref="AD192:AF192"/>
    <mergeCell ref="AG192:AI192"/>
    <mergeCell ref="AK191:AL191"/>
    <mergeCell ref="AM191:AN191"/>
    <mergeCell ref="AO191:AQ191"/>
    <mergeCell ref="AR191:AT191"/>
    <mergeCell ref="AU191:AZ191"/>
    <mergeCell ref="U191:X191"/>
    <mergeCell ref="Y191:AA191"/>
    <mergeCell ref="AB191:AC191"/>
    <mergeCell ref="AD191:AF191"/>
    <mergeCell ref="AG191:AI191"/>
    <mergeCell ref="AK196:AL196"/>
    <mergeCell ref="AM196:AN196"/>
    <mergeCell ref="AO196:AQ196"/>
    <mergeCell ref="AR196:AT196"/>
    <mergeCell ref="AU196:AZ196"/>
    <mergeCell ref="AK195:AL195"/>
    <mergeCell ref="AM195:AN195"/>
    <mergeCell ref="AO195:AQ195"/>
    <mergeCell ref="AR195:AT195"/>
    <mergeCell ref="AU195:AZ195"/>
    <mergeCell ref="U195:X195"/>
    <mergeCell ref="Y195:AA195"/>
    <mergeCell ref="AB195:AC195"/>
    <mergeCell ref="AD195:AF195"/>
    <mergeCell ref="AG195:AI195"/>
    <mergeCell ref="AK194:AL194"/>
    <mergeCell ref="AM194:AN194"/>
    <mergeCell ref="AO194:AQ194"/>
    <mergeCell ref="AR194:AT194"/>
    <mergeCell ref="AU194:AZ194"/>
    <mergeCell ref="U194:X194"/>
    <mergeCell ref="Y194:AA194"/>
    <mergeCell ref="AB194:AC194"/>
    <mergeCell ref="AD194:AF194"/>
    <mergeCell ref="AG194:AI194"/>
    <mergeCell ref="AK199:AL199"/>
    <mergeCell ref="AM199:AN199"/>
    <mergeCell ref="AO199:AQ199"/>
    <mergeCell ref="AR199:AT199"/>
    <mergeCell ref="AU199:AZ199"/>
    <mergeCell ref="AK198:AL198"/>
    <mergeCell ref="AM198:AN198"/>
    <mergeCell ref="AO198:AQ198"/>
    <mergeCell ref="AR198:AT198"/>
    <mergeCell ref="AU198:AZ198"/>
    <mergeCell ref="U198:X198"/>
    <mergeCell ref="Y198:AA198"/>
    <mergeCell ref="AB198:AC198"/>
    <mergeCell ref="AD198:AF198"/>
    <mergeCell ref="AG198:AI198"/>
    <mergeCell ref="AK197:AL197"/>
    <mergeCell ref="AM197:AN197"/>
    <mergeCell ref="AO197:AQ197"/>
    <mergeCell ref="AR197:AT197"/>
    <mergeCell ref="AU197:AZ197"/>
    <mergeCell ref="U197:X197"/>
    <mergeCell ref="Y197:AA197"/>
    <mergeCell ref="AB197:AC197"/>
    <mergeCell ref="AD197:AF197"/>
    <mergeCell ref="AG197:AI197"/>
    <mergeCell ref="AM202:AN202"/>
    <mergeCell ref="AO202:AQ202"/>
    <mergeCell ref="AR202:AT202"/>
    <mergeCell ref="AU202:AZ202"/>
    <mergeCell ref="AK201:AL201"/>
    <mergeCell ref="AM201:AN201"/>
    <mergeCell ref="AO201:AQ201"/>
    <mergeCell ref="AR201:AT201"/>
    <mergeCell ref="AU201:AZ201"/>
    <mergeCell ref="U201:X201"/>
    <mergeCell ref="Y201:AA201"/>
    <mergeCell ref="AB201:AC201"/>
    <mergeCell ref="AD201:AF201"/>
    <mergeCell ref="AG201:AI201"/>
    <mergeCell ref="AK200:AL200"/>
    <mergeCell ref="AM200:AN200"/>
    <mergeCell ref="AO200:AQ200"/>
    <mergeCell ref="AR200:AT200"/>
    <mergeCell ref="AU200:AZ200"/>
    <mergeCell ref="U200:X200"/>
    <mergeCell ref="Y200:AA200"/>
    <mergeCell ref="AB200:AC200"/>
    <mergeCell ref="AD200:AF200"/>
    <mergeCell ref="AG200:AI200"/>
    <mergeCell ref="AU206:AZ206"/>
    <mergeCell ref="B1:AZ1"/>
    <mergeCell ref="B2:AZ3"/>
    <mergeCell ref="B4:AZ4"/>
    <mergeCell ref="AO208:AQ208"/>
    <mergeCell ref="AD208:AF208"/>
    <mergeCell ref="AK205:AL205"/>
    <mergeCell ref="AM205:AN205"/>
    <mergeCell ref="AO205:AQ205"/>
    <mergeCell ref="AR205:AT205"/>
    <mergeCell ref="AU205:AZ205"/>
    <mergeCell ref="AK204:AL204"/>
    <mergeCell ref="AM204:AN204"/>
    <mergeCell ref="AO204:AQ204"/>
    <mergeCell ref="AR204:AT204"/>
    <mergeCell ref="AU204:AZ204"/>
    <mergeCell ref="U204:X204"/>
    <mergeCell ref="Y204:AA204"/>
    <mergeCell ref="AB204:AC204"/>
    <mergeCell ref="AD204:AF204"/>
    <mergeCell ref="AG204:AI204"/>
    <mergeCell ref="AK203:AL203"/>
    <mergeCell ref="AM203:AN203"/>
    <mergeCell ref="AO203:AQ203"/>
    <mergeCell ref="AR203:AT203"/>
    <mergeCell ref="AU203:AZ203"/>
    <mergeCell ref="U203:X203"/>
    <mergeCell ref="Y203:AA203"/>
    <mergeCell ref="AB203:AC203"/>
    <mergeCell ref="AD203:AF203"/>
    <mergeCell ref="AG203:AI203"/>
    <mergeCell ref="AK202:AL202"/>
  </mergeCells>
  <dataValidations count="2">
    <dataValidation type="list" allowBlank="1" showInputMessage="1" showErrorMessage="1" sqref="P19:Q206" xr:uid="{2B5F707A-6325-4325-B046-FD059726D991}">
      <formula1>$BC$24:$BC$31</formula1>
    </dataValidation>
    <dataValidation type="list" allowBlank="1" showInputMessage="1" showErrorMessage="1" sqref="AK19:AL206" xr:uid="{D9F3FFB8-FE3D-4D7F-88D0-BB7B394B4A2A}">
      <formula1>$BC$21:$BC$22</formula1>
    </dataValidation>
  </dataValidations>
  <pageMargins left="0.15748031496063" right="0.15748031496063" top="0.6" bottom="0.46" header="0.17" footer="0.15748031496063"/>
  <pageSetup fitToHeight="0" orientation="landscape" horizontalDpi="1200" verticalDpi="1200" r:id="rId1"/>
  <headerFooter>
    <oddFooter>&amp;L&amp;A&amp;R&amp;P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3">
    <tabColor theme="6" tint="-0.499984740745262"/>
    <pageSetUpPr autoPageBreaks="0" fitToPage="1"/>
  </sheetPr>
  <dimension ref="A1:BC208"/>
  <sheetViews>
    <sheetView showGridLines="0" zoomScale="70" zoomScaleNormal="70" zoomScaleSheetLayoutView="25" workbookViewId="0">
      <pane xSplit="1" ySplit="18" topLeftCell="B19" activePane="bottomRight" state="frozen"/>
      <selection pane="topRight" activeCell="B1" sqref="B1"/>
      <selection pane="bottomLeft" activeCell="A19" sqref="A19"/>
      <selection pane="bottomRight" activeCell="AB21" sqref="AB21:AC21"/>
    </sheetView>
  </sheetViews>
  <sheetFormatPr defaultColWidth="11.42578125" defaultRowHeight="15.75" x14ac:dyDescent="0.2"/>
  <cols>
    <col min="1" max="8" width="7.7109375" style="23" customWidth="1"/>
    <col min="9" max="9" width="7.7109375" style="27" customWidth="1"/>
    <col min="10" max="10" width="7.7109375" style="23" customWidth="1"/>
    <col min="11" max="11" width="7.7109375" style="26" customWidth="1"/>
    <col min="12" max="35" width="7.7109375" style="23" customWidth="1"/>
    <col min="36" max="36" width="3.7109375" style="23" customWidth="1"/>
    <col min="37" max="46" width="7.7109375" style="23" customWidth="1"/>
    <col min="47" max="48" width="11.42578125" style="23" customWidth="1"/>
    <col min="49" max="50" width="11.42578125" style="23"/>
    <col min="51" max="51" width="11.42578125" style="23" customWidth="1"/>
    <col min="52" max="54" width="11.42578125" style="23"/>
    <col min="55" max="55" width="32.42578125" style="23" hidden="1" customWidth="1"/>
    <col min="56" max="16384" width="11.42578125" style="23"/>
  </cols>
  <sheetData>
    <row r="1" spans="2:52" ht="27" customHeight="1" x14ac:dyDescent="0.2">
      <c r="B1" s="129" t="str">
        <f>'Inv ID'!P27</f>
        <v>Inventory - 2023 / 2024</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row>
    <row r="2" spans="2:52" ht="24" customHeight="1" x14ac:dyDescent="0.2">
      <c r="B2" s="130">
        <f>'Inv ID'!H29</f>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row>
    <row r="3" spans="2:52" ht="27" customHeight="1" x14ac:dyDescent="0.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row>
    <row r="4" spans="2:52" ht="41.25" customHeight="1" x14ac:dyDescent="0.2">
      <c r="B4" s="131" t="str">
        <f>CONCATENATE('Page 9-11 Inv'!C107," ",'Page 9-11 Inv'!D107)</f>
        <v>1600 - Music &amp; Accessories</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row>
    <row r="5" spans="2:52" ht="16.5" customHeight="1" thickBot="1" x14ac:dyDescent="0.25"/>
    <row r="6" spans="2:52" ht="32.25" customHeight="1" thickTop="1" x14ac:dyDescent="0.2">
      <c r="B6" s="208" t="str">
        <f>IF($BC$19=2,"CATÉGORIES","CATEGORY")</f>
        <v>CATEGORY</v>
      </c>
      <c r="C6" s="176"/>
      <c r="D6" s="176" t="str">
        <f>IF($BC$19=2,"NOM","NAME")</f>
        <v>NAME</v>
      </c>
      <c r="E6" s="176"/>
      <c r="F6" s="176"/>
      <c r="G6" s="176"/>
      <c r="H6" s="171" t="str">
        <f>IF($BC$19=2,"MONTANT TOTAL - ACHAT","TOTAL AMOUNT - PURCHASE")</f>
        <v>TOTAL AMOUNT - PURCHASE</v>
      </c>
      <c r="I6" s="171"/>
      <c r="J6" s="171"/>
      <c r="K6" s="171" t="str">
        <f>IF($BC$19=2,"MONTANT TOTAL - REMPLACEMENT","TOTAL AMOUNT - REPLACEMENT")</f>
        <v>TOTAL AMOUNT - REPLACEMENT</v>
      </c>
      <c r="L6" s="171"/>
      <c r="M6" s="172"/>
      <c r="O6" s="174" t="str">
        <f>IF($BC$19=2,"CATÉGORIES","CATEGORY")</f>
        <v>CATEGORY</v>
      </c>
      <c r="P6" s="175"/>
      <c r="Q6" s="176" t="str">
        <f>IF($BC$19=2,"NOM","NAME")</f>
        <v>NAME</v>
      </c>
      <c r="R6" s="176"/>
      <c r="S6" s="176"/>
      <c r="T6" s="176"/>
      <c r="U6" s="171" t="str">
        <f>IF($BC$19=2,"MONTANT TOTAL - ACHAT","TOTAL AMOUNT - PURCHASE")</f>
        <v>TOTAL AMOUNT - PURCHASE</v>
      </c>
      <c r="V6" s="171"/>
      <c r="W6" s="171"/>
      <c r="X6" s="171" t="str">
        <f>IF($BC$19=2,"MONTANT TOTAL - REMPLACEMENT","TOTAL AMOUNT - REPLACEMENT")</f>
        <v>TOTAL AMOUNT - REPLACEMENT</v>
      </c>
      <c r="Y6" s="171"/>
      <c r="Z6" s="172"/>
      <c r="AF6" s="27"/>
    </row>
    <row r="7" spans="2:52" ht="33" customHeight="1" x14ac:dyDescent="0.2">
      <c r="B7" s="156" t="s">
        <v>78</v>
      </c>
      <c r="C7" s="157"/>
      <c r="D7" s="244"/>
      <c r="E7" s="239"/>
      <c r="F7" s="239"/>
      <c r="G7" s="239"/>
      <c r="H7" s="160">
        <f>SUMIF($P$19:$Q$206,B7,$AG$19:$AI$206)</f>
        <v>0</v>
      </c>
      <c r="I7" s="160"/>
      <c r="J7" s="160"/>
      <c r="K7" s="160">
        <f>SUMIF($P$19:$Q$206,B7,$AR$19:$AT$206)</f>
        <v>0</v>
      </c>
      <c r="L7" s="160"/>
      <c r="M7" s="161"/>
      <c r="O7" s="156" t="s">
        <v>86</v>
      </c>
      <c r="P7" s="157"/>
      <c r="Q7" s="239"/>
      <c r="R7" s="239"/>
      <c r="S7" s="239"/>
      <c r="T7" s="239"/>
      <c r="U7" s="160">
        <f>SUMIF($P$19:$Q$206,O7,$AG$19:$AI$206)</f>
        <v>0</v>
      </c>
      <c r="V7" s="160"/>
      <c r="W7" s="160"/>
      <c r="X7" s="160">
        <f>SUMIF($P$19:$Q$206,O7,$AR$19:$AT$206)</f>
        <v>0</v>
      </c>
      <c r="Y7" s="160"/>
      <c r="Z7" s="161"/>
      <c r="AF7" s="27"/>
    </row>
    <row r="8" spans="2:52" ht="33" customHeight="1" x14ac:dyDescent="0.2">
      <c r="B8" s="156" t="s">
        <v>79</v>
      </c>
      <c r="C8" s="157"/>
      <c r="D8" s="239"/>
      <c r="E8" s="239"/>
      <c r="F8" s="239"/>
      <c r="G8" s="239"/>
      <c r="H8" s="160">
        <f t="shared" ref="H8:H14" si="0">SUMIF($P$19:$Q$206,B8,$AG$19:$AI$206)</f>
        <v>0</v>
      </c>
      <c r="I8" s="160"/>
      <c r="J8" s="160"/>
      <c r="K8" s="160">
        <f t="shared" ref="K8:K14" si="1">SUMIF($P$19:$Q$206,B8,$AR$19:$AT$206)</f>
        <v>0</v>
      </c>
      <c r="L8" s="160"/>
      <c r="M8" s="161"/>
      <c r="O8" s="156" t="s">
        <v>87</v>
      </c>
      <c r="P8" s="157"/>
      <c r="Q8" s="239"/>
      <c r="R8" s="239"/>
      <c r="S8" s="239"/>
      <c r="T8" s="239"/>
      <c r="U8" s="160">
        <f t="shared" ref="U8:U14" si="2">SUMIF($P$19:$Q$206,O8,$AG$19:$AI$206)</f>
        <v>0</v>
      </c>
      <c r="V8" s="160"/>
      <c r="W8" s="160"/>
      <c r="X8" s="160">
        <f t="shared" ref="X8:X14" si="3">SUMIF($P$19:$Q$206,O8,$AR$19:$AT$206)</f>
        <v>0</v>
      </c>
      <c r="Y8" s="160"/>
      <c r="Z8" s="161"/>
      <c r="AF8" s="27"/>
    </row>
    <row r="9" spans="2:52" ht="33" customHeight="1" x14ac:dyDescent="0.2">
      <c r="B9" s="156" t="s">
        <v>80</v>
      </c>
      <c r="C9" s="157"/>
      <c r="D9" s="244"/>
      <c r="E9" s="239"/>
      <c r="F9" s="239"/>
      <c r="G9" s="239"/>
      <c r="H9" s="160">
        <f t="shared" si="0"/>
        <v>0</v>
      </c>
      <c r="I9" s="160"/>
      <c r="J9" s="160"/>
      <c r="K9" s="160">
        <f t="shared" si="1"/>
        <v>0</v>
      </c>
      <c r="L9" s="160"/>
      <c r="M9" s="161"/>
      <c r="O9" s="156" t="s">
        <v>88</v>
      </c>
      <c r="P9" s="157"/>
      <c r="Q9" s="239"/>
      <c r="R9" s="239"/>
      <c r="S9" s="239"/>
      <c r="T9" s="239"/>
      <c r="U9" s="160">
        <f t="shared" si="2"/>
        <v>0</v>
      </c>
      <c r="V9" s="160"/>
      <c r="W9" s="160"/>
      <c r="X9" s="160">
        <f t="shared" si="3"/>
        <v>0</v>
      </c>
      <c r="Y9" s="160"/>
      <c r="Z9" s="161"/>
      <c r="AF9" s="27"/>
    </row>
    <row r="10" spans="2:52" ht="33" customHeight="1" x14ac:dyDescent="0.2">
      <c r="B10" s="156" t="s">
        <v>81</v>
      </c>
      <c r="C10" s="157"/>
      <c r="D10" s="244"/>
      <c r="E10" s="239"/>
      <c r="F10" s="239"/>
      <c r="G10" s="239"/>
      <c r="H10" s="160">
        <f t="shared" si="0"/>
        <v>0</v>
      </c>
      <c r="I10" s="160"/>
      <c r="J10" s="160"/>
      <c r="K10" s="160">
        <f t="shared" si="1"/>
        <v>0</v>
      </c>
      <c r="L10" s="160"/>
      <c r="M10" s="161"/>
      <c r="O10" s="156" t="s">
        <v>89</v>
      </c>
      <c r="P10" s="157"/>
      <c r="Q10" s="239"/>
      <c r="R10" s="239"/>
      <c r="S10" s="239"/>
      <c r="T10" s="239"/>
      <c r="U10" s="160">
        <f t="shared" si="2"/>
        <v>0</v>
      </c>
      <c r="V10" s="160"/>
      <c r="W10" s="160"/>
      <c r="X10" s="160">
        <f t="shared" si="3"/>
        <v>0</v>
      </c>
      <c r="Y10" s="160"/>
      <c r="Z10" s="161"/>
      <c r="AF10" s="27"/>
    </row>
    <row r="11" spans="2:52" ht="33" customHeight="1" x14ac:dyDescent="0.2">
      <c r="B11" s="156" t="s">
        <v>82</v>
      </c>
      <c r="C11" s="157"/>
      <c r="D11" s="239"/>
      <c r="E11" s="239"/>
      <c r="F11" s="239"/>
      <c r="G11" s="239"/>
      <c r="H11" s="160">
        <f t="shared" si="0"/>
        <v>0</v>
      </c>
      <c r="I11" s="160"/>
      <c r="J11" s="160"/>
      <c r="K11" s="160">
        <f t="shared" si="1"/>
        <v>0</v>
      </c>
      <c r="L11" s="160"/>
      <c r="M11" s="161"/>
      <c r="O11" s="156" t="s">
        <v>90</v>
      </c>
      <c r="P11" s="157"/>
      <c r="Q11" s="239"/>
      <c r="R11" s="239"/>
      <c r="S11" s="239"/>
      <c r="T11" s="239"/>
      <c r="U11" s="160">
        <f t="shared" si="2"/>
        <v>0</v>
      </c>
      <c r="V11" s="160"/>
      <c r="W11" s="160"/>
      <c r="X11" s="160">
        <f t="shared" si="3"/>
        <v>0</v>
      </c>
      <c r="Y11" s="160"/>
      <c r="Z11" s="161"/>
      <c r="AF11" s="27"/>
    </row>
    <row r="12" spans="2:52" ht="33" customHeight="1" x14ac:dyDescent="0.2">
      <c r="B12" s="156" t="s">
        <v>83</v>
      </c>
      <c r="C12" s="157"/>
      <c r="D12" s="239"/>
      <c r="E12" s="239"/>
      <c r="F12" s="239"/>
      <c r="G12" s="239"/>
      <c r="H12" s="160">
        <f t="shared" si="0"/>
        <v>0</v>
      </c>
      <c r="I12" s="160"/>
      <c r="J12" s="160"/>
      <c r="K12" s="160">
        <f t="shared" si="1"/>
        <v>0</v>
      </c>
      <c r="L12" s="160"/>
      <c r="M12" s="161"/>
      <c r="O12" s="156" t="s">
        <v>91</v>
      </c>
      <c r="P12" s="157"/>
      <c r="Q12" s="238"/>
      <c r="R12" s="233"/>
      <c r="S12" s="233"/>
      <c r="T12" s="233"/>
      <c r="U12" s="160">
        <f t="shared" si="2"/>
        <v>0</v>
      </c>
      <c r="V12" s="160"/>
      <c r="W12" s="160"/>
      <c r="X12" s="160">
        <f t="shared" si="3"/>
        <v>0</v>
      </c>
      <c r="Y12" s="160"/>
      <c r="Z12" s="161"/>
    </row>
    <row r="13" spans="2:52" ht="33" customHeight="1" x14ac:dyDescent="0.2">
      <c r="B13" s="156" t="s">
        <v>84</v>
      </c>
      <c r="C13" s="157"/>
      <c r="D13" s="239"/>
      <c r="E13" s="239"/>
      <c r="F13" s="239"/>
      <c r="G13" s="239"/>
      <c r="H13" s="160">
        <f t="shared" si="0"/>
        <v>0</v>
      </c>
      <c r="I13" s="160"/>
      <c r="J13" s="160"/>
      <c r="K13" s="160">
        <f t="shared" si="1"/>
        <v>0</v>
      </c>
      <c r="L13" s="160"/>
      <c r="M13" s="161"/>
      <c r="O13" s="156" t="s">
        <v>92</v>
      </c>
      <c r="P13" s="157"/>
      <c r="Q13" s="245" t="str">
        <f>IF($BC$19=2,"Accessoires","Accessories")</f>
        <v>Accessories</v>
      </c>
      <c r="R13" s="162"/>
      <c r="S13" s="162"/>
      <c r="T13" s="162"/>
      <c r="U13" s="160">
        <f t="shared" si="2"/>
        <v>0</v>
      </c>
      <c r="V13" s="160"/>
      <c r="W13" s="160"/>
      <c r="X13" s="160">
        <f t="shared" si="3"/>
        <v>0</v>
      </c>
      <c r="Y13" s="160"/>
      <c r="Z13" s="161"/>
    </row>
    <row r="14" spans="2:52" ht="33" customHeight="1" thickBot="1" x14ac:dyDescent="0.25">
      <c r="B14" s="158" t="s">
        <v>85</v>
      </c>
      <c r="C14" s="159"/>
      <c r="D14" s="241"/>
      <c r="E14" s="241"/>
      <c r="F14" s="241"/>
      <c r="G14" s="241"/>
      <c r="H14" s="154">
        <f t="shared" si="0"/>
        <v>0</v>
      </c>
      <c r="I14" s="154"/>
      <c r="J14" s="154"/>
      <c r="K14" s="154">
        <f t="shared" si="1"/>
        <v>0</v>
      </c>
      <c r="L14" s="154"/>
      <c r="M14" s="155"/>
      <c r="O14" s="158" t="s">
        <v>108</v>
      </c>
      <c r="P14" s="159"/>
      <c r="Q14" s="165" t="str">
        <f>IF($BC$19=2,"Autres","Others")</f>
        <v>Others</v>
      </c>
      <c r="R14" s="166"/>
      <c r="S14" s="166"/>
      <c r="T14" s="166"/>
      <c r="U14" s="154">
        <f t="shared" si="2"/>
        <v>0</v>
      </c>
      <c r="V14" s="154"/>
      <c r="W14" s="154"/>
      <c r="X14" s="154">
        <f t="shared" si="3"/>
        <v>0</v>
      </c>
      <c r="Y14" s="154"/>
      <c r="Z14" s="155"/>
    </row>
    <row r="15" spans="2:52" ht="17.25" thickTop="1" thickBot="1" x14ac:dyDescent="0.25"/>
    <row r="16" spans="2:52" ht="36" customHeight="1" thickTop="1" x14ac:dyDescent="0.2">
      <c r="B16" s="218" t="str">
        <f>IF($BC$19=2,"Nom abrégé
(Champ obligatoire)","Short Name
(Mandatory Field)")</f>
        <v>Short Name
(Mandatory Field)</v>
      </c>
      <c r="C16" s="219"/>
      <c r="D16" s="219"/>
      <c r="E16" s="219"/>
      <c r="F16" s="215" t="str">
        <f>IF($BC$19=2,"Numéro de série","Serial Number")</f>
        <v>Serial Number</v>
      </c>
      <c r="G16" s="215"/>
      <c r="H16" s="215"/>
      <c r="I16" s="215"/>
      <c r="J16" s="215" t="str">
        <f>IF($BC$19=2,"Description","Description")</f>
        <v>Description</v>
      </c>
      <c r="K16" s="215"/>
      <c r="L16" s="215"/>
      <c r="M16" s="215"/>
      <c r="N16" s="215"/>
      <c r="O16" s="215"/>
      <c r="P16" s="215" t="str">
        <f>IF($BC$19=2,"Catégorie","Category")</f>
        <v>Category</v>
      </c>
      <c r="Q16" s="215"/>
      <c r="R16" s="215" t="str">
        <f>IF($BC$19=2,"Marque","Make")</f>
        <v>Make</v>
      </c>
      <c r="S16" s="215"/>
      <c r="T16" s="215"/>
      <c r="U16" s="226" t="str">
        <f>IF($BC$19=2,"Modèle","Model")</f>
        <v>Model</v>
      </c>
      <c r="V16" s="145"/>
      <c r="W16" s="145"/>
      <c r="X16" s="146"/>
      <c r="Y16" s="229" t="str">
        <f>IF($BC$19=2,"ACHAT","PURCHASE")</f>
        <v>PURCHASE</v>
      </c>
      <c r="Z16" s="182"/>
      <c r="AA16" s="182"/>
      <c r="AB16" s="182"/>
      <c r="AC16" s="182"/>
      <c r="AD16" s="182"/>
      <c r="AE16" s="182"/>
      <c r="AF16" s="182"/>
      <c r="AG16" s="182"/>
      <c r="AH16" s="182"/>
      <c r="AI16" s="230"/>
      <c r="AJ16" s="45"/>
      <c r="AK16" s="181" t="str">
        <f>IF($BC$19=2,"REMPLACEMENT","REPLACEMENT")</f>
        <v>REPLACEMENT</v>
      </c>
      <c r="AL16" s="182"/>
      <c r="AM16" s="182"/>
      <c r="AN16" s="182"/>
      <c r="AO16" s="182"/>
      <c r="AP16" s="182"/>
      <c r="AQ16" s="182"/>
      <c r="AR16" s="182"/>
      <c r="AS16" s="182"/>
      <c r="AT16" s="182"/>
      <c r="AU16" s="144" t="str">
        <f>IF($BC$19=2,"Commentaires","Comments")</f>
        <v>Comments</v>
      </c>
      <c r="AV16" s="145"/>
      <c r="AW16" s="145"/>
      <c r="AX16" s="145"/>
      <c r="AY16" s="145"/>
      <c r="AZ16" s="146"/>
    </row>
    <row r="17" spans="1:55" ht="36" customHeight="1" x14ac:dyDescent="0.2">
      <c r="B17" s="220"/>
      <c r="C17" s="221"/>
      <c r="D17" s="221"/>
      <c r="E17" s="221"/>
      <c r="F17" s="216"/>
      <c r="G17" s="216"/>
      <c r="H17" s="216"/>
      <c r="I17" s="216"/>
      <c r="J17" s="216"/>
      <c r="K17" s="216"/>
      <c r="L17" s="216"/>
      <c r="M17" s="216"/>
      <c r="N17" s="216"/>
      <c r="O17" s="216"/>
      <c r="P17" s="216"/>
      <c r="Q17" s="216"/>
      <c r="R17" s="216"/>
      <c r="S17" s="216"/>
      <c r="T17" s="216"/>
      <c r="U17" s="227"/>
      <c r="V17" s="148"/>
      <c r="W17" s="148"/>
      <c r="X17" s="149"/>
      <c r="Y17" s="231"/>
      <c r="Z17" s="184"/>
      <c r="AA17" s="184"/>
      <c r="AB17" s="184"/>
      <c r="AC17" s="184"/>
      <c r="AD17" s="184"/>
      <c r="AE17" s="184"/>
      <c r="AF17" s="184"/>
      <c r="AG17" s="184"/>
      <c r="AH17" s="184"/>
      <c r="AI17" s="232"/>
      <c r="AJ17" s="46"/>
      <c r="AK17" s="183" t="str">
        <f>CONCATENATE('Inv ID'!I26," / ",'Inv ID'!J26)</f>
        <v>2023 / 2024</v>
      </c>
      <c r="AL17" s="184"/>
      <c r="AM17" s="184"/>
      <c r="AN17" s="184"/>
      <c r="AO17" s="184"/>
      <c r="AP17" s="184"/>
      <c r="AQ17" s="184"/>
      <c r="AR17" s="184"/>
      <c r="AS17" s="184"/>
      <c r="AT17" s="184"/>
      <c r="AU17" s="147"/>
      <c r="AV17" s="148"/>
      <c r="AW17" s="148"/>
      <c r="AX17" s="148"/>
      <c r="AY17" s="148"/>
      <c r="AZ17" s="149"/>
    </row>
    <row r="18" spans="1:55" ht="45.75" customHeight="1" thickBot="1" x14ac:dyDescent="0.25">
      <c r="B18" s="222"/>
      <c r="C18" s="223"/>
      <c r="D18" s="223"/>
      <c r="E18" s="223"/>
      <c r="F18" s="217"/>
      <c r="G18" s="217"/>
      <c r="H18" s="217"/>
      <c r="I18" s="217"/>
      <c r="J18" s="217"/>
      <c r="K18" s="217"/>
      <c r="L18" s="217"/>
      <c r="M18" s="217"/>
      <c r="N18" s="217"/>
      <c r="O18" s="217"/>
      <c r="P18" s="217"/>
      <c r="Q18" s="217"/>
      <c r="R18" s="217"/>
      <c r="S18" s="217"/>
      <c r="T18" s="217"/>
      <c r="U18" s="228"/>
      <c r="V18" s="151"/>
      <c r="W18" s="151"/>
      <c r="X18" s="152"/>
      <c r="Y18" s="201" t="str">
        <f>IF($BC$19=2,"Date
jj/mm/aaaa","Date
dd/mm/yyyy")</f>
        <v>Date
dd/mm/yyyy</v>
      </c>
      <c r="Z18" s="202"/>
      <c r="AA18" s="203"/>
      <c r="AB18" s="207" t="str">
        <f>IF($BC$19=2,"Quantité","Quantity")</f>
        <v>Quantity</v>
      </c>
      <c r="AC18" s="207"/>
      <c r="AD18" s="207" t="str">
        <f>IF($BC$19=2,"Prix unitaire","Unit Price")</f>
        <v>Unit Price</v>
      </c>
      <c r="AE18" s="207"/>
      <c r="AF18" s="207"/>
      <c r="AG18" s="205" t="str">
        <f>IF($BC$19=2,"Montant Total - 
Achat","Total Amount -
Purchase")</f>
        <v>Total Amount -
Purchase</v>
      </c>
      <c r="AH18" s="205"/>
      <c r="AI18" s="205"/>
      <c r="AJ18" s="47"/>
      <c r="AK18" s="206" t="str">
        <f>IF($BC$19=2,"Assuré
√","Insured
√")</f>
        <v>Insured
√</v>
      </c>
      <c r="AL18" s="203"/>
      <c r="AM18" s="204" t="str">
        <f>IF($BC$19=2,"Quantité","Quantity")</f>
        <v>Quantity</v>
      </c>
      <c r="AN18" s="204"/>
      <c r="AO18" s="204" t="str">
        <f>IF($BC$19=2,"Prix unitaire","Unit Price")</f>
        <v>Unit Price</v>
      </c>
      <c r="AP18" s="204"/>
      <c r="AQ18" s="204"/>
      <c r="AR18" s="204" t="str">
        <f>IF($BC$19=2,"Montant Total - Remplacement","Total Amount -Replacement")</f>
        <v>Total Amount -Replacement</v>
      </c>
      <c r="AS18" s="204"/>
      <c r="AT18" s="206"/>
      <c r="AU18" s="150"/>
      <c r="AV18" s="151"/>
      <c r="AW18" s="151"/>
      <c r="AX18" s="151"/>
      <c r="AY18" s="151"/>
      <c r="AZ18" s="152"/>
    </row>
    <row r="19" spans="1:55" ht="36" customHeight="1" thickTop="1" x14ac:dyDescent="0.2">
      <c r="A19" s="73">
        <v>1</v>
      </c>
      <c r="B19" s="224"/>
      <c r="C19" s="225"/>
      <c r="D19" s="225"/>
      <c r="E19" s="225"/>
      <c r="F19" s="225"/>
      <c r="G19" s="225"/>
      <c r="H19" s="225"/>
      <c r="I19" s="225"/>
      <c r="J19" s="225"/>
      <c r="K19" s="225"/>
      <c r="L19" s="225"/>
      <c r="M19" s="225"/>
      <c r="N19" s="225"/>
      <c r="O19" s="225"/>
      <c r="P19" s="257"/>
      <c r="Q19" s="257"/>
      <c r="R19" s="211"/>
      <c r="S19" s="211"/>
      <c r="T19" s="211"/>
      <c r="U19" s="212"/>
      <c r="V19" s="142"/>
      <c r="W19" s="142"/>
      <c r="X19" s="143"/>
      <c r="Y19" s="213"/>
      <c r="Z19" s="214"/>
      <c r="AA19" s="214"/>
      <c r="AB19" s="210"/>
      <c r="AC19" s="210"/>
      <c r="AD19" s="209"/>
      <c r="AE19" s="209"/>
      <c r="AF19" s="209"/>
      <c r="AG19" s="187">
        <f t="shared" ref="AG19:AG50" si="4">AD19*AB19</f>
        <v>0</v>
      </c>
      <c r="AH19" s="187"/>
      <c r="AI19" s="187"/>
      <c r="AJ19" s="52"/>
      <c r="AK19" s="188"/>
      <c r="AL19" s="188"/>
      <c r="AM19" s="210"/>
      <c r="AN19" s="210"/>
      <c r="AO19" s="209"/>
      <c r="AP19" s="209"/>
      <c r="AQ19" s="209"/>
      <c r="AR19" s="187">
        <f t="shared" ref="AR19:AR50" si="5">AO19*AM19</f>
        <v>0</v>
      </c>
      <c r="AS19" s="187"/>
      <c r="AT19" s="200"/>
      <c r="AU19" s="141"/>
      <c r="AV19" s="142"/>
      <c r="AW19" s="142"/>
      <c r="AX19" s="142"/>
      <c r="AY19" s="142"/>
      <c r="AZ19" s="143"/>
      <c r="BC19" s="83">
        <f>'Inv ID'!O25</f>
        <v>1</v>
      </c>
    </row>
    <row r="20" spans="1:55" ht="36" customHeight="1" x14ac:dyDescent="0.2">
      <c r="A20" s="73">
        <v>2</v>
      </c>
      <c r="B20" s="170"/>
      <c r="C20" s="167"/>
      <c r="D20" s="167"/>
      <c r="E20" s="167"/>
      <c r="F20" s="167"/>
      <c r="G20" s="167"/>
      <c r="H20" s="167"/>
      <c r="I20" s="167"/>
      <c r="J20" s="167"/>
      <c r="K20" s="167"/>
      <c r="L20" s="167"/>
      <c r="M20" s="167"/>
      <c r="N20" s="167"/>
      <c r="O20" s="167"/>
      <c r="P20" s="256"/>
      <c r="Q20" s="256"/>
      <c r="R20" s="169"/>
      <c r="S20" s="169"/>
      <c r="T20" s="169"/>
      <c r="U20" s="134"/>
      <c r="V20" s="135"/>
      <c r="W20" s="135"/>
      <c r="X20" s="136"/>
      <c r="Y20" s="132"/>
      <c r="Z20" s="133"/>
      <c r="AA20" s="133"/>
      <c r="AB20" s="186"/>
      <c r="AC20" s="186"/>
      <c r="AD20" s="185"/>
      <c r="AE20" s="185"/>
      <c r="AF20" s="185"/>
      <c r="AG20" s="187">
        <f t="shared" si="4"/>
        <v>0</v>
      </c>
      <c r="AH20" s="187"/>
      <c r="AI20" s="187"/>
      <c r="AJ20" s="53"/>
      <c r="AK20" s="188"/>
      <c r="AL20" s="188"/>
      <c r="AM20" s="186"/>
      <c r="AN20" s="186"/>
      <c r="AO20" s="185"/>
      <c r="AP20" s="185"/>
      <c r="AQ20" s="185"/>
      <c r="AR20" s="187">
        <f t="shared" si="5"/>
        <v>0</v>
      </c>
      <c r="AS20" s="187"/>
      <c r="AT20" s="200"/>
      <c r="AU20" s="137"/>
      <c r="AV20" s="135"/>
      <c r="AW20" s="135"/>
      <c r="AX20" s="135"/>
      <c r="AY20" s="135"/>
      <c r="AZ20" s="136"/>
      <c r="BC20" s="25" t="str">
        <f>LEFT(B7,4)</f>
        <v>1600</v>
      </c>
    </row>
    <row r="21" spans="1:55" ht="36" customHeight="1" x14ac:dyDescent="0.2">
      <c r="A21" s="73">
        <v>3</v>
      </c>
      <c r="B21" s="170"/>
      <c r="C21" s="167"/>
      <c r="D21" s="167"/>
      <c r="E21" s="167"/>
      <c r="F21" s="167"/>
      <c r="G21" s="167"/>
      <c r="H21" s="167"/>
      <c r="I21" s="167"/>
      <c r="J21" s="167"/>
      <c r="K21" s="167"/>
      <c r="L21" s="167"/>
      <c r="M21" s="167"/>
      <c r="N21" s="167"/>
      <c r="O21" s="167"/>
      <c r="P21" s="256"/>
      <c r="Q21" s="256"/>
      <c r="R21" s="169"/>
      <c r="S21" s="169"/>
      <c r="T21" s="169"/>
      <c r="U21" s="134"/>
      <c r="V21" s="135"/>
      <c r="W21" s="135"/>
      <c r="X21" s="136"/>
      <c r="Y21" s="132"/>
      <c r="Z21" s="133"/>
      <c r="AA21" s="133"/>
      <c r="AB21" s="186"/>
      <c r="AC21" s="186"/>
      <c r="AD21" s="185"/>
      <c r="AE21" s="185"/>
      <c r="AF21" s="185"/>
      <c r="AG21" s="187">
        <f t="shared" si="4"/>
        <v>0</v>
      </c>
      <c r="AH21" s="187"/>
      <c r="AI21" s="187"/>
      <c r="AJ21" s="53"/>
      <c r="AK21" s="188"/>
      <c r="AL21" s="188"/>
      <c r="AM21" s="186"/>
      <c r="AN21" s="186"/>
      <c r="AO21" s="185"/>
      <c r="AP21" s="185"/>
      <c r="AQ21" s="185"/>
      <c r="AR21" s="187">
        <f t="shared" si="5"/>
        <v>0</v>
      </c>
      <c r="AS21" s="187"/>
      <c r="AT21" s="200"/>
      <c r="AU21" s="137"/>
      <c r="AV21" s="135"/>
      <c r="AW21" s="135"/>
      <c r="AX21" s="135"/>
      <c r="AY21" s="135"/>
      <c r="AZ21" s="136"/>
    </row>
    <row r="22" spans="1:55" ht="36" customHeight="1" x14ac:dyDescent="0.2">
      <c r="A22" s="73">
        <v>4</v>
      </c>
      <c r="B22" s="170"/>
      <c r="C22" s="167"/>
      <c r="D22" s="167"/>
      <c r="E22" s="167"/>
      <c r="F22" s="167"/>
      <c r="G22" s="167"/>
      <c r="H22" s="167"/>
      <c r="I22" s="167"/>
      <c r="J22" s="167"/>
      <c r="K22" s="167"/>
      <c r="L22" s="167"/>
      <c r="M22" s="167"/>
      <c r="N22" s="167"/>
      <c r="O22" s="167"/>
      <c r="P22" s="256"/>
      <c r="Q22" s="256"/>
      <c r="R22" s="169"/>
      <c r="S22" s="169"/>
      <c r="T22" s="169"/>
      <c r="U22" s="134"/>
      <c r="V22" s="135"/>
      <c r="W22" s="135"/>
      <c r="X22" s="136"/>
      <c r="Y22" s="132"/>
      <c r="Z22" s="133"/>
      <c r="AA22" s="133"/>
      <c r="AB22" s="186"/>
      <c r="AC22" s="186"/>
      <c r="AD22" s="185"/>
      <c r="AE22" s="185"/>
      <c r="AF22" s="185"/>
      <c r="AG22" s="187">
        <f t="shared" si="4"/>
        <v>0</v>
      </c>
      <c r="AH22" s="187"/>
      <c r="AI22" s="187"/>
      <c r="AJ22" s="53"/>
      <c r="AK22" s="188"/>
      <c r="AL22" s="188"/>
      <c r="AM22" s="186"/>
      <c r="AN22" s="186"/>
      <c r="AO22" s="185"/>
      <c r="AP22" s="185"/>
      <c r="AQ22" s="185"/>
      <c r="AR22" s="187">
        <f t="shared" si="5"/>
        <v>0</v>
      </c>
      <c r="AS22" s="187"/>
      <c r="AT22" s="200"/>
      <c r="AU22" s="137"/>
      <c r="AV22" s="135"/>
      <c r="AW22" s="135"/>
      <c r="AX22" s="135"/>
      <c r="AY22" s="135"/>
      <c r="AZ22" s="136"/>
      <c r="BC22" s="44" t="s">
        <v>1</v>
      </c>
    </row>
    <row r="23" spans="1:55" ht="36" customHeight="1" x14ac:dyDescent="0.2">
      <c r="A23" s="73">
        <v>5</v>
      </c>
      <c r="B23" s="170"/>
      <c r="C23" s="167"/>
      <c r="D23" s="167"/>
      <c r="E23" s="167"/>
      <c r="F23" s="167"/>
      <c r="G23" s="167"/>
      <c r="H23" s="167"/>
      <c r="I23" s="167"/>
      <c r="J23" s="167"/>
      <c r="K23" s="167"/>
      <c r="L23" s="167"/>
      <c r="M23" s="167"/>
      <c r="N23" s="167"/>
      <c r="O23" s="167"/>
      <c r="P23" s="256"/>
      <c r="Q23" s="256"/>
      <c r="R23" s="169"/>
      <c r="S23" s="169"/>
      <c r="T23" s="169"/>
      <c r="U23" s="134"/>
      <c r="V23" s="135"/>
      <c r="W23" s="135"/>
      <c r="X23" s="136"/>
      <c r="Y23" s="132"/>
      <c r="Z23" s="133"/>
      <c r="AA23" s="133"/>
      <c r="AB23" s="186"/>
      <c r="AC23" s="186"/>
      <c r="AD23" s="185"/>
      <c r="AE23" s="185"/>
      <c r="AF23" s="185"/>
      <c r="AG23" s="187">
        <f t="shared" si="4"/>
        <v>0</v>
      </c>
      <c r="AH23" s="187"/>
      <c r="AI23" s="187"/>
      <c r="AJ23" s="53"/>
      <c r="AK23" s="188"/>
      <c r="AL23" s="188"/>
      <c r="AM23" s="186"/>
      <c r="AN23" s="186"/>
      <c r="AO23" s="185"/>
      <c r="AP23" s="185"/>
      <c r="AQ23" s="185"/>
      <c r="AR23" s="187">
        <f t="shared" si="5"/>
        <v>0</v>
      </c>
      <c r="AS23" s="187"/>
      <c r="AT23" s="200"/>
      <c r="AU23" s="137"/>
      <c r="AV23" s="135"/>
      <c r="AW23" s="135"/>
      <c r="AX23" s="135"/>
      <c r="AY23" s="135"/>
      <c r="AZ23" s="136"/>
    </row>
    <row r="24" spans="1:55" ht="36" customHeight="1" x14ac:dyDescent="0.2">
      <c r="A24" s="73">
        <v>6</v>
      </c>
      <c r="B24" s="170"/>
      <c r="C24" s="167"/>
      <c r="D24" s="167"/>
      <c r="E24" s="167"/>
      <c r="F24" s="167"/>
      <c r="G24" s="167"/>
      <c r="H24" s="167"/>
      <c r="I24" s="167"/>
      <c r="J24" s="167"/>
      <c r="K24" s="167"/>
      <c r="L24" s="167"/>
      <c r="M24" s="167"/>
      <c r="N24" s="167"/>
      <c r="O24" s="167"/>
      <c r="P24" s="256"/>
      <c r="Q24" s="256"/>
      <c r="R24" s="169"/>
      <c r="S24" s="169"/>
      <c r="T24" s="169"/>
      <c r="U24" s="134"/>
      <c r="V24" s="135"/>
      <c r="W24" s="135"/>
      <c r="X24" s="136"/>
      <c r="Y24" s="132"/>
      <c r="Z24" s="133"/>
      <c r="AA24" s="133"/>
      <c r="AB24" s="186"/>
      <c r="AC24" s="186"/>
      <c r="AD24" s="185"/>
      <c r="AE24" s="185"/>
      <c r="AF24" s="185"/>
      <c r="AG24" s="187">
        <f t="shared" si="4"/>
        <v>0</v>
      </c>
      <c r="AH24" s="187"/>
      <c r="AI24" s="187"/>
      <c r="AJ24" s="53"/>
      <c r="AK24" s="188"/>
      <c r="AL24" s="188"/>
      <c r="AM24" s="186"/>
      <c r="AN24" s="186"/>
      <c r="AO24" s="185"/>
      <c r="AP24" s="185"/>
      <c r="AQ24" s="185"/>
      <c r="AR24" s="187">
        <f t="shared" si="5"/>
        <v>0</v>
      </c>
      <c r="AS24" s="187"/>
      <c r="AT24" s="200"/>
      <c r="AU24" s="137"/>
      <c r="AV24" s="135"/>
      <c r="AW24" s="135"/>
      <c r="AX24" s="135"/>
      <c r="AY24" s="135"/>
      <c r="AZ24" s="136"/>
      <c r="BC24" s="27" t="str">
        <f t="shared" ref="BC24:BC31" si="6">B7</f>
        <v>1600-1</v>
      </c>
    </row>
    <row r="25" spans="1:55" ht="36" customHeight="1" x14ac:dyDescent="0.2">
      <c r="A25" s="73">
        <v>7</v>
      </c>
      <c r="B25" s="170"/>
      <c r="C25" s="167"/>
      <c r="D25" s="167"/>
      <c r="E25" s="167"/>
      <c r="F25" s="167"/>
      <c r="G25" s="167"/>
      <c r="H25" s="167"/>
      <c r="I25" s="167"/>
      <c r="J25" s="167"/>
      <c r="K25" s="167"/>
      <c r="L25" s="167"/>
      <c r="M25" s="167"/>
      <c r="N25" s="167"/>
      <c r="O25" s="167"/>
      <c r="P25" s="256"/>
      <c r="Q25" s="256"/>
      <c r="R25" s="169"/>
      <c r="S25" s="169"/>
      <c r="T25" s="169"/>
      <c r="U25" s="134"/>
      <c r="V25" s="135"/>
      <c r="W25" s="135"/>
      <c r="X25" s="136"/>
      <c r="Y25" s="132"/>
      <c r="Z25" s="133"/>
      <c r="AA25" s="133"/>
      <c r="AB25" s="186"/>
      <c r="AC25" s="186"/>
      <c r="AD25" s="185"/>
      <c r="AE25" s="185"/>
      <c r="AF25" s="185"/>
      <c r="AG25" s="187">
        <f t="shared" si="4"/>
        <v>0</v>
      </c>
      <c r="AH25" s="187"/>
      <c r="AI25" s="187"/>
      <c r="AJ25" s="53"/>
      <c r="AK25" s="188"/>
      <c r="AL25" s="188"/>
      <c r="AM25" s="186"/>
      <c r="AN25" s="186"/>
      <c r="AO25" s="185"/>
      <c r="AP25" s="185"/>
      <c r="AQ25" s="185"/>
      <c r="AR25" s="187">
        <f t="shared" si="5"/>
        <v>0</v>
      </c>
      <c r="AS25" s="187"/>
      <c r="AT25" s="200"/>
      <c r="AU25" s="137"/>
      <c r="AV25" s="135"/>
      <c r="AW25" s="135"/>
      <c r="AX25" s="135"/>
      <c r="AY25" s="135"/>
      <c r="AZ25" s="136"/>
      <c r="BC25" s="27" t="str">
        <f t="shared" si="6"/>
        <v>1600-2</v>
      </c>
    </row>
    <row r="26" spans="1:55" ht="36" customHeight="1" x14ac:dyDescent="0.2">
      <c r="A26" s="73">
        <v>8</v>
      </c>
      <c r="B26" s="170"/>
      <c r="C26" s="167"/>
      <c r="D26" s="167"/>
      <c r="E26" s="167"/>
      <c r="F26" s="167"/>
      <c r="G26" s="167"/>
      <c r="H26" s="167"/>
      <c r="I26" s="167"/>
      <c r="J26" s="167"/>
      <c r="K26" s="167"/>
      <c r="L26" s="167"/>
      <c r="M26" s="167"/>
      <c r="N26" s="167"/>
      <c r="O26" s="167"/>
      <c r="P26" s="256"/>
      <c r="Q26" s="256"/>
      <c r="R26" s="169"/>
      <c r="S26" s="169"/>
      <c r="T26" s="169"/>
      <c r="U26" s="134"/>
      <c r="V26" s="135"/>
      <c r="W26" s="135"/>
      <c r="X26" s="136"/>
      <c r="Y26" s="132"/>
      <c r="Z26" s="133"/>
      <c r="AA26" s="133"/>
      <c r="AB26" s="186"/>
      <c r="AC26" s="186"/>
      <c r="AD26" s="185"/>
      <c r="AE26" s="185"/>
      <c r="AF26" s="185"/>
      <c r="AG26" s="187">
        <f t="shared" si="4"/>
        <v>0</v>
      </c>
      <c r="AH26" s="187"/>
      <c r="AI26" s="187"/>
      <c r="AJ26" s="53"/>
      <c r="AK26" s="188"/>
      <c r="AL26" s="188"/>
      <c r="AM26" s="186"/>
      <c r="AN26" s="186"/>
      <c r="AO26" s="185"/>
      <c r="AP26" s="185"/>
      <c r="AQ26" s="185"/>
      <c r="AR26" s="187">
        <f t="shared" si="5"/>
        <v>0</v>
      </c>
      <c r="AS26" s="187"/>
      <c r="AT26" s="200"/>
      <c r="AU26" s="137"/>
      <c r="AV26" s="135"/>
      <c r="AW26" s="135"/>
      <c r="AX26" s="135"/>
      <c r="AY26" s="135"/>
      <c r="AZ26" s="136"/>
      <c r="BC26" s="27" t="str">
        <f t="shared" si="6"/>
        <v>1600-3</v>
      </c>
    </row>
    <row r="27" spans="1:55" ht="36" customHeight="1" x14ac:dyDescent="0.2">
      <c r="A27" s="73">
        <v>9</v>
      </c>
      <c r="B27" s="170"/>
      <c r="C27" s="167"/>
      <c r="D27" s="167"/>
      <c r="E27" s="167"/>
      <c r="F27" s="167"/>
      <c r="G27" s="167"/>
      <c r="H27" s="167"/>
      <c r="I27" s="167"/>
      <c r="J27" s="167"/>
      <c r="K27" s="167"/>
      <c r="L27" s="167"/>
      <c r="M27" s="167"/>
      <c r="N27" s="167"/>
      <c r="O27" s="167"/>
      <c r="P27" s="256"/>
      <c r="Q27" s="256"/>
      <c r="R27" s="169"/>
      <c r="S27" s="169"/>
      <c r="T27" s="169"/>
      <c r="U27" s="134"/>
      <c r="V27" s="135"/>
      <c r="W27" s="135"/>
      <c r="X27" s="136"/>
      <c r="Y27" s="132"/>
      <c r="Z27" s="133"/>
      <c r="AA27" s="133"/>
      <c r="AB27" s="186"/>
      <c r="AC27" s="186"/>
      <c r="AD27" s="185"/>
      <c r="AE27" s="185"/>
      <c r="AF27" s="185"/>
      <c r="AG27" s="187">
        <f t="shared" si="4"/>
        <v>0</v>
      </c>
      <c r="AH27" s="187"/>
      <c r="AI27" s="187"/>
      <c r="AJ27" s="53"/>
      <c r="AK27" s="188"/>
      <c r="AL27" s="188"/>
      <c r="AM27" s="186"/>
      <c r="AN27" s="186"/>
      <c r="AO27" s="185"/>
      <c r="AP27" s="185"/>
      <c r="AQ27" s="185"/>
      <c r="AR27" s="187">
        <f t="shared" si="5"/>
        <v>0</v>
      </c>
      <c r="AS27" s="187"/>
      <c r="AT27" s="200"/>
      <c r="AU27" s="137"/>
      <c r="AV27" s="135"/>
      <c r="AW27" s="135"/>
      <c r="AX27" s="135"/>
      <c r="AY27" s="135"/>
      <c r="AZ27" s="136"/>
      <c r="BC27" s="27" t="str">
        <f t="shared" si="6"/>
        <v>1600-4</v>
      </c>
    </row>
    <row r="28" spans="1:55" ht="36" customHeight="1" x14ac:dyDescent="0.2">
      <c r="A28" s="73">
        <v>10</v>
      </c>
      <c r="B28" s="170"/>
      <c r="C28" s="167"/>
      <c r="D28" s="167"/>
      <c r="E28" s="167"/>
      <c r="F28" s="167"/>
      <c r="G28" s="167"/>
      <c r="H28" s="167"/>
      <c r="I28" s="167"/>
      <c r="J28" s="167"/>
      <c r="K28" s="167"/>
      <c r="L28" s="167"/>
      <c r="M28" s="167"/>
      <c r="N28" s="167"/>
      <c r="O28" s="167"/>
      <c r="P28" s="256"/>
      <c r="Q28" s="256"/>
      <c r="R28" s="169"/>
      <c r="S28" s="169"/>
      <c r="T28" s="169"/>
      <c r="U28" s="134"/>
      <c r="V28" s="135"/>
      <c r="W28" s="135"/>
      <c r="X28" s="136"/>
      <c r="Y28" s="132"/>
      <c r="Z28" s="133"/>
      <c r="AA28" s="133"/>
      <c r="AB28" s="186"/>
      <c r="AC28" s="186"/>
      <c r="AD28" s="185"/>
      <c r="AE28" s="185"/>
      <c r="AF28" s="185"/>
      <c r="AG28" s="187">
        <f t="shared" si="4"/>
        <v>0</v>
      </c>
      <c r="AH28" s="187"/>
      <c r="AI28" s="187"/>
      <c r="AJ28" s="53"/>
      <c r="AK28" s="188"/>
      <c r="AL28" s="188"/>
      <c r="AM28" s="186"/>
      <c r="AN28" s="186"/>
      <c r="AO28" s="185"/>
      <c r="AP28" s="185"/>
      <c r="AQ28" s="185"/>
      <c r="AR28" s="187">
        <f t="shared" si="5"/>
        <v>0</v>
      </c>
      <c r="AS28" s="187"/>
      <c r="AT28" s="200"/>
      <c r="AU28" s="137"/>
      <c r="AV28" s="135"/>
      <c r="AW28" s="135"/>
      <c r="AX28" s="135"/>
      <c r="AY28" s="135"/>
      <c r="AZ28" s="136"/>
      <c r="BC28" s="27" t="str">
        <f t="shared" si="6"/>
        <v>1600-5</v>
      </c>
    </row>
    <row r="29" spans="1:55" ht="36" customHeight="1" x14ac:dyDescent="0.2">
      <c r="A29" s="73">
        <v>11</v>
      </c>
      <c r="B29" s="170"/>
      <c r="C29" s="167"/>
      <c r="D29" s="167"/>
      <c r="E29" s="167"/>
      <c r="F29" s="167"/>
      <c r="G29" s="167"/>
      <c r="H29" s="167"/>
      <c r="I29" s="167"/>
      <c r="J29" s="167"/>
      <c r="K29" s="167"/>
      <c r="L29" s="167"/>
      <c r="M29" s="167"/>
      <c r="N29" s="167"/>
      <c r="O29" s="167"/>
      <c r="P29" s="256"/>
      <c r="Q29" s="256"/>
      <c r="R29" s="169"/>
      <c r="S29" s="169"/>
      <c r="T29" s="169"/>
      <c r="U29" s="134"/>
      <c r="V29" s="135"/>
      <c r="W29" s="135"/>
      <c r="X29" s="136"/>
      <c r="Y29" s="132"/>
      <c r="Z29" s="133"/>
      <c r="AA29" s="133"/>
      <c r="AB29" s="186"/>
      <c r="AC29" s="186"/>
      <c r="AD29" s="185"/>
      <c r="AE29" s="185"/>
      <c r="AF29" s="185"/>
      <c r="AG29" s="187">
        <f t="shared" si="4"/>
        <v>0</v>
      </c>
      <c r="AH29" s="187"/>
      <c r="AI29" s="187"/>
      <c r="AJ29" s="53"/>
      <c r="AK29" s="188"/>
      <c r="AL29" s="188"/>
      <c r="AM29" s="186"/>
      <c r="AN29" s="186"/>
      <c r="AO29" s="185"/>
      <c r="AP29" s="185"/>
      <c r="AQ29" s="185"/>
      <c r="AR29" s="187">
        <f t="shared" si="5"/>
        <v>0</v>
      </c>
      <c r="AS29" s="187"/>
      <c r="AT29" s="200"/>
      <c r="AU29" s="137"/>
      <c r="AV29" s="135"/>
      <c r="AW29" s="135"/>
      <c r="AX29" s="135"/>
      <c r="AY29" s="135"/>
      <c r="AZ29" s="136"/>
      <c r="BC29" s="27" t="str">
        <f t="shared" si="6"/>
        <v>1600-6</v>
      </c>
    </row>
    <row r="30" spans="1:55" ht="36" customHeight="1" x14ac:dyDescent="0.2">
      <c r="A30" s="73">
        <v>12</v>
      </c>
      <c r="B30" s="170"/>
      <c r="C30" s="167"/>
      <c r="D30" s="167"/>
      <c r="E30" s="167"/>
      <c r="F30" s="167"/>
      <c r="G30" s="167"/>
      <c r="H30" s="167"/>
      <c r="I30" s="167"/>
      <c r="J30" s="167"/>
      <c r="K30" s="167"/>
      <c r="L30" s="167"/>
      <c r="M30" s="167"/>
      <c r="N30" s="167"/>
      <c r="O30" s="167"/>
      <c r="P30" s="256"/>
      <c r="Q30" s="256"/>
      <c r="R30" s="169"/>
      <c r="S30" s="169"/>
      <c r="T30" s="169"/>
      <c r="U30" s="134"/>
      <c r="V30" s="135"/>
      <c r="W30" s="135"/>
      <c r="X30" s="136"/>
      <c r="Y30" s="132"/>
      <c r="Z30" s="133"/>
      <c r="AA30" s="133"/>
      <c r="AB30" s="186"/>
      <c r="AC30" s="186"/>
      <c r="AD30" s="185"/>
      <c r="AE30" s="185"/>
      <c r="AF30" s="185"/>
      <c r="AG30" s="187">
        <f t="shared" si="4"/>
        <v>0</v>
      </c>
      <c r="AH30" s="187"/>
      <c r="AI30" s="187"/>
      <c r="AJ30" s="53"/>
      <c r="AK30" s="188"/>
      <c r="AL30" s="188"/>
      <c r="AM30" s="186"/>
      <c r="AN30" s="186"/>
      <c r="AO30" s="185"/>
      <c r="AP30" s="185"/>
      <c r="AQ30" s="185"/>
      <c r="AR30" s="187">
        <f t="shared" si="5"/>
        <v>0</v>
      </c>
      <c r="AS30" s="187"/>
      <c r="AT30" s="200"/>
      <c r="AU30" s="137"/>
      <c r="AV30" s="135"/>
      <c r="AW30" s="135"/>
      <c r="AX30" s="135"/>
      <c r="AY30" s="135"/>
      <c r="AZ30" s="136"/>
      <c r="BC30" s="27" t="str">
        <f t="shared" si="6"/>
        <v>1600-7</v>
      </c>
    </row>
    <row r="31" spans="1:55" ht="36" customHeight="1" x14ac:dyDescent="0.2">
      <c r="A31" s="73">
        <v>13</v>
      </c>
      <c r="B31" s="170"/>
      <c r="C31" s="167"/>
      <c r="D31" s="167"/>
      <c r="E31" s="167"/>
      <c r="F31" s="167"/>
      <c r="G31" s="167"/>
      <c r="H31" s="167"/>
      <c r="I31" s="167"/>
      <c r="J31" s="167"/>
      <c r="K31" s="167"/>
      <c r="L31" s="167"/>
      <c r="M31" s="167"/>
      <c r="N31" s="167"/>
      <c r="O31" s="167"/>
      <c r="P31" s="256"/>
      <c r="Q31" s="256"/>
      <c r="R31" s="169"/>
      <c r="S31" s="169"/>
      <c r="T31" s="169"/>
      <c r="U31" s="134"/>
      <c r="V31" s="135"/>
      <c r="W31" s="135"/>
      <c r="X31" s="136"/>
      <c r="Y31" s="132"/>
      <c r="Z31" s="133"/>
      <c r="AA31" s="133"/>
      <c r="AB31" s="186"/>
      <c r="AC31" s="186"/>
      <c r="AD31" s="185"/>
      <c r="AE31" s="185"/>
      <c r="AF31" s="185"/>
      <c r="AG31" s="187">
        <f t="shared" si="4"/>
        <v>0</v>
      </c>
      <c r="AH31" s="187"/>
      <c r="AI31" s="187"/>
      <c r="AJ31" s="53"/>
      <c r="AK31" s="188"/>
      <c r="AL31" s="188"/>
      <c r="AM31" s="186"/>
      <c r="AN31" s="186"/>
      <c r="AO31" s="185"/>
      <c r="AP31" s="185"/>
      <c r="AQ31" s="185"/>
      <c r="AR31" s="187">
        <f t="shared" si="5"/>
        <v>0</v>
      </c>
      <c r="AS31" s="187"/>
      <c r="AT31" s="200"/>
      <c r="AU31" s="137"/>
      <c r="AV31" s="135"/>
      <c r="AW31" s="135"/>
      <c r="AX31" s="135"/>
      <c r="AY31" s="135"/>
      <c r="AZ31" s="136"/>
      <c r="BC31" s="27" t="str">
        <f t="shared" si="6"/>
        <v>1600-8</v>
      </c>
    </row>
    <row r="32" spans="1:55" ht="36" customHeight="1" x14ac:dyDescent="0.2">
      <c r="A32" s="73">
        <v>14</v>
      </c>
      <c r="B32" s="170"/>
      <c r="C32" s="167"/>
      <c r="D32" s="167"/>
      <c r="E32" s="167"/>
      <c r="F32" s="167"/>
      <c r="G32" s="167"/>
      <c r="H32" s="167"/>
      <c r="I32" s="167"/>
      <c r="J32" s="167"/>
      <c r="K32" s="167"/>
      <c r="L32" s="167"/>
      <c r="M32" s="167"/>
      <c r="N32" s="167"/>
      <c r="O32" s="167"/>
      <c r="P32" s="256"/>
      <c r="Q32" s="256"/>
      <c r="R32" s="169"/>
      <c r="S32" s="169"/>
      <c r="T32" s="169"/>
      <c r="U32" s="134"/>
      <c r="V32" s="135"/>
      <c r="W32" s="135"/>
      <c r="X32" s="136"/>
      <c r="Y32" s="132"/>
      <c r="Z32" s="133"/>
      <c r="AA32" s="133"/>
      <c r="AB32" s="186"/>
      <c r="AC32" s="186"/>
      <c r="AD32" s="185"/>
      <c r="AE32" s="185"/>
      <c r="AF32" s="185"/>
      <c r="AG32" s="187">
        <f t="shared" si="4"/>
        <v>0</v>
      </c>
      <c r="AH32" s="187"/>
      <c r="AI32" s="187"/>
      <c r="AJ32" s="53"/>
      <c r="AK32" s="188"/>
      <c r="AL32" s="188"/>
      <c r="AM32" s="186"/>
      <c r="AN32" s="186"/>
      <c r="AO32" s="185"/>
      <c r="AP32" s="185"/>
      <c r="AQ32" s="185"/>
      <c r="AR32" s="187">
        <f t="shared" si="5"/>
        <v>0</v>
      </c>
      <c r="AS32" s="187"/>
      <c r="AT32" s="200"/>
      <c r="AU32" s="137"/>
      <c r="AV32" s="135"/>
      <c r="AW32" s="135"/>
      <c r="AX32" s="135"/>
      <c r="AY32" s="135"/>
      <c r="AZ32" s="136"/>
      <c r="BC32" s="27" t="str">
        <f t="shared" ref="BC32:BC39" si="7">O7</f>
        <v>1600-9</v>
      </c>
    </row>
    <row r="33" spans="1:55" ht="36" customHeight="1" x14ac:dyDescent="0.2">
      <c r="A33" s="73">
        <v>15</v>
      </c>
      <c r="B33" s="170"/>
      <c r="C33" s="167"/>
      <c r="D33" s="167"/>
      <c r="E33" s="167"/>
      <c r="F33" s="167"/>
      <c r="G33" s="167"/>
      <c r="H33" s="167"/>
      <c r="I33" s="167"/>
      <c r="J33" s="167"/>
      <c r="K33" s="167"/>
      <c r="L33" s="167"/>
      <c r="M33" s="167"/>
      <c r="N33" s="167"/>
      <c r="O33" s="167"/>
      <c r="P33" s="256"/>
      <c r="Q33" s="256"/>
      <c r="R33" s="169"/>
      <c r="S33" s="169"/>
      <c r="T33" s="169"/>
      <c r="U33" s="134"/>
      <c r="V33" s="135"/>
      <c r="W33" s="135"/>
      <c r="X33" s="136"/>
      <c r="Y33" s="132"/>
      <c r="Z33" s="133"/>
      <c r="AA33" s="133"/>
      <c r="AB33" s="186"/>
      <c r="AC33" s="186"/>
      <c r="AD33" s="185"/>
      <c r="AE33" s="185"/>
      <c r="AF33" s="185"/>
      <c r="AG33" s="187">
        <f t="shared" si="4"/>
        <v>0</v>
      </c>
      <c r="AH33" s="187"/>
      <c r="AI33" s="187"/>
      <c r="AJ33" s="53"/>
      <c r="AK33" s="188"/>
      <c r="AL33" s="188"/>
      <c r="AM33" s="186"/>
      <c r="AN33" s="186"/>
      <c r="AO33" s="185"/>
      <c r="AP33" s="185"/>
      <c r="AQ33" s="185"/>
      <c r="AR33" s="187">
        <f t="shared" si="5"/>
        <v>0</v>
      </c>
      <c r="AS33" s="187"/>
      <c r="AT33" s="200"/>
      <c r="AU33" s="137"/>
      <c r="AV33" s="135"/>
      <c r="AW33" s="135"/>
      <c r="AX33" s="135"/>
      <c r="AY33" s="135"/>
      <c r="AZ33" s="136"/>
      <c r="BC33" s="50" t="str">
        <f t="shared" si="7"/>
        <v>1600-10</v>
      </c>
    </row>
    <row r="34" spans="1:55" ht="36" customHeight="1" x14ac:dyDescent="0.2">
      <c r="A34" s="73">
        <v>16</v>
      </c>
      <c r="B34" s="170"/>
      <c r="C34" s="167"/>
      <c r="D34" s="167"/>
      <c r="E34" s="167"/>
      <c r="F34" s="167"/>
      <c r="G34" s="167"/>
      <c r="H34" s="167"/>
      <c r="I34" s="167"/>
      <c r="J34" s="167"/>
      <c r="K34" s="167"/>
      <c r="L34" s="167"/>
      <c r="M34" s="167"/>
      <c r="N34" s="167"/>
      <c r="O34" s="167"/>
      <c r="P34" s="256"/>
      <c r="Q34" s="256"/>
      <c r="R34" s="169"/>
      <c r="S34" s="169"/>
      <c r="T34" s="169"/>
      <c r="U34" s="134"/>
      <c r="V34" s="135"/>
      <c r="W34" s="135"/>
      <c r="X34" s="136"/>
      <c r="Y34" s="132"/>
      <c r="Z34" s="133"/>
      <c r="AA34" s="133"/>
      <c r="AB34" s="186"/>
      <c r="AC34" s="186"/>
      <c r="AD34" s="185"/>
      <c r="AE34" s="185"/>
      <c r="AF34" s="185"/>
      <c r="AG34" s="187">
        <f t="shared" si="4"/>
        <v>0</v>
      </c>
      <c r="AH34" s="187"/>
      <c r="AI34" s="187"/>
      <c r="AJ34" s="53"/>
      <c r="AK34" s="188"/>
      <c r="AL34" s="188"/>
      <c r="AM34" s="186"/>
      <c r="AN34" s="186"/>
      <c r="AO34" s="185"/>
      <c r="AP34" s="185"/>
      <c r="AQ34" s="185"/>
      <c r="AR34" s="187">
        <f t="shared" si="5"/>
        <v>0</v>
      </c>
      <c r="AS34" s="187"/>
      <c r="AT34" s="200"/>
      <c r="AU34" s="137"/>
      <c r="AV34" s="135"/>
      <c r="AW34" s="135"/>
      <c r="AX34" s="135"/>
      <c r="AY34" s="135"/>
      <c r="AZ34" s="136"/>
      <c r="BC34" s="50" t="str">
        <f t="shared" si="7"/>
        <v>1600-11</v>
      </c>
    </row>
    <row r="35" spans="1:55" ht="36" customHeight="1" x14ac:dyDescent="0.2">
      <c r="A35" s="73">
        <v>17</v>
      </c>
      <c r="B35" s="170"/>
      <c r="C35" s="167"/>
      <c r="D35" s="167"/>
      <c r="E35" s="167"/>
      <c r="F35" s="167"/>
      <c r="G35" s="167"/>
      <c r="H35" s="167"/>
      <c r="I35" s="167"/>
      <c r="J35" s="167"/>
      <c r="K35" s="167"/>
      <c r="L35" s="167"/>
      <c r="M35" s="167"/>
      <c r="N35" s="167"/>
      <c r="O35" s="167"/>
      <c r="P35" s="256"/>
      <c r="Q35" s="256"/>
      <c r="R35" s="169"/>
      <c r="S35" s="169"/>
      <c r="T35" s="169"/>
      <c r="U35" s="134"/>
      <c r="V35" s="135"/>
      <c r="W35" s="135"/>
      <c r="X35" s="136"/>
      <c r="Y35" s="132"/>
      <c r="Z35" s="133"/>
      <c r="AA35" s="133"/>
      <c r="AB35" s="186"/>
      <c r="AC35" s="186"/>
      <c r="AD35" s="185"/>
      <c r="AE35" s="185"/>
      <c r="AF35" s="185"/>
      <c r="AG35" s="187">
        <f t="shared" si="4"/>
        <v>0</v>
      </c>
      <c r="AH35" s="187"/>
      <c r="AI35" s="187"/>
      <c r="AJ35" s="53"/>
      <c r="AK35" s="188"/>
      <c r="AL35" s="188"/>
      <c r="AM35" s="186"/>
      <c r="AN35" s="186"/>
      <c r="AO35" s="185"/>
      <c r="AP35" s="185"/>
      <c r="AQ35" s="185"/>
      <c r="AR35" s="187">
        <f t="shared" si="5"/>
        <v>0</v>
      </c>
      <c r="AS35" s="187"/>
      <c r="AT35" s="200"/>
      <c r="AU35" s="137"/>
      <c r="AV35" s="135"/>
      <c r="AW35" s="135"/>
      <c r="AX35" s="135"/>
      <c r="AY35" s="135"/>
      <c r="AZ35" s="136"/>
      <c r="BC35" s="50" t="str">
        <f t="shared" si="7"/>
        <v>1600-12</v>
      </c>
    </row>
    <row r="36" spans="1:55" ht="36" customHeight="1" x14ac:dyDescent="0.2">
      <c r="A36" s="73">
        <v>18</v>
      </c>
      <c r="B36" s="170"/>
      <c r="C36" s="167"/>
      <c r="D36" s="167"/>
      <c r="E36" s="167"/>
      <c r="F36" s="167"/>
      <c r="G36" s="167"/>
      <c r="H36" s="167"/>
      <c r="I36" s="167"/>
      <c r="J36" s="167"/>
      <c r="K36" s="167"/>
      <c r="L36" s="167"/>
      <c r="M36" s="167"/>
      <c r="N36" s="167"/>
      <c r="O36" s="167"/>
      <c r="P36" s="256"/>
      <c r="Q36" s="256"/>
      <c r="R36" s="169"/>
      <c r="S36" s="169"/>
      <c r="T36" s="169"/>
      <c r="U36" s="134"/>
      <c r="V36" s="135"/>
      <c r="W36" s="135"/>
      <c r="X36" s="136"/>
      <c r="Y36" s="132"/>
      <c r="Z36" s="133"/>
      <c r="AA36" s="133"/>
      <c r="AB36" s="186"/>
      <c r="AC36" s="186"/>
      <c r="AD36" s="185"/>
      <c r="AE36" s="185"/>
      <c r="AF36" s="185"/>
      <c r="AG36" s="187">
        <f t="shared" si="4"/>
        <v>0</v>
      </c>
      <c r="AH36" s="187"/>
      <c r="AI36" s="187"/>
      <c r="AJ36" s="53"/>
      <c r="AK36" s="188"/>
      <c r="AL36" s="188"/>
      <c r="AM36" s="186"/>
      <c r="AN36" s="186"/>
      <c r="AO36" s="185"/>
      <c r="AP36" s="185"/>
      <c r="AQ36" s="185"/>
      <c r="AR36" s="187">
        <f t="shared" si="5"/>
        <v>0</v>
      </c>
      <c r="AS36" s="187"/>
      <c r="AT36" s="200"/>
      <c r="AU36" s="137"/>
      <c r="AV36" s="135"/>
      <c r="AW36" s="135"/>
      <c r="AX36" s="135"/>
      <c r="AY36" s="135"/>
      <c r="AZ36" s="136"/>
      <c r="BC36" s="50" t="str">
        <f t="shared" si="7"/>
        <v>1600-13</v>
      </c>
    </row>
    <row r="37" spans="1:55" ht="36" customHeight="1" x14ac:dyDescent="0.2">
      <c r="A37" s="73">
        <v>19</v>
      </c>
      <c r="B37" s="170"/>
      <c r="C37" s="167"/>
      <c r="D37" s="167"/>
      <c r="E37" s="167"/>
      <c r="F37" s="167"/>
      <c r="G37" s="167"/>
      <c r="H37" s="167"/>
      <c r="I37" s="167"/>
      <c r="J37" s="167"/>
      <c r="K37" s="167"/>
      <c r="L37" s="167"/>
      <c r="M37" s="167"/>
      <c r="N37" s="167"/>
      <c r="O37" s="167"/>
      <c r="P37" s="256"/>
      <c r="Q37" s="256"/>
      <c r="R37" s="169"/>
      <c r="S37" s="169"/>
      <c r="T37" s="169"/>
      <c r="U37" s="134"/>
      <c r="V37" s="135"/>
      <c r="W37" s="135"/>
      <c r="X37" s="136"/>
      <c r="Y37" s="132"/>
      <c r="Z37" s="133"/>
      <c r="AA37" s="133"/>
      <c r="AB37" s="186"/>
      <c r="AC37" s="186"/>
      <c r="AD37" s="185"/>
      <c r="AE37" s="185"/>
      <c r="AF37" s="185"/>
      <c r="AG37" s="187">
        <f t="shared" si="4"/>
        <v>0</v>
      </c>
      <c r="AH37" s="187"/>
      <c r="AI37" s="187"/>
      <c r="AJ37" s="53"/>
      <c r="AK37" s="188"/>
      <c r="AL37" s="188"/>
      <c r="AM37" s="186"/>
      <c r="AN37" s="186"/>
      <c r="AO37" s="185"/>
      <c r="AP37" s="185"/>
      <c r="AQ37" s="185"/>
      <c r="AR37" s="187">
        <f t="shared" si="5"/>
        <v>0</v>
      </c>
      <c r="AS37" s="187"/>
      <c r="AT37" s="200"/>
      <c r="AU37" s="137"/>
      <c r="AV37" s="135"/>
      <c r="AW37" s="135"/>
      <c r="AX37" s="135"/>
      <c r="AY37" s="135"/>
      <c r="AZ37" s="136"/>
      <c r="BC37" s="27" t="str">
        <f t="shared" si="7"/>
        <v>1600-14</v>
      </c>
    </row>
    <row r="38" spans="1:55" ht="36" customHeight="1" x14ac:dyDescent="0.2">
      <c r="A38" s="73">
        <v>20</v>
      </c>
      <c r="B38" s="170"/>
      <c r="C38" s="167"/>
      <c r="D38" s="167"/>
      <c r="E38" s="167"/>
      <c r="F38" s="167"/>
      <c r="G38" s="167"/>
      <c r="H38" s="167"/>
      <c r="I38" s="167"/>
      <c r="J38" s="167"/>
      <c r="K38" s="167"/>
      <c r="L38" s="167"/>
      <c r="M38" s="167"/>
      <c r="N38" s="167"/>
      <c r="O38" s="167"/>
      <c r="P38" s="256"/>
      <c r="Q38" s="256"/>
      <c r="R38" s="169"/>
      <c r="S38" s="169"/>
      <c r="T38" s="169"/>
      <c r="U38" s="134"/>
      <c r="V38" s="135"/>
      <c r="W38" s="135"/>
      <c r="X38" s="136"/>
      <c r="Y38" s="132"/>
      <c r="Z38" s="133"/>
      <c r="AA38" s="133"/>
      <c r="AB38" s="186"/>
      <c r="AC38" s="186"/>
      <c r="AD38" s="185"/>
      <c r="AE38" s="185"/>
      <c r="AF38" s="185"/>
      <c r="AG38" s="187">
        <f t="shared" si="4"/>
        <v>0</v>
      </c>
      <c r="AH38" s="187"/>
      <c r="AI38" s="187"/>
      <c r="AJ38" s="53"/>
      <c r="AK38" s="188"/>
      <c r="AL38" s="188"/>
      <c r="AM38" s="186"/>
      <c r="AN38" s="186"/>
      <c r="AO38" s="185"/>
      <c r="AP38" s="185"/>
      <c r="AQ38" s="185"/>
      <c r="AR38" s="187">
        <f t="shared" si="5"/>
        <v>0</v>
      </c>
      <c r="AS38" s="187"/>
      <c r="AT38" s="200"/>
      <c r="AU38" s="137"/>
      <c r="AV38" s="135"/>
      <c r="AW38" s="135"/>
      <c r="AX38" s="135"/>
      <c r="AY38" s="135"/>
      <c r="AZ38" s="136"/>
      <c r="BC38" s="27" t="str">
        <f t="shared" si="7"/>
        <v>1600-15</v>
      </c>
    </row>
    <row r="39" spans="1:55" ht="36" customHeight="1" x14ac:dyDescent="0.2">
      <c r="A39" s="73">
        <v>21</v>
      </c>
      <c r="B39" s="170"/>
      <c r="C39" s="167"/>
      <c r="D39" s="167"/>
      <c r="E39" s="167"/>
      <c r="F39" s="167"/>
      <c r="G39" s="167"/>
      <c r="H39" s="167"/>
      <c r="I39" s="167"/>
      <c r="J39" s="167"/>
      <c r="K39" s="167"/>
      <c r="L39" s="167"/>
      <c r="M39" s="167"/>
      <c r="N39" s="167"/>
      <c r="O39" s="167"/>
      <c r="P39" s="256"/>
      <c r="Q39" s="256"/>
      <c r="R39" s="169"/>
      <c r="S39" s="169"/>
      <c r="T39" s="169"/>
      <c r="U39" s="134"/>
      <c r="V39" s="135"/>
      <c r="W39" s="135"/>
      <c r="X39" s="136"/>
      <c r="Y39" s="132"/>
      <c r="Z39" s="133"/>
      <c r="AA39" s="133"/>
      <c r="AB39" s="186"/>
      <c r="AC39" s="186"/>
      <c r="AD39" s="185"/>
      <c r="AE39" s="185"/>
      <c r="AF39" s="185"/>
      <c r="AG39" s="187">
        <f t="shared" si="4"/>
        <v>0</v>
      </c>
      <c r="AH39" s="187"/>
      <c r="AI39" s="187"/>
      <c r="AJ39" s="53"/>
      <c r="AK39" s="188"/>
      <c r="AL39" s="188"/>
      <c r="AM39" s="186"/>
      <c r="AN39" s="186"/>
      <c r="AO39" s="185"/>
      <c r="AP39" s="185"/>
      <c r="AQ39" s="185"/>
      <c r="AR39" s="187">
        <f t="shared" si="5"/>
        <v>0</v>
      </c>
      <c r="AS39" s="187"/>
      <c r="AT39" s="200"/>
      <c r="AU39" s="137"/>
      <c r="AV39" s="135"/>
      <c r="AW39" s="135"/>
      <c r="AX39" s="135"/>
      <c r="AY39" s="135"/>
      <c r="AZ39" s="136"/>
      <c r="BC39" s="27" t="str">
        <f t="shared" si="7"/>
        <v>1600-16</v>
      </c>
    </row>
    <row r="40" spans="1:55" ht="36" customHeight="1" x14ac:dyDescent="0.2">
      <c r="A40" s="73">
        <v>22</v>
      </c>
      <c r="B40" s="170"/>
      <c r="C40" s="167"/>
      <c r="D40" s="167"/>
      <c r="E40" s="167"/>
      <c r="F40" s="167"/>
      <c r="G40" s="167"/>
      <c r="H40" s="167"/>
      <c r="I40" s="167"/>
      <c r="J40" s="167"/>
      <c r="K40" s="167"/>
      <c r="L40" s="167"/>
      <c r="M40" s="167"/>
      <c r="N40" s="167"/>
      <c r="O40" s="167"/>
      <c r="P40" s="256"/>
      <c r="Q40" s="256"/>
      <c r="R40" s="169"/>
      <c r="S40" s="169"/>
      <c r="T40" s="169"/>
      <c r="U40" s="134"/>
      <c r="V40" s="135"/>
      <c r="W40" s="135"/>
      <c r="X40" s="136"/>
      <c r="Y40" s="132"/>
      <c r="Z40" s="133"/>
      <c r="AA40" s="133"/>
      <c r="AB40" s="186"/>
      <c r="AC40" s="186"/>
      <c r="AD40" s="185"/>
      <c r="AE40" s="185"/>
      <c r="AF40" s="185"/>
      <c r="AG40" s="187">
        <f t="shared" si="4"/>
        <v>0</v>
      </c>
      <c r="AH40" s="187"/>
      <c r="AI40" s="187"/>
      <c r="AJ40" s="53"/>
      <c r="AK40" s="188"/>
      <c r="AL40" s="188"/>
      <c r="AM40" s="186"/>
      <c r="AN40" s="186"/>
      <c r="AO40" s="185"/>
      <c r="AP40" s="185"/>
      <c r="AQ40" s="185"/>
      <c r="AR40" s="187">
        <f t="shared" si="5"/>
        <v>0</v>
      </c>
      <c r="AS40" s="187"/>
      <c r="AT40" s="200"/>
      <c r="AU40" s="137"/>
      <c r="AV40" s="135"/>
      <c r="AW40" s="135"/>
      <c r="AX40" s="135"/>
      <c r="AY40" s="135"/>
      <c r="AZ40" s="136"/>
    </row>
    <row r="41" spans="1:55" ht="36" customHeight="1" x14ac:dyDescent="0.2">
      <c r="A41" s="73">
        <v>23</v>
      </c>
      <c r="B41" s="170"/>
      <c r="C41" s="167"/>
      <c r="D41" s="167"/>
      <c r="E41" s="167"/>
      <c r="F41" s="167"/>
      <c r="G41" s="167"/>
      <c r="H41" s="167"/>
      <c r="I41" s="167"/>
      <c r="J41" s="167"/>
      <c r="K41" s="167"/>
      <c r="L41" s="167"/>
      <c r="M41" s="167"/>
      <c r="N41" s="167"/>
      <c r="O41" s="167"/>
      <c r="P41" s="256"/>
      <c r="Q41" s="256"/>
      <c r="R41" s="169"/>
      <c r="S41" s="169"/>
      <c r="T41" s="169"/>
      <c r="U41" s="134"/>
      <c r="V41" s="135"/>
      <c r="W41" s="135"/>
      <c r="X41" s="136"/>
      <c r="Y41" s="132"/>
      <c r="Z41" s="133"/>
      <c r="AA41" s="133"/>
      <c r="AB41" s="186"/>
      <c r="AC41" s="186"/>
      <c r="AD41" s="185"/>
      <c r="AE41" s="185"/>
      <c r="AF41" s="185"/>
      <c r="AG41" s="187">
        <f t="shared" si="4"/>
        <v>0</v>
      </c>
      <c r="AH41" s="187"/>
      <c r="AI41" s="187"/>
      <c r="AJ41" s="53"/>
      <c r="AK41" s="188"/>
      <c r="AL41" s="188"/>
      <c r="AM41" s="186"/>
      <c r="AN41" s="186"/>
      <c r="AO41" s="185"/>
      <c r="AP41" s="185"/>
      <c r="AQ41" s="185"/>
      <c r="AR41" s="187">
        <f t="shared" si="5"/>
        <v>0</v>
      </c>
      <c r="AS41" s="187"/>
      <c r="AT41" s="200"/>
      <c r="AU41" s="137"/>
      <c r="AV41" s="135"/>
      <c r="AW41" s="135"/>
      <c r="AX41" s="135"/>
      <c r="AY41" s="135"/>
      <c r="AZ41" s="136"/>
    </row>
    <row r="42" spans="1:55" ht="36" customHeight="1" x14ac:dyDescent="0.2">
      <c r="A42" s="73">
        <v>24</v>
      </c>
      <c r="B42" s="170"/>
      <c r="C42" s="167"/>
      <c r="D42" s="167"/>
      <c r="E42" s="167"/>
      <c r="F42" s="167"/>
      <c r="G42" s="167"/>
      <c r="H42" s="167"/>
      <c r="I42" s="167"/>
      <c r="J42" s="167"/>
      <c r="K42" s="167"/>
      <c r="L42" s="167"/>
      <c r="M42" s="167"/>
      <c r="N42" s="167"/>
      <c r="O42" s="167"/>
      <c r="P42" s="256"/>
      <c r="Q42" s="256"/>
      <c r="R42" s="169"/>
      <c r="S42" s="169"/>
      <c r="T42" s="169"/>
      <c r="U42" s="134"/>
      <c r="V42" s="135"/>
      <c r="W42" s="135"/>
      <c r="X42" s="136"/>
      <c r="Y42" s="132"/>
      <c r="Z42" s="133"/>
      <c r="AA42" s="133"/>
      <c r="AB42" s="186"/>
      <c r="AC42" s="186"/>
      <c r="AD42" s="185"/>
      <c r="AE42" s="185"/>
      <c r="AF42" s="185"/>
      <c r="AG42" s="187">
        <f t="shared" si="4"/>
        <v>0</v>
      </c>
      <c r="AH42" s="187"/>
      <c r="AI42" s="187"/>
      <c r="AJ42" s="53"/>
      <c r="AK42" s="188"/>
      <c r="AL42" s="188"/>
      <c r="AM42" s="186"/>
      <c r="AN42" s="186"/>
      <c r="AO42" s="185"/>
      <c r="AP42" s="185"/>
      <c r="AQ42" s="185"/>
      <c r="AR42" s="187">
        <f t="shared" si="5"/>
        <v>0</v>
      </c>
      <c r="AS42" s="187"/>
      <c r="AT42" s="200"/>
      <c r="AU42" s="137"/>
      <c r="AV42" s="135"/>
      <c r="AW42" s="135"/>
      <c r="AX42" s="135"/>
      <c r="AY42" s="135"/>
      <c r="AZ42" s="136"/>
    </row>
    <row r="43" spans="1:55" ht="36" customHeight="1" x14ac:dyDescent="0.2">
      <c r="A43" s="73">
        <v>25</v>
      </c>
      <c r="B43" s="170"/>
      <c r="C43" s="167"/>
      <c r="D43" s="167"/>
      <c r="E43" s="167"/>
      <c r="F43" s="167"/>
      <c r="G43" s="167"/>
      <c r="H43" s="167"/>
      <c r="I43" s="167"/>
      <c r="J43" s="167"/>
      <c r="K43" s="167"/>
      <c r="L43" s="167"/>
      <c r="M43" s="167"/>
      <c r="N43" s="167"/>
      <c r="O43" s="167"/>
      <c r="P43" s="256"/>
      <c r="Q43" s="256"/>
      <c r="R43" s="169"/>
      <c r="S43" s="169"/>
      <c r="T43" s="169"/>
      <c r="U43" s="134"/>
      <c r="V43" s="135"/>
      <c r="W43" s="135"/>
      <c r="X43" s="136"/>
      <c r="Y43" s="132"/>
      <c r="Z43" s="133"/>
      <c r="AA43" s="133"/>
      <c r="AB43" s="186"/>
      <c r="AC43" s="186"/>
      <c r="AD43" s="185"/>
      <c r="AE43" s="185"/>
      <c r="AF43" s="185"/>
      <c r="AG43" s="187">
        <f t="shared" si="4"/>
        <v>0</v>
      </c>
      <c r="AH43" s="187"/>
      <c r="AI43" s="187"/>
      <c r="AJ43" s="53"/>
      <c r="AK43" s="188"/>
      <c r="AL43" s="188"/>
      <c r="AM43" s="186"/>
      <c r="AN43" s="186"/>
      <c r="AO43" s="185"/>
      <c r="AP43" s="185"/>
      <c r="AQ43" s="185"/>
      <c r="AR43" s="187">
        <f t="shared" si="5"/>
        <v>0</v>
      </c>
      <c r="AS43" s="187"/>
      <c r="AT43" s="200"/>
      <c r="AU43" s="137"/>
      <c r="AV43" s="135"/>
      <c r="AW43" s="135"/>
      <c r="AX43" s="135"/>
      <c r="AY43" s="135"/>
      <c r="AZ43" s="136"/>
    </row>
    <row r="44" spans="1:55" ht="36" customHeight="1" x14ac:dyDescent="0.2">
      <c r="A44" s="73">
        <v>26</v>
      </c>
      <c r="B44" s="170"/>
      <c r="C44" s="167"/>
      <c r="D44" s="167"/>
      <c r="E44" s="167"/>
      <c r="F44" s="167"/>
      <c r="G44" s="167"/>
      <c r="H44" s="167"/>
      <c r="I44" s="167"/>
      <c r="J44" s="167"/>
      <c r="K44" s="167"/>
      <c r="L44" s="167"/>
      <c r="M44" s="167"/>
      <c r="N44" s="167"/>
      <c r="O44" s="167"/>
      <c r="P44" s="256"/>
      <c r="Q44" s="256"/>
      <c r="R44" s="169"/>
      <c r="S44" s="169"/>
      <c r="T44" s="169"/>
      <c r="U44" s="134"/>
      <c r="V44" s="135"/>
      <c r="W44" s="135"/>
      <c r="X44" s="136"/>
      <c r="Y44" s="132"/>
      <c r="Z44" s="133"/>
      <c r="AA44" s="133"/>
      <c r="AB44" s="186"/>
      <c r="AC44" s="186"/>
      <c r="AD44" s="185"/>
      <c r="AE44" s="185"/>
      <c r="AF44" s="185"/>
      <c r="AG44" s="187">
        <f t="shared" si="4"/>
        <v>0</v>
      </c>
      <c r="AH44" s="187"/>
      <c r="AI44" s="187"/>
      <c r="AJ44" s="53"/>
      <c r="AK44" s="188"/>
      <c r="AL44" s="188"/>
      <c r="AM44" s="186"/>
      <c r="AN44" s="186"/>
      <c r="AO44" s="185"/>
      <c r="AP44" s="185"/>
      <c r="AQ44" s="185"/>
      <c r="AR44" s="187">
        <f t="shared" si="5"/>
        <v>0</v>
      </c>
      <c r="AS44" s="187"/>
      <c r="AT44" s="200"/>
      <c r="AU44" s="137"/>
      <c r="AV44" s="135"/>
      <c r="AW44" s="135"/>
      <c r="AX44" s="135"/>
      <c r="AY44" s="135"/>
      <c r="AZ44" s="136"/>
    </row>
    <row r="45" spans="1:55" ht="36" customHeight="1" x14ac:dyDescent="0.2">
      <c r="A45" s="73">
        <v>27</v>
      </c>
      <c r="B45" s="170"/>
      <c r="C45" s="167"/>
      <c r="D45" s="167"/>
      <c r="E45" s="167"/>
      <c r="F45" s="167"/>
      <c r="G45" s="167"/>
      <c r="H45" s="167"/>
      <c r="I45" s="167"/>
      <c r="J45" s="167"/>
      <c r="K45" s="167"/>
      <c r="L45" s="167"/>
      <c r="M45" s="167"/>
      <c r="N45" s="167"/>
      <c r="O45" s="167"/>
      <c r="P45" s="256"/>
      <c r="Q45" s="256"/>
      <c r="R45" s="169"/>
      <c r="S45" s="169"/>
      <c r="T45" s="169"/>
      <c r="U45" s="134"/>
      <c r="V45" s="135"/>
      <c r="W45" s="135"/>
      <c r="X45" s="136"/>
      <c r="Y45" s="132"/>
      <c r="Z45" s="133"/>
      <c r="AA45" s="133"/>
      <c r="AB45" s="186"/>
      <c r="AC45" s="186"/>
      <c r="AD45" s="185"/>
      <c r="AE45" s="185"/>
      <c r="AF45" s="185"/>
      <c r="AG45" s="187">
        <f t="shared" si="4"/>
        <v>0</v>
      </c>
      <c r="AH45" s="187"/>
      <c r="AI45" s="187"/>
      <c r="AJ45" s="53"/>
      <c r="AK45" s="188"/>
      <c r="AL45" s="188"/>
      <c r="AM45" s="186"/>
      <c r="AN45" s="186"/>
      <c r="AO45" s="185"/>
      <c r="AP45" s="185"/>
      <c r="AQ45" s="185"/>
      <c r="AR45" s="187">
        <f t="shared" si="5"/>
        <v>0</v>
      </c>
      <c r="AS45" s="187"/>
      <c r="AT45" s="200"/>
      <c r="AU45" s="137"/>
      <c r="AV45" s="135"/>
      <c r="AW45" s="135"/>
      <c r="AX45" s="135"/>
      <c r="AY45" s="135"/>
      <c r="AZ45" s="136"/>
    </row>
    <row r="46" spans="1:55" ht="36" customHeight="1" x14ac:dyDescent="0.2">
      <c r="A46" s="73">
        <v>28</v>
      </c>
      <c r="B46" s="170"/>
      <c r="C46" s="167"/>
      <c r="D46" s="167"/>
      <c r="E46" s="167"/>
      <c r="F46" s="167"/>
      <c r="G46" s="167"/>
      <c r="H46" s="167"/>
      <c r="I46" s="167"/>
      <c r="J46" s="167"/>
      <c r="K46" s="167"/>
      <c r="L46" s="167"/>
      <c r="M46" s="167"/>
      <c r="N46" s="167"/>
      <c r="O46" s="167"/>
      <c r="P46" s="256"/>
      <c r="Q46" s="256"/>
      <c r="R46" s="169"/>
      <c r="S46" s="169"/>
      <c r="T46" s="169"/>
      <c r="U46" s="134"/>
      <c r="V46" s="135"/>
      <c r="W46" s="135"/>
      <c r="X46" s="136"/>
      <c r="Y46" s="132"/>
      <c r="Z46" s="133"/>
      <c r="AA46" s="133"/>
      <c r="AB46" s="186"/>
      <c r="AC46" s="186"/>
      <c r="AD46" s="185"/>
      <c r="AE46" s="185"/>
      <c r="AF46" s="185"/>
      <c r="AG46" s="187">
        <f t="shared" si="4"/>
        <v>0</v>
      </c>
      <c r="AH46" s="187"/>
      <c r="AI46" s="187"/>
      <c r="AJ46" s="53"/>
      <c r="AK46" s="188"/>
      <c r="AL46" s="188"/>
      <c r="AM46" s="186"/>
      <c r="AN46" s="186"/>
      <c r="AO46" s="185"/>
      <c r="AP46" s="185"/>
      <c r="AQ46" s="185"/>
      <c r="AR46" s="187">
        <f t="shared" si="5"/>
        <v>0</v>
      </c>
      <c r="AS46" s="187"/>
      <c r="AT46" s="200"/>
      <c r="AU46" s="137"/>
      <c r="AV46" s="135"/>
      <c r="AW46" s="135"/>
      <c r="AX46" s="135"/>
      <c r="AY46" s="135"/>
      <c r="AZ46" s="136"/>
    </row>
    <row r="47" spans="1:55" ht="36" customHeight="1" x14ac:dyDescent="0.2">
      <c r="A47" s="73">
        <v>29</v>
      </c>
      <c r="B47" s="170"/>
      <c r="C47" s="167"/>
      <c r="D47" s="167"/>
      <c r="E47" s="167"/>
      <c r="F47" s="167"/>
      <c r="G47" s="167"/>
      <c r="H47" s="167"/>
      <c r="I47" s="167"/>
      <c r="J47" s="167"/>
      <c r="K47" s="167"/>
      <c r="L47" s="167"/>
      <c r="M47" s="167"/>
      <c r="N47" s="167"/>
      <c r="O47" s="167"/>
      <c r="P47" s="256"/>
      <c r="Q47" s="256"/>
      <c r="R47" s="169"/>
      <c r="S47" s="169"/>
      <c r="T47" s="169"/>
      <c r="U47" s="134"/>
      <c r="V47" s="135"/>
      <c r="W47" s="135"/>
      <c r="X47" s="136"/>
      <c r="Y47" s="132"/>
      <c r="Z47" s="133"/>
      <c r="AA47" s="133"/>
      <c r="AB47" s="186"/>
      <c r="AC47" s="186"/>
      <c r="AD47" s="185"/>
      <c r="AE47" s="185"/>
      <c r="AF47" s="185"/>
      <c r="AG47" s="187">
        <f t="shared" si="4"/>
        <v>0</v>
      </c>
      <c r="AH47" s="187"/>
      <c r="AI47" s="187"/>
      <c r="AJ47" s="53"/>
      <c r="AK47" s="188"/>
      <c r="AL47" s="188"/>
      <c r="AM47" s="186"/>
      <c r="AN47" s="186"/>
      <c r="AO47" s="185"/>
      <c r="AP47" s="185"/>
      <c r="AQ47" s="185"/>
      <c r="AR47" s="187">
        <f t="shared" si="5"/>
        <v>0</v>
      </c>
      <c r="AS47" s="187"/>
      <c r="AT47" s="200"/>
      <c r="AU47" s="137"/>
      <c r="AV47" s="135"/>
      <c r="AW47" s="135"/>
      <c r="AX47" s="135"/>
      <c r="AY47" s="135"/>
      <c r="AZ47" s="136"/>
    </row>
    <row r="48" spans="1:55" ht="36" customHeight="1" x14ac:dyDescent="0.2">
      <c r="A48" s="73">
        <v>30</v>
      </c>
      <c r="B48" s="170"/>
      <c r="C48" s="167"/>
      <c r="D48" s="167"/>
      <c r="E48" s="167"/>
      <c r="F48" s="167"/>
      <c r="G48" s="167"/>
      <c r="H48" s="167"/>
      <c r="I48" s="167"/>
      <c r="J48" s="167"/>
      <c r="K48" s="167"/>
      <c r="L48" s="167"/>
      <c r="M48" s="167"/>
      <c r="N48" s="167"/>
      <c r="O48" s="167"/>
      <c r="P48" s="256"/>
      <c r="Q48" s="256"/>
      <c r="R48" s="169"/>
      <c r="S48" s="169"/>
      <c r="T48" s="169"/>
      <c r="U48" s="134"/>
      <c r="V48" s="135"/>
      <c r="W48" s="135"/>
      <c r="X48" s="136"/>
      <c r="Y48" s="132"/>
      <c r="Z48" s="133"/>
      <c r="AA48" s="133"/>
      <c r="AB48" s="186"/>
      <c r="AC48" s="186"/>
      <c r="AD48" s="185"/>
      <c r="AE48" s="185"/>
      <c r="AF48" s="185"/>
      <c r="AG48" s="187">
        <f t="shared" si="4"/>
        <v>0</v>
      </c>
      <c r="AH48" s="187"/>
      <c r="AI48" s="187"/>
      <c r="AJ48" s="53"/>
      <c r="AK48" s="188"/>
      <c r="AL48" s="188"/>
      <c r="AM48" s="186"/>
      <c r="AN48" s="186"/>
      <c r="AO48" s="185"/>
      <c r="AP48" s="185"/>
      <c r="AQ48" s="185"/>
      <c r="AR48" s="187">
        <f t="shared" si="5"/>
        <v>0</v>
      </c>
      <c r="AS48" s="187"/>
      <c r="AT48" s="200"/>
      <c r="AU48" s="137"/>
      <c r="AV48" s="135"/>
      <c r="AW48" s="135"/>
      <c r="AX48" s="135"/>
      <c r="AY48" s="135"/>
      <c r="AZ48" s="136"/>
    </row>
    <row r="49" spans="1:52" ht="36" customHeight="1" x14ac:dyDescent="0.2">
      <c r="A49" s="73">
        <v>31</v>
      </c>
      <c r="B49" s="170"/>
      <c r="C49" s="167"/>
      <c r="D49" s="167"/>
      <c r="E49" s="167"/>
      <c r="F49" s="167"/>
      <c r="G49" s="167"/>
      <c r="H49" s="167"/>
      <c r="I49" s="167"/>
      <c r="J49" s="167"/>
      <c r="K49" s="167"/>
      <c r="L49" s="167"/>
      <c r="M49" s="167"/>
      <c r="N49" s="167"/>
      <c r="O49" s="167"/>
      <c r="P49" s="256"/>
      <c r="Q49" s="256"/>
      <c r="R49" s="169"/>
      <c r="S49" s="169"/>
      <c r="T49" s="169"/>
      <c r="U49" s="134"/>
      <c r="V49" s="135"/>
      <c r="W49" s="135"/>
      <c r="X49" s="136"/>
      <c r="Y49" s="132"/>
      <c r="Z49" s="133"/>
      <c r="AA49" s="133"/>
      <c r="AB49" s="186"/>
      <c r="AC49" s="186"/>
      <c r="AD49" s="185"/>
      <c r="AE49" s="185"/>
      <c r="AF49" s="185"/>
      <c r="AG49" s="187">
        <f t="shared" si="4"/>
        <v>0</v>
      </c>
      <c r="AH49" s="187"/>
      <c r="AI49" s="187"/>
      <c r="AJ49" s="53"/>
      <c r="AK49" s="188"/>
      <c r="AL49" s="188"/>
      <c r="AM49" s="186"/>
      <c r="AN49" s="186"/>
      <c r="AO49" s="185"/>
      <c r="AP49" s="185"/>
      <c r="AQ49" s="185"/>
      <c r="AR49" s="187">
        <f t="shared" si="5"/>
        <v>0</v>
      </c>
      <c r="AS49" s="187"/>
      <c r="AT49" s="200"/>
      <c r="AU49" s="137"/>
      <c r="AV49" s="135"/>
      <c r="AW49" s="135"/>
      <c r="AX49" s="135"/>
      <c r="AY49" s="135"/>
      <c r="AZ49" s="136"/>
    </row>
    <row r="50" spans="1:52" ht="36" customHeight="1" x14ac:dyDescent="0.2">
      <c r="A50" s="73">
        <v>32</v>
      </c>
      <c r="B50" s="170"/>
      <c r="C50" s="167"/>
      <c r="D50" s="167"/>
      <c r="E50" s="167"/>
      <c r="F50" s="167"/>
      <c r="G50" s="167"/>
      <c r="H50" s="167"/>
      <c r="I50" s="167"/>
      <c r="J50" s="167"/>
      <c r="K50" s="167"/>
      <c r="L50" s="167"/>
      <c r="M50" s="167"/>
      <c r="N50" s="167"/>
      <c r="O50" s="167"/>
      <c r="P50" s="256"/>
      <c r="Q50" s="256"/>
      <c r="R50" s="169"/>
      <c r="S50" s="169"/>
      <c r="T50" s="169"/>
      <c r="U50" s="134"/>
      <c r="V50" s="135"/>
      <c r="W50" s="135"/>
      <c r="X50" s="136"/>
      <c r="Y50" s="132"/>
      <c r="Z50" s="133"/>
      <c r="AA50" s="133"/>
      <c r="AB50" s="186"/>
      <c r="AC50" s="186"/>
      <c r="AD50" s="185"/>
      <c r="AE50" s="185"/>
      <c r="AF50" s="185"/>
      <c r="AG50" s="187">
        <f t="shared" si="4"/>
        <v>0</v>
      </c>
      <c r="AH50" s="187"/>
      <c r="AI50" s="187"/>
      <c r="AJ50" s="53"/>
      <c r="AK50" s="188"/>
      <c r="AL50" s="188"/>
      <c r="AM50" s="186"/>
      <c r="AN50" s="186"/>
      <c r="AO50" s="185"/>
      <c r="AP50" s="185"/>
      <c r="AQ50" s="185"/>
      <c r="AR50" s="187">
        <f t="shared" si="5"/>
        <v>0</v>
      </c>
      <c r="AS50" s="187"/>
      <c r="AT50" s="200"/>
      <c r="AU50" s="137"/>
      <c r="AV50" s="135"/>
      <c r="AW50" s="135"/>
      <c r="AX50" s="135"/>
      <c r="AY50" s="135"/>
      <c r="AZ50" s="136"/>
    </row>
    <row r="51" spans="1:52" ht="36" customHeight="1" x14ac:dyDescent="0.2">
      <c r="A51" s="73">
        <v>33</v>
      </c>
      <c r="B51" s="170"/>
      <c r="C51" s="167"/>
      <c r="D51" s="167"/>
      <c r="E51" s="167"/>
      <c r="F51" s="167"/>
      <c r="G51" s="167"/>
      <c r="H51" s="167"/>
      <c r="I51" s="167"/>
      <c r="J51" s="167"/>
      <c r="K51" s="167"/>
      <c r="L51" s="167"/>
      <c r="M51" s="167"/>
      <c r="N51" s="167"/>
      <c r="O51" s="167"/>
      <c r="P51" s="256"/>
      <c r="Q51" s="256"/>
      <c r="R51" s="169"/>
      <c r="S51" s="169"/>
      <c r="T51" s="169"/>
      <c r="U51" s="134"/>
      <c r="V51" s="135"/>
      <c r="W51" s="135"/>
      <c r="X51" s="136"/>
      <c r="Y51" s="132"/>
      <c r="Z51" s="133"/>
      <c r="AA51" s="133"/>
      <c r="AB51" s="186"/>
      <c r="AC51" s="186"/>
      <c r="AD51" s="185"/>
      <c r="AE51" s="185"/>
      <c r="AF51" s="185"/>
      <c r="AG51" s="187">
        <f t="shared" ref="AG51:AG82" si="8">AD51*AB51</f>
        <v>0</v>
      </c>
      <c r="AH51" s="187"/>
      <c r="AI51" s="187"/>
      <c r="AJ51" s="53"/>
      <c r="AK51" s="188"/>
      <c r="AL51" s="188"/>
      <c r="AM51" s="186"/>
      <c r="AN51" s="186"/>
      <c r="AO51" s="185"/>
      <c r="AP51" s="185"/>
      <c r="AQ51" s="185"/>
      <c r="AR51" s="187">
        <f t="shared" ref="AR51:AR82" si="9">AO51*AM51</f>
        <v>0</v>
      </c>
      <c r="AS51" s="187"/>
      <c r="AT51" s="200"/>
      <c r="AU51" s="137"/>
      <c r="AV51" s="135"/>
      <c r="AW51" s="135"/>
      <c r="AX51" s="135"/>
      <c r="AY51" s="135"/>
      <c r="AZ51" s="136"/>
    </row>
    <row r="52" spans="1:52" ht="36" customHeight="1" x14ac:dyDescent="0.2">
      <c r="A52" s="73">
        <v>34</v>
      </c>
      <c r="B52" s="170"/>
      <c r="C52" s="167"/>
      <c r="D52" s="167"/>
      <c r="E52" s="167"/>
      <c r="F52" s="167"/>
      <c r="G52" s="167"/>
      <c r="H52" s="167"/>
      <c r="I52" s="167"/>
      <c r="J52" s="167"/>
      <c r="K52" s="167"/>
      <c r="L52" s="167"/>
      <c r="M52" s="167"/>
      <c r="N52" s="167"/>
      <c r="O52" s="167"/>
      <c r="P52" s="256"/>
      <c r="Q52" s="256"/>
      <c r="R52" s="169"/>
      <c r="S52" s="169"/>
      <c r="T52" s="169"/>
      <c r="U52" s="134"/>
      <c r="V52" s="135"/>
      <c r="W52" s="135"/>
      <c r="X52" s="136"/>
      <c r="Y52" s="132"/>
      <c r="Z52" s="133"/>
      <c r="AA52" s="133"/>
      <c r="AB52" s="186"/>
      <c r="AC52" s="186"/>
      <c r="AD52" s="185"/>
      <c r="AE52" s="185"/>
      <c r="AF52" s="185"/>
      <c r="AG52" s="187">
        <f t="shared" si="8"/>
        <v>0</v>
      </c>
      <c r="AH52" s="187"/>
      <c r="AI52" s="187"/>
      <c r="AJ52" s="53"/>
      <c r="AK52" s="188"/>
      <c r="AL52" s="188"/>
      <c r="AM52" s="186"/>
      <c r="AN52" s="186"/>
      <c r="AO52" s="185"/>
      <c r="AP52" s="185"/>
      <c r="AQ52" s="185"/>
      <c r="AR52" s="187">
        <f t="shared" si="9"/>
        <v>0</v>
      </c>
      <c r="AS52" s="187"/>
      <c r="AT52" s="200"/>
      <c r="AU52" s="137"/>
      <c r="AV52" s="135"/>
      <c r="AW52" s="135"/>
      <c r="AX52" s="135"/>
      <c r="AY52" s="135"/>
      <c r="AZ52" s="136"/>
    </row>
    <row r="53" spans="1:52" ht="36" customHeight="1" x14ac:dyDescent="0.2">
      <c r="A53" s="73">
        <v>35</v>
      </c>
      <c r="B53" s="170"/>
      <c r="C53" s="167"/>
      <c r="D53" s="167"/>
      <c r="E53" s="167"/>
      <c r="F53" s="167"/>
      <c r="G53" s="167"/>
      <c r="H53" s="167"/>
      <c r="I53" s="167"/>
      <c r="J53" s="167"/>
      <c r="K53" s="167"/>
      <c r="L53" s="167"/>
      <c r="M53" s="167"/>
      <c r="N53" s="167"/>
      <c r="O53" s="167"/>
      <c r="P53" s="256"/>
      <c r="Q53" s="256"/>
      <c r="R53" s="169"/>
      <c r="S53" s="169"/>
      <c r="T53" s="169"/>
      <c r="U53" s="134"/>
      <c r="V53" s="135"/>
      <c r="W53" s="135"/>
      <c r="X53" s="136"/>
      <c r="Y53" s="132"/>
      <c r="Z53" s="133"/>
      <c r="AA53" s="133"/>
      <c r="AB53" s="186"/>
      <c r="AC53" s="186"/>
      <c r="AD53" s="185"/>
      <c r="AE53" s="185"/>
      <c r="AF53" s="185"/>
      <c r="AG53" s="187">
        <f t="shared" si="8"/>
        <v>0</v>
      </c>
      <c r="AH53" s="187"/>
      <c r="AI53" s="187"/>
      <c r="AJ53" s="53"/>
      <c r="AK53" s="188"/>
      <c r="AL53" s="188"/>
      <c r="AM53" s="186"/>
      <c r="AN53" s="186"/>
      <c r="AO53" s="185"/>
      <c r="AP53" s="185"/>
      <c r="AQ53" s="185"/>
      <c r="AR53" s="187">
        <f t="shared" si="9"/>
        <v>0</v>
      </c>
      <c r="AS53" s="187"/>
      <c r="AT53" s="200"/>
      <c r="AU53" s="137"/>
      <c r="AV53" s="135"/>
      <c r="AW53" s="135"/>
      <c r="AX53" s="135"/>
      <c r="AY53" s="135"/>
      <c r="AZ53" s="136"/>
    </row>
    <row r="54" spans="1:52" ht="36" customHeight="1" x14ac:dyDescent="0.2">
      <c r="A54" s="73">
        <v>36</v>
      </c>
      <c r="B54" s="170"/>
      <c r="C54" s="167"/>
      <c r="D54" s="167"/>
      <c r="E54" s="167"/>
      <c r="F54" s="167"/>
      <c r="G54" s="167"/>
      <c r="H54" s="167"/>
      <c r="I54" s="167"/>
      <c r="J54" s="167"/>
      <c r="K54" s="167"/>
      <c r="L54" s="167"/>
      <c r="M54" s="167"/>
      <c r="N54" s="167"/>
      <c r="O54" s="167"/>
      <c r="P54" s="256"/>
      <c r="Q54" s="256"/>
      <c r="R54" s="169"/>
      <c r="S54" s="169"/>
      <c r="T54" s="169"/>
      <c r="U54" s="134"/>
      <c r="V54" s="135"/>
      <c r="W54" s="135"/>
      <c r="X54" s="136"/>
      <c r="Y54" s="132"/>
      <c r="Z54" s="133"/>
      <c r="AA54" s="133"/>
      <c r="AB54" s="186"/>
      <c r="AC54" s="186"/>
      <c r="AD54" s="185"/>
      <c r="AE54" s="185"/>
      <c r="AF54" s="185"/>
      <c r="AG54" s="187">
        <f t="shared" si="8"/>
        <v>0</v>
      </c>
      <c r="AH54" s="187"/>
      <c r="AI54" s="187"/>
      <c r="AJ54" s="53"/>
      <c r="AK54" s="188"/>
      <c r="AL54" s="188"/>
      <c r="AM54" s="186"/>
      <c r="AN54" s="186"/>
      <c r="AO54" s="185"/>
      <c r="AP54" s="185"/>
      <c r="AQ54" s="185"/>
      <c r="AR54" s="187">
        <f t="shared" si="9"/>
        <v>0</v>
      </c>
      <c r="AS54" s="187"/>
      <c r="AT54" s="200"/>
      <c r="AU54" s="137"/>
      <c r="AV54" s="135"/>
      <c r="AW54" s="135"/>
      <c r="AX54" s="135"/>
      <c r="AY54" s="135"/>
      <c r="AZ54" s="136"/>
    </row>
    <row r="55" spans="1:52" ht="36" customHeight="1" x14ac:dyDescent="0.2">
      <c r="A55" s="73">
        <v>37</v>
      </c>
      <c r="B55" s="170"/>
      <c r="C55" s="167"/>
      <c r="D55" s="167"/>
      <c r="E55" s="167"/>
      <c r="F55" s="167"/>
      <c r="G55" s="167"/>
      <c r="H55" s="167"/>
      <c r="I55" s="167"/>
      <c r="J55" s="167"/>
      <c r="K55" s="167"/>
      <c r="L55" s="167"/>
      <c r="M55" s="167"/>
      <c r="N55" s="167"/>
      <c r="O55" s="167"/>
      <c r="P55" s="256"/>
      <c r="Q55" s="256"/>
      <c r="R55" s="169"/>
      <c r="S55" s="169"/>
      <c r="T55" s="169"/>
      <c r="U55" s="134"/>
      <c r="V55" s="135"/>
      <c r="W55" s="135"/>
      <c r="X55" s="136"/>
      <c r="Y55" s="132"/>
      <c r="Z55" s="133"/>
      <c r="AA55" s="133"/>
      <c r="AB55" s="186"/>
      <c r="AC55" s="186"/>
      <c r="AD55" s="185"/>
      <c r="AE55" s="185"/>
      <c r="AF55" s="185"/>
      <c r="AG55" s="187">
        <f t="shared" si="8"/>
        <v>0</v>
      </c>
      <c r="AH55" s="187"/>
      <c r="AI55" s="187"/>
      <c r="AJ55" s="53"/>
      <c r="AK55" s="188"/>
      <c r="AL55" s="188"/>
      <c r="AM55" s="186"/>
      <c r="AN55" s="186"/>
      <c r="AO55" s="185"/>
      <c r="AP55" s="185"/>
      <c r="AQ55" s="185"/>
      <c r="AR55" s="187">
        <f t="shared" si="9"/>
        <v>0</v>
      </c>
      <c r="AS55" s="187"/>
      <c r="AT55" s="200"/>
      <c r="AU55" s="137"/>
      <c r="AV55" s="135"/>
      <c r="AW55" s="135"/>
      <c r="AX55" s="135"/>
      <c r="AY55" s="135"/>
      <c r="AZ55" s="136"/>
    </row>
    <row r="56" spans="1:52" ht="36" customHeight="1" x14ac:dyDescent="0.2">
      <c r="A56" s="73">
        <v>38</v>
      </c>
      <c r="B56" s="170"/>
      <c r="C56" s="167"/>
      <c r="D56" s="167"/>
      <c r="E56" s="167"/>
      <c r="F56" s="167"/>
      <c r="G56" s="167"/>
      <c r="H56" s="167"/>
      <c r="I56" s="167"/>
      <c r="J56" s="167"/>
      <c r="K56" s="167"/>
      <c r="L56" s="167"/>
      <c r="M56" s="167"/>
      <c r="N56" s="167"/>
      <c r="O56" s="167"/>
      <c r="P56" s="256"/>
      <c r="Q56" s="256"/>
      <c r="R56" s="169"/>
      <c r="S56" s="169"/>
      <c r="T56" s="169"/>
      <c r="U56" s="134"/>
      <c r="V56" s="135"/>
      <c r="W56" s="135"/>
      <c r="X56" s="136"/>
      <c r="Y56" s="132"/>
      <c r="Z56" s="133"/>
      <c r="AA56" s="133"/>
      <c r="AB56" s="186"/>
      <c r="AC56" s="186"/>
      <c r="AD56" s="185"/>
      <c r="AE56" s="185"/>
      <c r="AF56" s="185"/>
      <c r="AG56" s="187">
        <f t="shared" si="8"/>
        <v>0</v>
      </c>
      <c r="AH56" s="187"/>
      <c r="AI56" s="187"/>
      <c r="AJ56" s="53"/>
      <c r="AK56" s="188"/>
      <c r="AL56" s="188"/>
      <c r="AM56" s="186"/>
      <c r="AN56" s="186"/>
      <c r="AO56" s="185"/>
      <c r="AP56" s="185"/>
      <c r="AQ56" s="185"/>
      <c r="AR56" s="187">
        <f t="shared" si="9"/>
        <v>0</v>
      </c>
      <c r="AS56" s="187"/>
      <c r="AT56" s="200"/>
      <c r="AU56" s="137"/>
      <c r="AV56" s="135"/>
      <c r="AW56" s="135"/>
      <c r="AX56" s="135"/>
      <c r="AY56" s="135"/>
      <c r="AZ56" s="136"/>
    </row>
    <row r="57" spans="1:52" ht="36" customHeight="1" x14ac:dyDescent="0.2">
      <c r="A57" s="73">
        <v>39</v>
      </c>
      <c r="B57" s="170"/>
      <c r="C57" s="167"/>
      <c r="D57" s="167"/>
      <c r="E57" s="167"/>
      <c r="F57" s="167"/>
      <c r="G57" s="167"/>
      <c r="H57" s="167"/>
      <c r="I57" s="167"/>
      <c r="J57" s="167"/>
      <c r="K57" s="167"/>
      <c r="L57" s="167"/>
      <c r="M57" s="167"/>
      <c r="N57" s="167"/>
      <c r="O57" s="167"/>
      <c r="P57" s="256"/>
      <c r="Q57" s="256"/>
      <c r="R57" s="169"/>
      <c r="S57" s="169"/>
      <c r="T57" s="169"/>
      <c r="U57" s="134"/>
      <c r="V57" s="135"/>
      <c r="W57" s="135"/>
      <c r="X57" s="136"/>
      <c r="Y57" s="132"/>
      <c r="Z57" s="133"/>
      <c r="AA57" s="133"/>
      <c r="AB57" s="186"/>
      <c r="AC57" s="186"/>
      <c r="AD57" s="185"/>
      <c r="AE57" s="185"/>
      <c r="AF57" s="185"/>
      <c r="AG57" s="187">
        <f t="shared" si="8"/>
        <v>0</v>
      </c>
      <c r="AH57" s="187"/>
      <c r="AI57" s="187"/>
      <c r="AJ57" s="53"/>
      <c r="AK57" s="188"/>
      <c r="AL57" s="188"/>
      <c r="AM57" s="186"/>
      <c r="AN57" s="186"/>
      <c r="AO57" s="185"/>
      <c r="AP57" s="185"/>
      <c r="AQ57" s="185"/>
      <c r="AR57" s="187">
        <f t="shared" si="9"/>
        <v>0</v>
      </c>
      <c r="AS57" s="187"/>
      <c r="AT57" s="200"/>
      <c r="AU57" s="137"/>
      <c r="AV57" s="135"/>
      <c r="AW57" s="135"/>
      <c r="AX57" s="135"/>
      <c r="AY57" s="135"/>
      <c r="AZ57" s="136"/>
    </row>
    <row r="58" spans="1:52" ht="36" customHeight="1" x14ac:dyDescent="0.2">
      <c r="A58" s="73">
        <v>40</v>
      </c>
      <c r="B58" s="170"/>
      <c r="C58" s="167"/>
      <c r="D58" s="167"/>
      <c r="E58" s="167"/>
      <c r="F58" s="167"/>
      <c r="G58" s="167"/>
      <c r="H58" s="167"/>
      <c r="I58" s="167"/>
      <c r="J58" s="167"/>
      <c r="K58" s="167"/>
      <c r="L58" s="167"/>
      <c r="M58" s="167"/>
      <c r="N58" s="167"/>
      <c r="O58" s="167"/>
      <c r="P58" s="256"/>
      <c r="Q58" s="256"/>
      <c r="R58" s="169"/>
      <c r="S58" s="169"/>
      <c r="T58" s="169"/>
      <c r="U58" s="134"/>
      <c r="V58" s="135"/>
      <c r="W58" s="135"/>
      <c r="X58" s="136"/>
      <c r="Y58" s="132"/>
      <c r="Z58" s="133"/>
      <c r="AA58" s="133"/>
      <c r="AB58" s="186"/>
      <c r="AC58" s="186"/>
      <c r="AD58" s="185"/>
      <c r="AE58" s="185"/>
      <c r="AF58" s="185"/>
      <c r="AG58" s="187">
        <f t="shared" si="8"/>
        <v>0</v>
      </c>
      <c r="AH58" s="187"/>
      <c r="AI58" s="187"/>
      <c r="AJ58" s="53"/>
      <c r="AK58" s="188"/>
      <c r="AL58" s="188"/>
      <c r="AM58" s="186"/>
      <c r="AN58" s="186"/>
      <c r="AO58" s="185"/>
      <c r="AP58" s="185"/>
      <c r="AQ58" s="185"/>
      <c r="AR58" s="187">
        <f t="shared" si="9"/>
        <v>0</v>
      </c>
      <c r="AS58" s="187"/>
      <c r="AT58" s="200"/>
      <c r="AU58" s="137"/>
      <c r="AV58" s="135"/>
      <c r="AW58" s="135"/>
      <c r="AX58" s="135"/>
      <c r="AY58" s="135"/>
      <c r="AZ58" s="136"/>
    </row>
    <row r="59" spans="1:52" ht="36" customHeight="1" x14ac:dyDescent="0.2">
      <c r="A59" s="73">
        <v>41</v>
      </c>
      <c r="B59" s="170"/>
      <c r="C59" s="167"/>
      <c r="D59" s="167"/>
      <c r="E59" s="167"/>
      <c r="F59" s="167"/>
      <c r="G59" s="167"/>
      <c r="H59" s="167"/>
      <c r="I59" s="167"/>
      <c r="J59" s="167"/>
      <c r="K59" s="167"/>
      <c r="L59" s="167"/>
      <c r="M59" s="167"/>
      <c r="N59" s="167"/>
      <c r="O59" s="167"/>
      <c r="P59" s="256"/>
      <c r="Q59" s="256"/>
      <c r="R59" s="169"/>
      <c r="S59" s="169"/>
      <c r="T59" s="169"/>
      <c r="U59" s="134"/>
      <c r="V59" s="135"/>
      <c r="W59" s="135"/>
      <c r="X59" s="136"/>
      <c r="Y59" s="132"/>
      <c r="Z59" s="133"/>
      <c r="AA59" s="133"/>
      <c r="AB59" s="186"/>
      <c r="AC59" s="186"/>
      <c r="AD59" s="185"/>
      <c r="AE59" s="185"/>
      <c r="AF59" s="185"/>
      <c r="AG59" s="187">
        <f t="shared" si="8"/>
        <v>0</v>
      </c>
      <c r="AH59" s="187"/>
      <c r="AI59" s="187"/>
      <c r="AJ59" s="53"/>
      <c r="AK59" s="188"/>
      <c r="AL59" s="188"/>
      <c r="AM59" s="186"/>
      <c r="AN59" s="186"/>
      <c r="AO59" s="185"/>
      <c r="AP59" s="185"/>
      <c r="AQ59" s="185"/>
      <c r="AR59" s="187">
        <f t="shared" si="9"/>
        <v>0</v>
      </c>
      <c r="AS59" s="187"/>
      <c r="AT59" s="200"/>
      <c r="AU59" s="137"/>
      <c r="AV59" s="135"/>
      <c r="AW59" s="135"/>
      <c r="AX59" s="135"/>
      <c r="AY59" s="135"/>
      <c r="AZ59" s="136"/>
    </row>
    <row r="60" spans="1:52" ht="36" customHeight="1" x14ac:dyDescent="0.2">
      <c r="A60" s="73">
        <v>42</v>
      </c>
      <c r="B60" s="170"/>
      <c r="C60" s="167"/>
      <c r="D60" s="167"/>
      <c r="E60" s="167"/>
      <c r="F60" s="167"/>
      <c r="G60" s="167"/>
      <c r="H60" s="167"/>
      <c r="I60" s="167"/>
      <c r="J60" s="167"/>
      <c r="K60" s="167"/>
      <c r="L60" s="167"/>
      <c r="M60" s="167"/>
      <c r="N60" s="167"/>
      <c r="O60" s="167"/>
      <c r="P60" s="256"/>
      <c r="Q60" s="256"/>
      <c r="R60" s="169"/>
      <c r="S60" s="169"/>
      <c r="T60" s="169"/>
      <c r="U60" s="134"/>
      <c r="V60" s="135"/>
      <c r="W60" s="135"/>
      <c r="X60" s="136"/>
      <c r="Y60" s="132"/>
      <c r="Z60" s="133"/>
      <c r="AA60" s="133"/>
      <c r="AB60" s="186"/>
      <c r="AC60" s="186"/>
      <c r="AD60" s="254"/>
      <c r="AE60" s="254"/>
      <c r="AF60" s="254"/>
      <c r="AG60" s="187">
        <f t="shared" si="8"/>
        <v>0</v>
      </c>
      <c r="AH60" s="187"/>
      <c r="AI60" s="187"/>
      <c r="AJ60" s="53"/>
      <c r="AK60" s="188"/>
      <c r="AL60" s="188"/>
      <c r="AM60" s="186"/>
      <c r="AN60" s="186"/>
      <c r="AO60" s="254"/>
      <c r="AP60" s="254"/>
      <c r="AQ60" s="254"/>
      <c r="AR60" s="187">
        <f t="shared" si="9"/>
        <v>0</v>
      </c>
      <c r="AS60" s="187"/>
      <c r="AT60" s="200"/>
      <c r="AU60" s="137"/>
      <c r="AV60" s="135"/>
      <c r="AW60" s="135"/>
      <c r="AX60" s="135"/>
      <c r="AY60" s="135"/>
      <c r="AZ60" s="136"/>
    </row>
    <row r="61" spans="1:52" ht="36" customHeight="1" x14ac:dyDescent="0.2">
      <c r="A61" s="73">
        <v>43</v>
      </c>
      <c r="B61" s="170"/>
      <c r="C61" s="167"/>
      <c r="D61" s="167"/>
      <c r="E61" s="167"/>
      <c r="F61" s="167"/>
      <c r="G61" s="167"/>
      <c r="H61" s="167"/>
      <c r="I61" s="167"/>
      <c r="J61" s="167"/>
      <c r="K61" s="167"/>
      <c r="L61" s="167"/>
      <c r="M61" s="167"/>
      <c r="N61" s="167"/>
      <c r="O61" s="167"/>
      <c r="P61" s="256"/>
      <c r="Q61" s="256"/>
      <c r="R61" s="169"/>
      <c r="S61" s="169"/>
      <c r="T61" s="169"/>
      <c r="U61" s="134"/>
      <c r="V61" s="135"/>
      <c r="W61" s="135"/>
      <c r="X61" s="136"/>
      <c r="Y61" s="132"/>
      <c r="Z61" s="133"/>
      <c r="AA61" s="133"/>
      <c r="AB61" s="186"/>
      <c r="AC61" s="186"/>
      <c r="AD61" s="254"/>
      <c r="AE61" s="254"/>
      <c r="AF61" s="254"/>
      <c r="AG61" s="187">
        <f t="shared" si="8"/>
        <v>0</v>
      </c>
      <c r="AH61" s="187"/>
      <c r="AI61" s="187"/>
      <c r="AJ61" s="53"/>
      <c r="AK61" s="188"/>
      <c r="AL61" s="188"/>
      <c r="AM61" s="186"/>
      <c r="AN61" s="186"/>
      <c r="AO61" s="254"/>
      <c r="AP61" s="254"/>
      <c r="AQ61" s="254"/>
      <c r="AR61" s="187">
        <f t="shared" si="9"/>
        <v>0</v>
      </c>
      <c r="AS61" s="187"/>
      <c r="AT61" s="200"/>
      <c r="AU61" s="137"/>
      <c r="AV61" s="135"/>
      <c r="AW61" s="135"/>
      <c r="AX61" s="135"/>
      <c r="AY61" s="135"/>
      <c r="AZ61" s="136"/>
    </row>
    <row r="62" spans="1:52" ht="36" customHeight="1" x14ac:dyDescent="0.2">
      <c r="A62" s="73">
        <v>44</v>
      </c>
      <c r="B62" s="170"/>
      <c r="C62" s="167"/>
      <c r="D62" s="167"/>
      <c r="E62" s="167"/>
      <c r="F62" s="167"/>
      <c r="G62" s="167"/>
      <c r="H62" s="167"/>
      <c r="I62" s="167"/>
      <c r="J62" s="167"/>
      <c r="K62" s="167"/>
      <c r="L62" s="167"/>
      <c r="M62" s="167"/>
      <c r="N62" s="167"/>
      <c r="O62" s="167"/>
      <c r="P62" s="256"/>
      <c r="Q62" s="256"/>
      <c r="R62" s="169"/>
      <c r="S62" s="169"/>
      <c r="T62" s="169"/>
      <c r="U62" s="134"/>
      <c r="V62" s="135"/>
      <c r="W62" s="135"/>
      <c r="X62" s="136"/>
      <c r="Y62" s="132"/>
      <c r="Z62" s="133"/>
      <c r="AA62" s="133"/>
      <c r="AB62" s="186"/>
      <c r="AC62" s="186"/>
      <c r="AD62" s="254"/>
      <c r="AE62" s="254"/>
      <c r="AF62" s="254"/>
      <c r="AG62" s="187">
        <f t="shared" si="8"/>
        <v>0</v>
      </c>
      <c r="AH62" s="187"/>
      <c r="AI62" s="187"/>
      <c r="AJ62" s="53"/>
      <c r="AK62" s="188"/>
      <c r="AL62" s="188"/>
      <c r="AM62" s="186"/>
      <c r="AN62" s="186"/>
      <c r="AO62" s="254"/>
      <c r="AP62" s="254"/>
      <c r="AQ62" s="254"/>
      <c r="AR62" s="187">
        <f t="shared" si="9"/>
        <v>0</v>
      </c>
      <c r="AS62" s="187"/>
      <c r="AT62" s="200"/>
      <c r="AU62" s="137"/>
      <c r="AV62" s="135"/>
      <c r="AW62" s="135"/>
      <c r="AX62" s="135"/>
      <c r="AY62" s="135"/>
      <c r="AZ62" s="136"/>
    </row>
    <row r="63" spans="1:52" ht="36" customHeight="1" x14ac:dyDescent="0.2">
      <c r="A63" s="73">
        <v>45</v>
      </c>
      <c r="B63" s="170"/>
      <c r="C63" s="167"/>
      <c r="D63" s="167"/>
      <c r="E63" s="167"/>
      <c r="F63" s="167"/>
      <c r="G63" s="167"/>
      <c r="H63" s="167"/>
      <c r="I63" s="167"/>
      <c r="J63" s="167"/>
      <c r="K63" s="167"/>
      <c r="L63" s="167"/>
      <c r="M63" s="167"/>
      <c r="N63" s="167"/>
      <c r="O63" s="167"/>
      <c r="P63" s="256"/>
      <c r="Q63" s="256"/>
      <c r="R63" s="169"/>
      <c r="S63" s="169"/>
      <c r="T63" s="169"/>
      <c r="U63" s="134"/>
      <c r="V63" s="135"/>
      <c r="W63" s="135"/>
      <c r="X63" s="136"/>
      <c r="Y63" s="132"/>
      <c r="Z63" s="133"/>
      <c r="AA63" s="133"/>
      <c r="AB63" s="186"/>
      <c r="AC63" s="186"/>
      <c r="AD63" s="254"/>
      <c r="AE63" s="254"/>
      <c r="AF63" s="254"/>
      <c r="AG63" s="187">
        <f t="shared" si="8"/>
        <v>0</v>
      </c>
      <c r="AH63" s="187"/>
      <c r="AI63" s="187"/>
      <c r="AJ63" s="53"/>
      <c r="AK63" s="188"/>
      <c r="AL63" s="188"/>
      <c r="AM63" s="186"/>
      <c r="AN63" s="186"/>
      <c r="AO63" s="254"/>
      <c r="AP63" s="254"/>
      <c r="AQ63" s="254"/>
      <c r="AR63" s="187">
        <f t="shared" si="9"/>
        <v>0</v>
      </c>
      <c r="AS63" s="187"/>
      <c r="AT63" s="200"/>
      <c r="AU63" s="137"/>
      <c r="AV63" s="135"/>
      <c r="AW63" s="135"/>
      <c r="AX63" s="135"/>
      <c r="AY63" s="135"/>
      <c r="AZ63" s="136"/>
    </row>
    <row r="64" spans="1:52" ht="36" customHeight="1" x14ac:dyDescent="0.2">
      <c r="A64" s="73">
        <v>46</v>
      </c>
      <c r="B64" s="170"/>
      <c r="C64" s="167"/>
      <c r="D64" s="167"/>
      <c r="E64" s="167"/>
      <c r="F64" s="167"/>
      <c r="G64" s="167"/>
      <c r="H64" s="167"/>
      <c r="I64" s="167"/>
      <c r="J64" s="167"/>
      <c r="K64" s="167"/>
      <c r="L64" s="167"/>
      <c r="M64" s="167"/>
      <c r="N64" s="167"/>
      <c r="O64" s="167"/>
      <c r="P64" s="256"/>
      <c r="Q64" s="256"/>
      <c r="R64" s="169"/>
      <c r="S64" s="169"/>
      <c r="T64" s="169"/>
      <c r="U64" s="134"/>
      <c r="V64" s="135"/>
      <c r="W64" s="135"/>
      <c r="X64" s="136"/>
      <c r="Y64" s="132"/>
      <c r="Z64" s="133"/>
      <c r="AA64" s="133"/>
      <c r="AB64" s="186"/>
      <c r="AC64" s="186"/>
      <c r="AD64" s="254"/>
      <c r="AE64" s="254"/>
      <c r="AF64" s="254"/>
      <c r="AG64" s="187">
        <f t="shared" si="8"/>
        <v>0</v>
      </c>
      <c r="AH64" s="187"/>
      <c r="AI64" s="187"/>
      <c r="AJ64" s="53"/>
      <c r="AK64" s="188"/>
      <c r="AL64" s="188"/>
      <c r="AM64" s="186"/>
      <c r="AN64" s="186"/>
      <c r="AO64" s="254"/>
      <c r="AP64" s="254"/>
      <c r="AQ64" s="254"/>
      <c r="AR64" s="187">
        <f t="shared" si="9"/>
        <v>0</v>
      </c>
      <c r="AS64" s="187"/>
      <c r="AT64" s="200"/>
      <c r="AU64" s="137"/>
      <c r="AV64" s="135"/>
      <c r="AW64" s="135"/>
      <c r="AX64" s="135"/>
      <c r="AY64" s="135"/>
      <c r="AZ64" s="136"/>
    </row>
    <row r="65" spans="1:52" ht="36" customHeight="1" x14ac:dyDescent="0.2">
      <c r="A65" s="73">
        <v>47</v>
      </c>
      <c r="B65" s="170"/>
      <c r="C65" s="167"/>
      <c r="D65" s="167"/>
      <c r="E65" s="167"/>
      <c r="F65" s="167"/>
      <c r="G65" s="167"/>
      <c r="H65" s="167"/>
      <c r="I65" s="167"/>
      <c r="J65" s="167"/>
      <c r="K65" s="167"/>
      <c r="L65" s="167"/>
      <c r="M65" s="167"/>
      <c r="N65" s="167"/>
      <c r="O65" s="167"/>
      <c r="P65" s="256"/>
      <c r="Q65" s="256"/>
      <c r="R65" s="169"/>
      <c r="S65" s="169"/>
      <c r="T65" s="169"/>
      <c r="U65" s="134"/>
      <c r="V65" s="135"/>
      <c r="W65" s="135"/>
      <c r="X65" s="136"/>
      <c r="Y65" s="132"/>
      <c r="Z65" s="133"/>
      <c r="AA65" s="133"/>
      <c r="AB65" s="186"/>
      <c r="AC65" s="186"/>
      <c r="AD65" s="254"/>
      <c r="AE65" s="254"/>
      <c r="AF65" s="254"/>
      <c r="AG65" s="187">
        <f t="shared" si="8"/>
        <v>0</v>
      </c>
      <c r="AH65" s="187"/>
      <c r="AI65" s="187"/>
      <c r="AJ65" s="53"/>
      <c r="AK65" s="188"/>
      <c r="AL65" s="188"/>
      <c r="AM65" s="186"/>
      <c r="AN65" s="186"/>
      <c r="AO65" s="254"/>
      <c r="AP65" s="254"/>
      <c r="AQ65" s="254"/>
      <c r="AR65" s="187">
        <f t="shared" si="9"/>
        <v>0</v>
      </c>
      <c r="AS65" s="187"/>
      <c r="AT65" s="200"/>
      <c r="AU65" s="137"/>
      <c r="AV65" s="135"/>
      <c r="AW65" s="135"/>
      <c r="AX65" s="135"/>
      <c r="AY65" s="135"/>
      <c r="AZ65" s="136"/>
    </row>
    <row r="66" spans="1:52" ht="36" customHeight="1" x14ac:dyDescent="0.2">
      <c r="A66" s="73">
        <v>48</v>
      </c>
      <c r="B66" s="170"/>
      <c r="C66" s="167"/>
      <c r="D66" s="167"/>
      <c r="E66" s="167"/>
      <c r="F66" s="167"/>
      <c r="G66" s="167"/>
      <c r="H66" s="167"/>
      <c r="I66" s="167"/>
      <c r="J66" s="167"/>
      <c r="K66" s="167"/>
      <c r="L66" s="167"/>
      <c r="M66" s="167"/>
      <c r="N66" s="167"/>
      <c r="O66" s="167"/>
      <c r="P66" s="256"/>
      <c r="Q66" s="256"/>
      <c r="R66" s="169"/>
      <c r="S66" s="169"/>
      <c r="T66" s="169"/>
      <c r="U66" s="134"/>
      <c r="V66" s="135"/>
      <c r="W66" s="135"/>
      <c r="X66" s="136"/>
      <c r="Y66" s="132"/>
      <c r="Z66" s="133"/>
      <c r="AA66" s="133"/>
      <c r="AB66" s="186"/>
      <c r="AC66" s="186"/>
      <c r="AD66" s="254"/>
      <c r="AE66" s="254"/>
      <c r="AF66" s="254"/>
      <c r="AG66" s="187">
        <f t="shared" si="8"/>
        <v>0</v>
      </c>
      <c r="AH66" s="187"/>
      <c r="AI66" s="187"/>
      <c r="AJ66" s="53"/>
      <c r="AK66" s="188"/>
      <c r="AL66" s="188"/>
      <c r="AM66" s="186"/>
      <c r="AN66" s="186"/>
      <c r="AO66" s="254"/>
      <c r="AP66" s="254"/>
      <c r="AQ66" s="254"/>
      <c r="AR66" s="187">
        <f t="shared" si="9"/>
        <v>0</v>
      </c>
      <c r="AS66" s="187"/>
      <c r="AT66" s="200"/>
      <c r="AU66" s="137"/>
      <c r="AV66" s="135"/>
      <c r="AW66" s="135"/>
      <c r="AX66" s="135"/>
      <c r="AY66" s="135"/>
      <c r="AZ66" s="136"/>
    </row>
    <row r="67" spans="1:52" ht="36" customHeight="1" x14ac:dyDescent="0.2">
      <c r="A67" s="73">
        <v>49</v>
      </c>
      <c r="B67" s="170"/>
      <c r="C67" s="167"/>
      <c r="D67" s="167"/>
      <c r="E67" s="167"/>
      <c r="F67" s="167"/>
      <c r="G67" s="167"/>
      <c r="H67" s="167"/>
      <c r="I67" s="167"/>
      <c r="J67" s="167"/>
      <c r="K67" s="167"/>
      <c r="L67" s="167"/>
      <c r="M67" s="167"/>
      <c r="N67" s="167"/>
      <c r="O67" s="167"/>
      <c r="P67" s="256"/>
      <c r="Q67" s="256"/>
      <c r="R67" s="169"/>
      <c r="S67" s="169"/>
      <c r="T67" s="169"/>
      <c r="U67" s="134"/>
      <c r="V67" s="135"/>
      <c r="W67" s="135"/>
      <c r="X67" s="136"/>
      <c r="Y67" s="132"/>
      <c r="Z67" s="133"/>
      <c r="AA67" s="133"/>
      <c r="AB67" s="186"/>
      <c r="AC67" s="186"/>
      <c r="AD67" s="254"/>
      <c r="AE67" s="254"/>
      <c r="AF67" s="254"/>
      <c r="AG67" s="187">
        <f t="shared" si="8"/>
        <v>0</v>
      </c>
      <c r="AH67" s="187"/>
      <c r="AI67" s="187"/>
      <c r="AJ67" s="53"/>
      <c r="AK67" s="188"/>
      <c r="AL67" s="188"/>
      <c r="AM67" s="186"/>
      <c r="AN67" s="186"/>
      <c r="AO67" s="254"/>
      <c r="AP67" s="254"/>
      <c r="AQ67" s="254"/>
      <c r="AR67" s="187">
        <f t="shared" si="9"/>
        <v>0</v>
      </c>
      <c r="AS67" s="187"/>
      <c r="AT67" s="200"/>
      <c r="AU67" s="137"/>
      <c r="AV67" s="135"/>
      <c r="AW67" s="135"/>
      <c r="AX67" s="135"/>
      <c r="AY67" s="135"/>
      <c r="AZ67" s="136"/>
    </row>
    <row r="68" spans="1:52" ht="36" customHeight="1" x14ac:dyDescent="0.2">
      <c r="A68" s="73">
        <v>50</v>
      </c>
      <c r="B68" s="170"/>
      <c r="C68" s="167"/>
      <c r="D68" s="167"/>
      <c r="E68" s="167"/>
      <c r="F68" s="167"/>
      <c r="G68" s="167"/>
      <c r="H68" s="167"/>
      <c r="I68" s="167"/>
      <c r="J68" s="167"/>
      <c r="K68" s="167"/>
      <c r="L68" s="167"/>
      <c r="M68" s="167"/>
      <c r="N68" s="167"/>
      <c r="O68" s="167"/>
      <c r="P68" s="256"/>
      <c r="Q68" s="256"/>
      <c r="R68" s="169"/>
      <c r="S68" s="169"/>
      <c r="T68" s="169"/>
      <c r="U68" s="134"/>
      <c r="V68" s="135"/>
      <c r="W68" s="135"/>
      <c r="X68" s="136"/>
      <c r="Y68" s="132"/>
      <c r="Z68" s="133"/>
      <c r="AA68" s="133"/>
      <c r="AB68" s="186"/>
      <c r="AC68" s="186"/>
      <c r="AD68" s="254"/>
      <c r="AE68" s="254"/>
      <c r="AF68" s="254"/>
      <c r="AG68" s="187">
        <f t="shared" si="8"/>
        <v>0</v>
      </c>
      <c r="AH68" s="187"/>
      <c r="AI68" s="187"/>
      <c r="AJ68" s="53"/>
      <c r="AK68" s="188"/>
      <c r="AL68" s="188"/>
      <c r="AM68" s="186"/>
      <c r="AN68" s="186"/>
      <c r="AO68" s="254"/>
      <c r="AP68" s="254"/>
      <c r="AQ68" s="254"/>
      <c r="AR68" s="187">
        <f t="shared" si="9"/>
        <v>0</v>
      </c>
      <c r="AS68" s="187"/>
      <c r="AT68" s="200"/>
      <c r="AU68" s="137"/>
      <c r="AV68" s="135"/>
      <c r="AW68" s="135"/>
      <c r="AX68" s="135"/>
      <c r="AY68" s="135"/>
      <c r="AZ68" s="136"/>
    </row>
    <row r="69" spans="1:52" ht="36" customHeight="1" x14ac:dyDescent="0.2">
      <c r="A69" s="73">
        <v>51</v>
      </c>
      <c r="B69" s="170"/>
      <c r="C69" s="167"/>
      <c r="D69" s="167"/>
      <c r="E69" s="167"/>
      <c r="F69" s="167"/>
      <c r="G69" s="167"/>
      <c r="H69" s="167"/>
      <c r="I69" s="167"/>
      <c r="J69" s="167"/>
      <c r="K69" s="167"/>
      <c r="L69" s="167"/>
      <c r="M69" s="167"/>
      <c r="N69" s="167"/>
      <c r="O69" s="167"/>
      <c r="P69" s="256"/>
      <c r="Q69" s="256"/>
      <c r="R69" s="169"/>
      <c r="S69" s="169"/>
      <c r="T69" s="169"/>
      <c r="U69" s="134"/>
      <c r="V69" s="135"/>
      <c r="W69" s="135"/>
      <c r="X69" s="136"/>
      <c r="Y69" s="132"/>
      <c r="Z69" s="133"/>
      <c r="AA69" s="133"/>
      <c r="AB69" s="186"/>
      <c r="AC69" s="186"/>
      <c r="AD69" s="254"/>
      <c r="AE69" s="254"/>
      <c r="AF69" s="254"/>
      <c r="AG69" s="187">
        <f t="shared" si="8"/>
        <v>0</v>
      </c>
      <c r="AH69" s="187"/>
      <c r="AI69" s="187"/>
      <c r="AJ69" s="53"/>
      <c r="AK69" s="188"/>
      <c r="AL69" s="188"/>
      <c r="AM69" s="186"/>
      <c r="AN69" s="186"/>
      <c r="AO69" s="254"/>
      <c r="AP69" s="254"/>
      <c r="AQ69" s="254"/>
      <c r="AR69" s="187">
        <f t="shared" si="9"/>
        <v>0</v>
      </c>
      <c r="AS69" s="187"/>
      <c r="AT69" s="200"/>
      <c r="AU69" s="137"/>
      <c r="AV69" s="135"/>
      <c r="AW69" s="135"/>
      <c r="AX69" s="135"/>
      <c r="AY69" s="135"/>
      <c r="AZ69" s="136"/>
    </row>
    <row r="70" spans="1:52" ht="36" customHeight="1" x14ac:dyDescent="0.2">
      <c r="A70" s="73">
        <v>52</v>
      </c>
      <c r="B70" s="170"/>
      <c r="C70" s="167"/>
      <c r="D70" s="167"/>
      <c r="E70" s="167"/>
      <c r="F70" s="167"/>
      <c r="G70" s="167"/>
      <c r="H70" s="167"/>
      <c r="I70" s="167"/>
      <c r="J70" s="167"/>
      <c r="K70" s="167"/>
      <c r="L70" s="167"/>
      <c r="M70" s="167"/>
      <c r="N70" s="167"/>
      <c r="O70" s="167"/>
      <c r="P70" s="256"/>
      <c r="Q70" s="256"/>
      <c r="R70" s="169"/>
      <c r="S70" s="169"/>
      <c r="T70" s="169"/>
      <c r="U70" s="134"/>
      <c r="V70" s="135"/>
      <c r="W70" s="135"/>
      <c r="X70" s="136"/>
      <c r="Y70" s="132"/>
      <c r="Z70" s="133"/>
      <c r="AA70" s="133"/>
      <c r="AB70" s="186"/>
      <c r="AC70" s="186"/>
      <c r="AD70" s="254"/>
      <c r="AE70" s="254"/>
      <c r="AF70" s="254"/>
      <c r="AG70" s="187">
        <f t="shared" si="8"/>
        <v>0</v>
      </c>
      <c r="AH70" s="187"/>
      <c r="AI70" s="187"/>
      <c r="AJ70" s="53"/>
      <c r="AK70" s="188"/>
      <c r="AL70" s="188"/>
      <c r="AM70" s="186"/>
      <c r="AN70" s="186"/>
      <c r="AO70" s="254"/>
      <c r="AP70" s="254"/>
      <c r="AQ70" s="254"/>
      <c r="AR70" s="187">
        <f t="shared" si="9"/>
        <v>0</v>
      </c>
      <c r="AS70" s="187"/>
      <c r="AT70" s="200"/>
      <c r="AU70" s="137"/>
      <c r="AV70" s="135"/>
      <c r="AW70" s="135"/>
      <c r="AX70" s="135"/>
      <c r="AY70" s="135"/>
      <c r="AZ70" s="136"/>
    </row>
    <row r="71" spans="1:52" ht="36" customHeight="1" x14ac:dyDescent="0.2">
      <c r="A71" s="73">
        <v>53</v>
      </c>
      <c r="B71" s="170"/>
      <c r="C71" s="167"/>
      <c r="D71" s="167"/>
      <c r="E71" s="167"/>
      <c r="F71" s="167"/>
      <c r="G71" s="167"/>
      <c r="H71" s="167"/>
      <c r="I71" s="167"/>
      <c r="J71" s="167"/>
      <c r="K71" s="167"/>
      <c r="L71" s="167"/>
      <c r="M71" s="167"/>
      <c r="N71" s="167"/>
      <c r="O71" s="167"/>
      <c r="P71" s="256"/>
      <c r="Q71" s="256"/>
      <c r="R71" s="169"/>
      <c r="S71" s="169"/>
      <c r="T71" s="169"/>
      <c r="U71" s="134"/>
      <c r="V71" s="135"/>
      <c r="W71" s="135"/>
      <c r="X71" s="136"/>
      <c r="Y71" s="132"/>
      <c r="Z71" s="133"/>
      <c r="AA71" s="133"/>
      <c r="AB71" s="186"/>
      <c r="AC71" s="186"/>
      <c r="AD71" s="254"/>
      <c r="AE71" s="254"/>
      <c r="AF71" s="254"/>
      <c r="AG71" s="187">
        <f t="shared" si="8"/>
        <v>0</v>
      </c>
      <c r="AH71" s="187"/>
      <c r="AI71" s="187"/>
      <c r="AJ71" s="53"/>
      <c r="AK71" s="188"/>
      <c r="AL71" s="188"/>
      <c r="AM71" s="186"/>
      <c r="AN71" s="186"/>
      <c r="AO71" s="254"/>
      <c r="AP71" s="254"/>
      <c r="AQ71" s="254"/>
      <c r="AR71" s="187">
        <f t="shared" si="9"/>
        <v>0</v>
      </c>
      <c r="AS71" s="187"/>
      <c r="AT71" s="200"/>
      <c r="AU71" s="137"/>
      <c r="AV71" s="135"/>
      <c r="AW71" s="135"/>
      <c r="AX71" s="135"/>
      <c r="AY71" s="135"/>
      <c r="AZ71" s="136"/>
    </row>
    <row r="72" spans="1:52" ht="36" customHeight="1" x14ac:dyDescent="0.2">
      <c r="A72" s="73">
        <v>54</v>
      </c>
      <c r="B72" s="170"/>
      <c r="C72" s="167"/>
      <c r="D72" s="167"/>
      <c r="E72" s="167"/>
      <c r="F72" s="167"/>
      <c r="G72" s="167"/>
      <c r="H72" s="167"/>
      <c r="I72" s="167"/>
      <c r="J72" s="167"/>
      <c r="K72" s="167"/>
      <c r="L72" s="167"/>
      <c r="M72" s="167"/>
      <c r="N72" s="167"/>
      <c r="O72" s="167"/>
      <c r="P72" s="256"/>
      <c r="Q72" s="256"/>
      <c r="R72" s="169"/>
      <c r="S72" s="169"/>
      <c r="T72" s="169"/>
      <c r="U72" s="134"/>
      <c r="V72" s="135"/>
      <c r="W72" s="135"/>
      <c r="X72" s="136"/>
      <c r="Y72" s="132"/>
      <c r="Z72" s="133"/>
      <c r="AA72" s="133"/>
      <c r="AB72" s="186"/>
      <c r="AC72" s="186"/>
      <c r="AD72" s="254"/>
      <c r="AE72" s="254"/>
      <c r="AF72" s="254"/>
      <c r="AG72" s="187">
        <f t="shared" si="8"/>
        <v>0</v>
      </c>
      <c r="AH72" s="187"/>
      <c r="AI72" s="187"/>
      <c r="AJ72" s="53"/>
      <c r="AK72" s="188"/>
      <c r="AL72" s="188"/>
      <c r="AM72" s="186"/>
      <c r="AN72" s="186"/>
      <c r="AO72" s="254"/>
      <c r="AP72" s="254"/>
      <c r="AQ72" s="254"/>
      <c r="AR72" s="187">
        <f t="shared" si="9"/>
        <v>0</v>
      </c>
      <c r="AS72" s="187"/>
      <c r="AT72" s="200"/>
      <c r="AU72" s="137"/>
      <c r="AV72" s="135"/>
      <c r="AW72" s="135"/>
      <c r="AX72" s="135"/>
      <c r="AY72" s="135"/>
      <c r="AZ72" s="136"/>
    </row>
    <row r="73" spans="1:52" ht="36" customHeight="1" x14ac:dyDescent="0.2">
      <c r="A73" s="73">
        <v>55</v>
      </c>
      <c r="B73" s="170"/>
      <c r="C73" s="167"/>
      <c r="D73" s="167"/>
      <c r="E73" s="167"/>
      <c r="F73" s="167"/>
      <c r="G73" s="167"/>
      <c r="H73" s="167"/>
      <c r="I73" s="167"/>
      <c r="J73" s="167"/>
      <c r="K73" s="167"/>
      <c r="L73" s="167"/>
      <c r="M73" s="167"/>
      <c r="N73" s="167"/>
      <c r="O73" s="167"/>
      <c r="P73" s="256"/>
      <c r="Q73" s="256"/>
      <c r="R73" s="169"/>
      <c r="S73" s="169"/>
      <c r="T73" s="169"/>
      <c r="U73" s="134"/>
      <c r="V73" s="135"/>
      <c r="W73" s="135"/>
      <c r="X73" s="136"/>
      <c r="Y73" s="132"/>
      <c r="Z73" s="133"/>
      <c r="AA73" s="133"/>
      <c r="AB73" s="186"/>
      <c r="AC73" s="186"/>
      <c r="AD73" s="254"/>
      <c r="AE73" s="254"/>
      <c r="AF73" s="254"/>
      <c r="AG73" s="187">
        <f t="shared" si="8"/>
        <v>0</v>
      </c>
      <c r="AH73" s="187"/>
      <c r="AI73" s="187"/>
      <c r="AJ73" s="53"/>
      <c r="AK73" s="188"/>
      <c r="AL73" s="188"/>
      <c r="AM73" s="186"/>
      <c r="AN73" s="186"/>
      <c r="AO73" s="254"/>
      <c r="AP73" s="254"/>
      <c r="AQ73" s="254"/>
      <c r="AR73" s="187">
        <f t="shared" si="9"/>
        <v>0</v>
      </c>
      <c r="AS73" s="187"/>
      <c r="AT73" s="200"/>
      <c r="AU73" s="137"/>
      <c r="AV73" s="135"/>
      <c r="AW73" s="135"/>
      <c r="AX73" s="135"/>
      <c r="AY73" s="135"/>
      <c r="AZ73" s="136"/>
    </row>
    <row r="74" spans="1:52" ht="36" customHeight="1" x14ac:dyDescent="0.2">
      <c r="A74" s="73">
        <v>56</v>
      </c>
      <c r="B74" s="170"/>
      <c r="C74" s="167"/>
      <c r="D74" s="167"/>
      <c r="E74" s="167"/>
      <c r="F74" s="167"/>
      <c r="G74" s="167"/>
      <c r="H74" s="167"/>
      <c r="I74" s="167"/>
      <c r="J74" s="167"/>
      <c r="K74" s="167"/>
      <c r="L74" s="167"/>
      <c r="M74" s="167"/>
      <c r="N74" s="167"/>
      <c r="O74" s="167"/>
      <c r="P74" s="256"/>
      <c r="Q74" s="256"/>
      <c r="R74" s="169"/>
      <c r="S74" s="169"/>
      <c r="T74" s="169"/>
      <c r="U74" s="134"/>
      <c r="V74" s="135"/>
      <c r="W74" s="135"/>
      <c r="X74" s="136"/>
      <c r="Y74" s="132"/>
      <c r="Z74" s="133"/>
      <c r="AA74" s="133"/>
      <c r="AB74" s="186"/>
      <c r="AC74" s="186"/>
      <c r="AD74" s="254"/>
      <c r="AE74" s="254"/>
      <c r="AF74" s="254"/>
      <c r="AG74" s="187">
        <f t="shared" si="8"/>
        <v>0</v>
      </c>
      <c r="AH74" s="187"/>
      <c r="AI74" s="187"/>
      <c r="AJ74" s="53"/>
      <c r="AK74" s="188"/>
      <c r="AL74" s="188"/>
      <c r="AM74" s="186"/>
      <c r="AN74" s="186"/>
      <c r="AO74" s="254"/>
      <c r="AP74" s="254"/>
      <c r="AQ74" s="254"/>
      <c r="AR74" s="187">
        <f t="shared" si="9"/>
        <v>0</v>
      </c>
      <c r="AS74" s="187"/>
      <c r="AT74" s="200"/>
      <c r="AU74" s="137"/>
      <c r="AV74" s="135"/>
      <c r="AW74" s="135"/>
      <c r="AX74" s="135"/>
      <c r="AY74" s="135"/>
      <c r="AZ74" s="136"/>
    </row>
    <row r="75" spans="1:52" ht="36" customHeight="1" x14ac:dyDescent="0.2">
      <c r="A75" s="73">
        <v>57</v>
      </c>
      <c r="B75" s="170"/>
      <c r="C75" s="167"/>
      <c r="D75" s="167"/>
      <c r="E75" s="167"/>
      <c r="F75" s="167"/>
      <c r="G75" s="167"/>
      <c r="H75" s="167"/>
      <c r="I75" s="167"/>
      <c r="J75" s="167"/>
      <c r="K75" s="167"/>
      <c r="L75" s="167"/>
      <c r="M75" s="167"/>
      <c r="N75" s="167"/>
      <c r="O75" s="167"/>
      <c r="P75" s="256"/>
      <c r="Q75" s="256"/>
      <c r="R75" s="169"/>
      <c r="S75" s="169"/>
      <c r="T75" s="169"/>
      <c r="U75" s="134"/>
      <c r="V75" s="135"/>
      <c r="W75" s="135"/>
      <c r="X75" s="136"/>
      <c r="Y75" s="132"/>
      <c r="Z75" s="133"/>
      <c r="AA75" s="133"/>
      <c r="AB75" s="186"/>
      <c r="AC75" s="186"/>
      <c r="AD75" s="254"/>
      <c r="AE75" s="254"/>
      <c r="AF75" s="254"/>
      <c r="AG75" s="187">
        <f t="shared" si="8"/>
        <v>0</v>
      </c>
      <c r="AH75" s="187"/>
      <c r="AI75" s="187"/>
      <c r="AJ75" s="53"/>
      <c r="AK75" s="188"/>
      <c r="AL75" s="188"/>
      <c r="AM75" s="186"/>
      <c r="AN75" s="186"/>
      <c r="AO75" s="254"/>
      <c r="AP75" s="254"/>
      <c r="AQ75" s="254"/>
      <c r="AR75" s="187">
        <f t="shared" si="9"/>
        <v>0</v>
      </c>
      <c r="AS75" s="187"/>
      <c r="AT75" s="200"/>
      <c r="AU75" s="137"/>
      <c r="AV75" s="135"/>
      <c r="AW75" s="135"/>
      <c r="AX75" s="135"/>
      <c r="AY75" s="135"/>
      <c r="AZ75" s="136"/>
    </row>
    <row r="76" spans="1:52" ht="36" customHeight="1" x14ac:dyDescent="0.2">
      <c r="A76" s="73">
        <v>58</v>
      </c>
      <c r="B76" s="170"/>
      <c r="C76" s="167"/>
      <c r="D76" s="167"/>
      <c r="E76" s="167"/>
      <c r="F76" s="167"/>
      <c r="G76" s="167"/>
      <c r="H76" s="167"/>
      <c r="I76" s="167"/>
      <c r="J76" s="167"/>
      <c r="K76" s="167"/>
      <c r="L76" s="167"/>
      <c r="M76" s="167"/>
      <c r="N76" s="167"/>
      <c r="O76" s="167"/>
      <c r="P76" s="256"/>
      <c r="Q76" s="256"/>
      <c r="R76" s="169"/>
      <c r="S76" s="169"/>
      <c r="T76" s="169"/>
      <c r="U76" s="134"/>
      <c r="V76" s="135"/>
      <c r="W76" s="135"/>
      <c r="X76" s="136"/>
      <c r="Y76" s="132"/>
      <c r="Z76" s="133"/>
      <c r="AA76" s="133"/>
      <c r="AB76" s="186"/>
      <c r="AC76" s="186"/>
      <c r="AD76" s="254"/>
      <c r="AE76" s="254"/>
      <c r="AF76" s="254"/>
      <c r="AG76" s="187">
        <f t="shared" si="8"/>
        <v>0</v>
      </c>
      <c r="AH76" s="187"/>
      <c r="AI76" s="187"/>
      <c r="AJ76" s="53"/>
      <c r="AK76" s="188"/>
      <c r="AL76" s="188"/>
      <c r="AM76" s="186"/>
      <c r="AN76" s="186"/>
      <c r="AO76" s="254"/>
      <c r="AP76" s="254"/>
      <c r="AQ76" s="254"/>
      <c r="AR76" s="187">
        <f t="shared" si="9"/>
        <v>0</v>
      </c>
      <c r="AS76" s="187"/>
      <c r="AT76" s="200"/>
      <c r="AU76" s="137"/>
      <c r="AV76" s="135"/>
      <c r="AW76" s="135"/>
      <c r="AX76" s="135"/>
      <c r="AY76" s="135"/>
      <c r="AZ76" s="136"/>
    </row>
    <row r="77" spans="1:52" ht="36" customHeight="1" x14ac:dyDescent="0.2">
      <c r="A77" s="73">
        <v>59</v>
      </c>
      <c r="B77" s="170"/>
      <c r="C77" s="167"/>
      <c r="D77" s="167"/>
      <c r="E77" s="167"/>
      <c r="F77" s="167"/>
      <c r="G77" s="167"/>
      <c r="H77" s="167"/>
      <c r="I77" s="167"/>
      <c r="J77" s="167"/>
      <c r="K77" s="167"/>
      <c r="L77" s="167"/>
      <c r="M77" s="167"/>
      <c r="N77" s="167"/>
      <c r="O77" s="167"/>
      <c r="P77" s="256"/>
      <c r="Q77" s="256"/>
      <c r="R77" s="169"/>
      <c r="S77" s="169"/>
      <c r="T77" s="169"/>
      <c r="U77" s="134"/>
      <c r="V77" s="135"/>
      <c r="W77" s="135"/>
      <c r="X77" s="136"/>
      <c r="Y77" s="132"/>
      <c r="Z77" s="133"/>
      <c r="AA77" s="133"/>
      <c r="AB77" s="186"/>
      <c r="AC77" s="186"/>
      <c r="AD77" s="254"/>
      <c r="AE77" s="254"/>
      <c r="AF77" s="254"/>
      <c r="AG77" s="187">
        <f t="shared" si="8"/>
        <v>0</v>
      </c>
      <c r="AH77" s="187"/>
      <c r="AI77" s="187"/>
      <c r="AJ77" s="53"/>
      <c r="AK77" s="188"/>
      <c r="AL77" s="188"/>
      <c r="AM77" s="186"/>
      <c r="AN77" s="186"/>
      <c r="AO77" s="254"/>
      <c r="AP77" s="254"/>
      <c r="AQ77" s="254"/>
      <c r="AR77" s="187">
        <f t="shared" si="9"/>
        <v>0</v>
      </c>
      <c r="AS77" s="187"/>
      <c r="AT77" s="200"/>
      <c r="AU77" s="137"/>
      <c r="AV77" s="135"/>
      <c r="AW77" s="135"/>
      <c r="AX77" s="135"/>
      <c r="AY77" s="135"/>
      <c r="AZ77" s="136"/>
    </row>
    <row r="78" spans="1:52" ht="36" customHeight="1" x14ac:dyDescent="0.2">
      <c r="A78" s="73">
        <v>60</v>
      </c>
      <c r="B78" s="170"/>
      <c r="C78" s="167"/>
      <c r="D78" s="167"/>
      <c r="E78" s="167"/>
      <c r="F78" s="167"/>
      <c r="G78" s="167"/>
      <c r="H78" s="167"/>
      <c r="I78" s="167"/>
      <c r="J78" s="167"/>
      <c r="K78" s="167"/>
      <c r="L78" s="167"/>
      <c r="M78" s="167"/>
      <c r="N78" s="167"/>
      <c r="O78" s="167"/>
      <c r="P78" s="256"/>
      <c r="Q78" s="256"/>
      <c r="R78" s="169"/>
      <c r="S78" s="169"/>
      <c r="T78" s="169"/>
      <c r="U78" s="134"/>
      <c r="V78" s="135"/>
      <c r="W78" s="135"/>
      <c r="X78" s="136"/>
      <c r="Y78" s="132"/>
      <c r="Z78" s="133"/>
      <c r="AA78" s="133"/>
      <c r="AB78" s="186"/>
      <c r="AC78" s="186"/>
      <c r="AD78" s="254"/>
      <c r="AE78" s="254"/>
      <c r="AF78" s="254"/>
      <c r="AG78" s="187">
        <f t="shared" si="8"/>
        <v>0</v>
      </c>
      <c r="AH78" s="187"/>
      <c r="AI78" s="187"/>
      <c r="AJ78" s="53"/>
      <c r="AK78" s="188"/>
      <c r="AL78" s="188"/>
      <c r="AM78" s="186"/>
      <c r="AN78" s="186"/>
      <c r="AO78" s="254"/>
      <c r="AP78" s="254"/>
      <c r="AQ78" s="254"/>
      <c r="AR78" s="187">
        <f t="shared" si="9"/>
        <v>0</v>
      </c>
      <c r="AS78" s="187"/>
      <c r="AT78" s="200"/>
      <c r="AU78" s="137"/>
      <c r="AV78" s="135"/>
      <c r="AW78" s="135"/>
      <c r="AX78" s="135"/>
      <c r="AY78" s="135"/>
      <c r="AZ78" s="136"/>
    </row>
    <row r="79" spans="1:52" ht="36" customHeight="1" x14ac:dyDescent="0.2">
      <c r="A79" s="73">
        <v>61</v>
      </c>
      <c r="B79" s="170"/>
      <c r="C79" s="167"/>
      <c r="D79" s="167"/>
      <c r="E79" s="167"/>
      <c r="F79" s="167"/>
      <c r="G79" s="167"/>
      <c r="H79" s="167"/>
      <c r="I79" s="167"/>
      <c r="J79" s="167"/>
      <c r="K79" s="167"/>
      <c r="L79" s="167"/>
      <c r="M79" s="167"/>
      <c r="N79" s="167"/>
      <c r="O79" s="167"/>
      <c r="P79" s="256"/>
      <c r="Q79" s="256"/>
      <c r="R79" s="169"/>
      <c r="S79" s="169"/>
      <c r="T79" s="169"/>
      <c r="U79" s="134"/>
      <c r="V79" s="135"/>
      <c r="W79" s="135"/>
      <c r="X79" s="136"/>
      <c r="Y79" s="132"/>
      <c r="Z79" s="133"/>
      <c r="AA79" s="133"/>
      <c r="AB79" s="186"/>
      <c r="AC79" s="186"/>
      <c r="AD79" s="254"/>
      <c r="AE79" s="254"/>
      <c r="AF79" s="254"/>
      <c r="AG79" s="187">
        <f t="shared" si="8"/>
        <v>0</v>
      </c>
      <c r="AH79" s="187"/>
      <c r="AI79" s="187"/>
      <c r="AJ79" s="53"/>
      <c r="AK79" s="188"/>
      <c r="AL79" s="188"/>
      <c r="AM79" s="186"/>
      <c r="AN79" s="186"/>
      <c r="AO79" s="254"/>
      <c r="AP79" s="254"/>
      <c r="AQ79" s="254"/>
      <c r="AR79" s="187">
        <f t="shared" si="9"/>
        <v>0</v>
      </c>
      <c r="AS79" s="187"/>
      <c r="AT79" s="200"/>
      <c r="AU79" s="137"/>
      <c r="AV79" s="135"/>
      <c r="AW79" s="135"/>
      <c r="AX79" s="135"/>
      <c r="AY79" s="135"/>
      <c r="AZ79" s="136"/>
    </row>
    <row r="80" spans="1:52" ht="36" customHeight="1" x14ac:dyDescent="0.2">
      <c r="A80" s="73">
        <v>62</v>
      </c>
      <c r="B80" s="170"/>
      <c r="C80" s="167"/>
      <c r="D80" s="167"/>
      <c r="E80" s="167"/>
      <c r="F80" s="167"/>
      <c r="G80" s="167"/>
      <c r="H80" s="167"/>
      <c r="I80" s="167"/>
      <c r="J80" s="167"/>
      <c r="K80" s="167"/>
      <c r="L80" s="167"/>
      <c r="M80" s="167"/>
      <c r="N80" s="167"/>
      <c r="O80" s="167"/>
      <c r="P80" s="256"/>
      <c r="Q80" s="256"/>
      <c r="R80" s="169"/>
      <c r="S80" s="169"/>
      <c r="T80" s="169"/>
      <c r="U80" s="134"/>
      <c r="V80" s="135"/>
      <c r="W80" s="135"/>
      <c r="X80" s="136"/>
      <c r="Y80" s="132"/>
      <c r="Z80" s="133"/>
      <c r="AA80" s="133"/>
      <c r="AB80" s="186"/>
      <c r="AC80" s="186"/>
      <c r="AD80" s="254"/>
      <c r="AE80" s="254"/>
      <c r="AF80" s="254"/>
      <c r="AG80" s="187">
        <f t="shared" si="8"/>
        <v>0</v>
      </c>
      <c r="AH80" s="187"/>
      <c r="AI80" s="187"/>
      <c r="AJ80" s="53"/>
      <c r="AK80" s="188"/>
      <c r="AL80" s="188"/>
      <c r="AM80" s="186"/>
      <c r="AN80" s="186"/>
      <c r="AO80" s="254"/>
      <c r="AP80" s="254"/>
      <c r="AQ80" s="254"/>
      <c r="AR80" s="187">
        <f t="shared" si="9"/>
        <v>0</v>
      </c>
      <c r="AS80" s="187"/>
      <c r="AT80" s="200"/>
      <c r="AU80" s="137"/>
      <c r="AV80" s="135"/>
      <c r="AW80" s="135"/>
      <c r="AX80" s="135"/>
      <c r="AY80" s="135"/>
      <c r="AZ80" s="136"/>
    </row>
    <row r="81" spans="1:52" ht="36" customHeight="1" x14ac:dyDescent="0.2">
      <c r="A81" s="73">
        <v>63</v>
      </c>
      <c r="B81" s="170"/>
      <c r="C81" s="167"/>
      <c r="D81" s="167"/>
      <c r="E81" s="167"/>
      <c r="F81" s="255"/>
      <c r="G81" s="255"/>
      <c r="H81" s="255"/>
      <c r="I81" s="255"/>
      <c r="J81" s="167"/>
      <c r="K81" s="167"/>
      <c r="L81" s="167"/>
      <c r="M81" s="167"/>
      <c r="N81" s="167"/>
      <c r="O81" s="167"/>
      <c r="P81" s="256"/>
      <c r="Q81" s="256"/>
      <c r="R81" s="169"/>
      <c r="S81" s="169"/>
      <c r="T81" s="169"/>
      <c r="U81" s="134"/>
      <c r="V81" s="135"/>
      <c r="W81" s="135"/>
      <c r="X81" s="136"/>
      <c r="Y81" s="132"/>
      <c r="Z81" s="133"/>
      <c r="AA81" s="133"/>
      <c r="AB81" s="186"/>
      <c r="AC81" s="186"/>
      <c r="AD81" s="254"/>
      <c r="AE81" s="254"/>
      <c r="AF81" s="254"/>
      <c r="AG81" s="187">
        <f t="shared" si="8"/>
        <v>0</v>
      </c>
      <c r="AH81" s="187"/>
      <c r="AI81" s="187"/>
      <c r="AJ81" s="53"/>
      <c r="AK81" s="188"/>
      <c r="AL81" s="188"/>
      <c r="AM81" s="186"/>
      <c r="AN81" s="186"/>
      <c r="AO81" s="254"/>
      <c r="AP81" s="254"/>
      <c r="AQ81" s="254"/>
      <c r="AR81" s="187">
        <f t="shared" si="9"/>
        <v>0</v>
      </c>
      <c r="AS81" s="187"/>
      <c r="AT81" s="200"/>
      <c r="AU81" s="137"/>
      <c r="AV81" s="135"/>
      <c r="AW81" s="135"/>
      <c r="AX81" s="135"/>
      <c r="AY81" s="135"/>
      <c r="AZ81" s="136"/>
    </row>
    <row r="82" spans="1:52" ht="36" customHeight="1" x14ac:dyDescent="0.2">
      <c r="A82" s="73">
        <v>64</v>
      </c>
      <c r="B82" s="170"/>
      <c r="C82" s="167"/>
      <c r="D82" s="167"/>
      <c r="E82" s="167"/>
      <c r="F82" s="255"/>
      <c r="G82" s="255"/>
      <c r="H82" s="255"/>
      <c r="I82" s="255"/>
      <c r="J82" s="167"/>
      <c r="K82" s="167"/>
      <c r="L82" s="167"/>
      <c r="M82" s="167"/>
      <c r="N82" s="167"/>
      <c r="O82" s="167"/>
      <c r="P82" s="256"/>
      <c r="Q82" s="256"/>
      <c r="R82" s="169"/>
      <c r="S82" s="169"/>
      <c r="T82" s="169"/>
      <c r="U82" s="134"/>
      <c r="V82" s="135"/>
      <c r="W82" s="135"/>
      <c r="X82" s="136"/>
      <c r="Y82" s="132"/>
      <c r="Z82" s="133"/>
      <c r="AA82" s="133"/>
      <c r="AB82" s="186"/>
      <c r="AC82" s="186"/>
      <c r="AD82" s="254"/>
      <c r="AE82" s="254"/>
      <c r="AF82" s="254"/>
      <c r="AG82" s="187">
        <f t="shared" si="8"/>
        <v>0</v>
      </c>
      <c r="AH82" s="187"/>
      <c r="AI82" s="187"/>
      <c r="AJ82" s="53"/>
      <c r="AK82" s="188"/>
      <c r="AL82" s="188"/>
      <c r="AM82" s="186"/>
      <c r="AN82" s="186"/>
      <c r="AO82" s="254"/>
      <c r="AP82" s="254"/>
      <c r="AQ82" s="254"/>
      <c r="AR82" s="187">
        <f t="shared" si="9"/>
        <v>0</v>
      </c>
      <c r="AS82" s="187"/>
      <c r="AT82" s="200"/>
      <c r="AU82" s="137"/>
      <c r="AV82" s="135"/>
      <c r="AW82" s="135"/>
      <c r="AX82" s="135"/>
      <c r="AY82" s="135"/>
      <c r="AZ82" s="136"/>
    </row>
    <row r="83" spans="1:52" ht="36" customHeight="1" x14ac:dyDescent="0.2">
      <c r="A83" s="73">
        <v>65</v>
      </c>
      <c r="B83" s="170"/>
      <c r="C83" s="167"/>
      <c r="D83" s="167"/>
      <c r="E83" s="167"/>
      <c r="F83" s="255"/>
      <c r="G83" s="255"/>
      <c r="H83" s="255"/>
      <c r="I83" s="255"/>
      <c r="J83" s="167"/>
      <c r="K83" s="167"/>
      <c r="L83" s="167"/>
      <c r="M83" s="167"/>
      <c r="N83" s="167"/>
      <c r="O83" s="167"/>
      <c r="P83" s="256"/>
      <c r="Q83" s="256"/>
      <c r="R83" s="169"/>
      <c r="S83" s="169"/>
      <c r="T83" s="169"/>
      <c r="U83" s="134"/>
      <c r="V83" s="135"/>
      <c r="W83" s="135"/>
      <c r="X83" s="136"/>
      <c r="Y83" s="132"/>
      <c r="Z83" s="133"/>
      <c r="AA83" s="133"/>
      <c r="AB83" s="186"/>
      <c r="AC83" s="186"/>
      <c r="AD83" s="254"/>
      <c r="AE83" s="254"/>
      <c r="AF83" s="254"/>
      <c r="AG83" s="187">
        <f t="shared" ref="AG83:AG114" si="10">AD83*AB83</f>
        <v>0</v>
      </c>
      <c r="AH83" s="187"/>
      <c r="AI83" s="187"/>
      <c r="AJ83" s="53"/>
      <c r="AK83" s="188"/>
      <c r="AL83" s="188"/>
      <c r="AM83" s="186"/>
      <c r="AN83" s="186"/>
      <c r="AO83" s="254"/>
      <c r="AP83" s="254"/>
      <c r="AQ83" s="254"/>
      <c r="AR83" s="187">
        <f t="shared" ref="AR83:AR114" si="11">AO83*AM83</f>
        <v>0</v>
      </c>
      <c r="AS83" s="187"/>
      <c r="AT83" s="200"/>
      <c r="AU83" s="137"/>
      <c r="AV83" s="135"/>
      <c r="AW83" s="135"/>
      <c r="AX83" s="135"/>
      <c r="AY83" s="135"/>
      <c r="AZ83" s="136"/>
    </row>
    <row r="84" spans="1:52" ht="36" customHeight="1" x14ac:dyDescent="0.2">
      <c r="A84" s="73">
        <v>66</v>
      </c>
      <c r="B84" s="170"/>
      <c r="C84" s="167"/>
      <c r="D84" s="167"/>
      <c r="E84" s="167"/>
      <c r="F84" s="255"/>
      <c r="G84" s="255"/>
      <c r="H84" s="255"/>
      <c r="I84" s="255"/>
      <c r="J84" s="167"/>
      <c r="K84" s="167"/>
      <c r="L84" s="167"/>
      <c r="M84" s="167"/>
      <c r="N84" s="167"/>
      <c r="O84" s="167"/>
      <c r="P84" s="256"/>
      <c r="Q84" s="256"/>
      <c r="R84" s="169"/>
      <c r="S84" s="169"/>
      <c r="T84" s="169"/>
      <c r="U84" s="134"/>
      <c r="V84" s="135"/>
      <c r="W84" s="135"/>
      <c r="X84" s="136"/>
      <c r="Y84" s="132"/>
      <c r="Z84" s="133"/>
      <c r="AA84" s="133"/>
      <c r="AB84" s="186"/>
      <c r="AC84" s="186"/>
      <c r="AD84" s="254"/>
      <c r="AE84" s="254"/>
      <c r="AF84" s="254"/>
      <c r="AG84" s="187">
        <f t="shared" si="10"/>
        <v>0</v>
      </c>
      <c r="AH84" s="187"/>
      <c r="AI84" s="187"/>
      <c r="AJ84" s="53"/>
      <c r="AK84" s="188"/>
      <c r="AL84" s="188"/>
      <c r="AM84" s="186"/>
      <c r="AN84" s="186"/>
      <c r="AO84" s="254"/>
      <c r="AP84" s="254"/>
      <c r="AQ84" s="254"/>
      <c r="AR84" s="187">
        <f t="shared" si="11"/>
        <v>0</v>
      </c>
      <c r="AS84" s="187"/>
      <c r="AT84" s="200"/>
      <c r="AU84" s="137"/>
      <c r="AV84" s="135"/>
      <c r="AW84" s="135"/>
      <c r="AX84" s="135"/>
      <c r="AY84" s="135"/>
      <c r="AZ84" s="136"/>
    </row>
    <row r="85" spans="1:52" ht="36" customHeight="1" x14ac:dyDescent="0.2">
      <c r="A85" s="73">
        <v>67</v>
      </c>
      <c r="B85" s="170"/>
      <c r="C85" s="167"/>
      <c r="D85" s="167"/>
      <c r="E85" s="167"/>
      <c r="F85" s="255"/>
      <c r="G85" s="255"/>
      <c r="H85" s="255"/>
      <c r="I85" s="255"/>
      <c r="J85" s="167"/>
      <c r="K85" s="167"/>
      <c r="L85" s="167"/>
      <c r="M85" s="167"/>
      <c r="N85" s="167"/>
      <c r="O85" s="167"/>
      <c r="P85" s="256"/>
      <c r="Q85" s="256"/>
      <c r="R85" s="169"/>
      <c r="S85" s="169"/>
      <c r="T85" s="169"/>
      <c r="U85" s="134"/>
      <c r="V85" s="135"/>
      <c r="W85" s="135"/>
      <c r="X85" s="136"/>
      <c r="Y85" s="132"/>
      <c r="Z85" s="133"/>
      <c r="AA85" s="133"/>
      <c r="AB85" s="186"/>
      <c r="AC85" s="186"/>
      <c r="AD85" s="254"/>
      <c r="AE85" s="254"/>
      <c r="AF85" s="254"/>
      <c r="AG85" s="187">
        <f t="shared" si="10"/>
        <v>0</v>
      </c>
      <c r="AH85" s="187"/>
      <c r="AI85" s="187"/>
      <c r="AJ85" s="53"/>
      <c r="AK85" s="188"/>
      <c r="AL85" s="188"/>
      <c r="AM85" s="186"/>
      <c r="AN85" s="186"/>
      <c r="AO85" s="254"/>
      <c r="AP85" s="254"/>
      <c r="AQ85" s="254"/>
      <c r="AR85" s="187">
        <f t="shared" si="11"/>
        <v>0</v>
      </c>
      <c r="AS85" s="187"/>
      <c r="AT85" s="200"/>
      <c r="AU85" s="137"/>
      <c r="AV85" s="135"/>
      <c r="AW85" s="135"/>
      <c r="AX85" s="135"/>
      <c r="AY85" s="135"/>
      <c r="AZ85" s="136"/>
    </row>
    <row r="86" spans="1:52" ht="36" customHeight="1" x14ac:dyDescent="0.2">
      <c r="A86" s="73">
        <v>68</v>
      </c>
      <c r="B86" s="170"/>
      <c r="C86" s="167"/>
      <c r="D86" s="167"/>
      <c r="E86" s="167"/>
      <c r="F86" s="167"/>
      <c r="G86" s="167"/>
      <c r="H86" s="167"/>
      <c r="I86" s="167"/>
      <c r="J86" s="167"/>
      <c r="K86" s="167"/>
      <c r="L86" s="167"/>
      <c r="M86" s="167"/>
      <c r="N86" s="167"/>
      <c r="O86" s="167"/>
      <c r="P86" s="168"/>
      <c r="Q86" s="168"/>
      <c r="R86" s="169"/>
      <c r="S86" s="169"/>
      <c r="T86" s="169"/>
      <c r="U86" s="134"/>
      <c r="V86" s="135"/>
      <c r="W86" s="135"/>
      <c r="X86" s="136"/>
      <c r="Y86" s="132"/>
      <c r="Z86" s="133"/>
      <c r="AA86" s="133"/>
      <c r="AB86" s="186"/>
      <c r="AC86" s="186"/>
      <c r="AD86" s="185"/>
      <c r="AE86" s="185"/>
      <c r="AF86" s="185"/>
      <c r="AG86" s="187">
        <f t="shared" si="10"/>
        <v>0</v>
      </c>
      <c r="AH86" s="187"/>
      <c r="AI86" s="187"/>
      <c r="AJ86" s="53"/>
      <c r="AK86" s="188"/>
      <c r="AL86" s="188"/>
      <c r="AM86" s="186"/>
      <c r="AN86" s="186"/>
      <c r="AO86" s="185"/>
      <c r="AP86" s="185"/>
      <c r="AQ86" s="185"/>
      <c r="AR86" s="187">
        <f t="shared" si="11"/>
        <v>0</v>
      </c>
      <c r="AS86" s="187"/>
      <c r="AT86" s="200"/>
      <c r="AU86" s="137"/>
      <c r="AV86" s="135"/>
      <c r="AW86" s="135"/>
      <c r="AX86" s="135"/>
      <c r="AY86" s="135"/>
      <c r="AZ86" s="136"/>
    </row>
    <row r="87" spans="1:52" ht="36" customHeight="1" x14ac:dyDescent="0.2">
      <c r="A87" s="73">
        <v>69</v>
      </c>
      <c r="B87" s="170"/>
      <c r="C87" s="167"/>
      <c r="D87" s="167"/>
      <c r="E87" s="167"/>
      <c r="F87" s="167"/>
      <c r="G87" s="167"/>
      <c r="H87" s="167"/>
      <c r="I87" s="167"/>
      <c r="J87" s="167"/>
      <c r="K87" s="167"/>
      <c r="L87" s="167"/>
      <c r="M87" s="167"/>
      <c r="N87" s="167"/>
      <c r="O87" s="167"/>
      <c r="P87" s="168"/>
      <c r="Q87" s="168"/>
      <c r="R87" s="169"/>
      <c r="S87" s="169"/>
      <c r="T87" s="169"/>
      <c r="U87" s="134"/>
      <c r="V87" s="135"/>
      <c r="W87" s="135"/>
      <c r="X87" s="136"/>
      <c r="Y87" s="132"/>
      <c r="Z87" s="133"/>
      <c r="AA87" s="133"/>
      <c r="AB87" s="186"/>
      <c r="AC87" s="186"/>
      <c r="AD87" s="185"/>
      <c r="AE87" s="185"/>
      <c r="AF87" s="185"/>
      <c r="AG87" s="187">
        <f t="shared" si="10"/>
        <v>0</v>
      </c>
      <c r="AH87" s="187"/>
      <c r="AI87" s="187"/>
      <c r="AJ87" s="53"/>
      <c r="AK87" s="188"/>
      <c r="AL87" s="188"/>
      <c r="AM87" s="186"/>
      <c r="AN87" s="186"/>
      <c r="AO87" s="185"/>
      <c r="AP87" s="185"/>
      <c r="AQ87" s="185"/>
      <c r="AR87" s="187">
        <f t="shared" si="11"/>
        <v>0</v>
      </c>
      <c r="AS87" s="187"/>
      <c r="AT87" s="200"/>
      <c r="AU87" s="137"/>
      <c r="AV87" s="135"/>
      <c r="AW87" s="135"/>
      <c r="AX87" s="135"/>
      <c r="AY87" s="135"/>
      <c r="AZ87" s="136"/>
    </row>
    <row r="88" spans="1:52" ht="36" customHeight="1" x14ac:dyDescent="0.2">
      <c r="A88" s="73">
        <v>70</v>
      </c>
      <c r="B88" s="170"/>
      <c r="C88" s="167"/>
      <c r="D88" s="167"/>
      <c r="E88" s="167"/>
      <c r="F88" s="167"/>
      <c r="G88" s="167"/>
      <c r="H88" s="167"/>
      <c r="I88" s="167"/>
      <c r="J88" s="167"/>
      <c r="K88" s="167"/>
      <c r="L88" s="167"/>
      <c r="M88" s="167"/>
      <c r="N88" s="167"/>
      <c r="O88" s="167"/>
      <c r="P88" s="168"/>
      <c r="Q88" s="168"/>
      <c r="R88" s="169"/>
      <c r="S88" s="169"/>
      <c r="T88" s="169"/>
      <c r="U88" s="134"/>
      <c r="V88" s="135"/>
      <c r="W88" s="135"/>
      <c r="X88" s="136"/>
      <c r="Y88" s="132"/>
      <c r="Z88" s="133"/>
      <c r="AA88" s="133"/>
      <c r="AB88" s="186"/>
      <c r="AC88" s="186"/>
      <c r="AD88" s="185"/>
      <c r="AE88" s="185"/>
      <c r="AF88" s="185"/>
      <c r="AG88" s="187">
        <f t="shared" si="10"/>
        <v>0</v>
      </c>
      <c r="AH88" s="187"/>
      <c r="AI88" s="187"/>
      <c r="AJ88" s="53"/>
      <c r="AK88" s="188"/>
      <c r="AL88" s="188"/>
      <c r="AM88" s="186"/>
      <c r="AN88" s="186"/>
      <c r="AO88" s="185"/>
      <c r="AP88" s="185"/>
      <c r="AQ88" s="185"/>
      <c r="AR88" s="187">
        <f t="shared" si="11"/>
        <v>0</v>
      </c>
      <c r="AS88" s="187"/>
      <c r="AT88" s="200"/>
      <c r="AU88" s="137"/>
      <c r="AV88" s="135"/>
      <c r="AW88" s="135"/>
      <c r="AX88" s="135"/>
      <c r="AY88" s="135"/>
      <c r="AZ88" s="136"/>
    </row>
    <row r="89" spans="1:52" ht="36" customHeight="1" x14ac:dyDescent="0.2">
      <c r="A89" s="73">
        <v>71</v>
      </c>
      <c r="B89" s="170"/>
      <c r="C89" s="167"/>
      <c r="D89" s="167"/>
      <c r="E89" s="167"/>
      <c r="F89" s="167"/>
      <c r="G89" s="167"/>
      <c r="H89" s="167"/>
      <c r="I89" s="167"/>
      <c r="J89" s="167"/>
      <c r="K89" s="167"/>
      <c r="L89" s="167"/>
      <c r="M89" s="167"/>
      <c r="N89" s="167"/>
      <c r="O89" s="167"/>
      <c r="P89" s="168"/>
      <c r="Q89" s="168"/>
      <c r="R89" s="169"/>
      <c r="S89" s="169"/>
      <c r="T89" s="169"/>
      <c r="U89" s="134"/>
      <c r="V89" s="135"/>
      <c r="W89" s="135"/>
      <c r="X89" s="136"/>
      <c r="Y89" s="132"/>
      <c r="Z89" s="133"/>
      <c r="AA89" s="133"/>
      <c r="AB89" s="186"/>
      <c r="AC89" s="186"/>
      <c r="AD89" s="185"/>
      <c r="AE89" s="185"/>
      <c r="AF89" s="185"/>
      <c r="AG89" s="187">
        <f t="shared" si="10"/>
        <v>0</v>
      </c>
      <c r="AH89" s="187"/>
      <c r="AI89" s="187"/>
      <c r="AJ89" s="53"/>
      <c r="AK89" s="188"/>
      <c r="AL89" s="188"/>
      <c r="AM89" s="186"/>
      <c r="AN89" s="186"/>
      <c r="AO89" s="185"/>
      <c r="AP89" s="185"/>
      <c r="AQ89" s="185"/>
      <c r="AR89" s="187">
        <f t="shared" si="11"/>
        <v>0</v>
      </c>
      <c r="AS89" s="187"/>
      <c r="AT89" s="200"/>
      <c r="AU89" s="137"/>
      <c r="AV89" s="135"/>
      <c r="AW89" s="135"/>
      <c r="AX89" s="135"/>
      <c r="AY89" s="135"/>
      <c r="AZ89" s="136"/>
    </row>
    <row r="90" spans="1:52" ht="36" customHeight="1" x14ac:dyDescent="0.2">
      <c r="A90" s="73">
        <v>72</v>
      </c>
      <c r="B90" s="170"/>
      <c r="C90" s="167"/>
      <c r="D90" s="167"/>
      <c r="E90" s="167"/>
      <c r="F90" s="167"/>
      <c r="G90" s="167"/>
      <c r="H90" s="167"/>
      <c r="I90" s="167"/>
      <c r="J90" s="167"/>
      <c r="K90" s="167"/>
      <c r="L90" s="167"/>
      <c r="M90" s="167"/>
      <c r="N90" s="167"/>
      <c r="O90" s="167"/>
      <c r="P90" s="168"/>
      <c r="Q90" s="168"/>
      <c r="R90" s="169"/>
      <c r="S90" s="169"/>
      <c r="T90" s="169"/>
      <c r="U90" s="134"/>
      <c r="V90" s="135"/>
      <c r="W90" s="135"/>
      <c r="X90" s="136"/>
      <c r="Y90" s="132"/>
      <c r="Z90" s="133"/>
      <c r="AA90" s="133"/>
      <c r="AB90" s="186"/>
      <c r="AC90" s="186"/>
      <c r="AD90" s="185"/>
      <c r="AE90" s="185"/>
      <c r="AF90" s="185"/>
      <c r="AG90" s="187">
        <f t="shared" si="10"/>
        <v>0</v>
      </c>
      <c r="AH90" s="187"/>
      <c r="AI90" s="187"/>
      <c r="AJ90" s="53"/>
      <c r="AK90" s="188"/>
      <c r="AL90" s="188"/>
      <c r="AM90" s="186"/>
      <c r="AN90" s="186"/>
      <c r="AO90" s="185"/>
      <c r="AP90" s="185"/>
      <c r="AQ90" s="185"/>
      <c r="AR90" s="187">
        <f t="shared" si="11"/>
        <v>0</v>
      </c>
      <c r="AS90" s="187"/>
      <c r="AT90" s="200"/>
      <c r="AU90" s="137"/>
      <c r="AV90" s="135"/>
      <c r="AW90" s="135"/>
      <c r="AX90" s="135"/>
      <c r="AY90" s="135"/>
      <c r="AZ90" s="136"/>
    </row>
    <row r="91" spans="1:52" ht="36" customHeight="1" x14ac:dyDescent="0.2">
      <c r="A91" s="73">
        <v>73</v>
      </c>
      <c r="B91" s="170"/>
      <c r="C91" s="167"/>
      <c r="D91" s="167"/>
      <c r="E91" s="167"/>
      <c r="F91" s="167"/>
      <c r="G91" s="167"/>
      <c r="H91" s="167"/>
      <c r="I91" s="167"/>
      <c r="J91" s="167"/>
      <c r="K91" s="167"/>
      <c r="L91" s="167"/>
      <c r="M91" s="167"/>
      <c r="N91" s="167"/>
      <c r="O91" s="167"/>
      <c r="P91" s="168"/>
      <c r="Q91" s="168"/>
      <c r="R91" s="169"/>
      <c r="S91" s="169"/>
      <c r="T91" s="169"/>
      <c r="U91" s="134"/>
      <c r="V91" s="135"/>
      <c r="W91" s="135"/>
      <c r="X91" s="136"/>
      <c r="Y91" s="132"/>
      <c r="Z91" s="133"/>
      <c r="AA91" s="133"/>
      <c r="AB91" s="186"/>
      <c r="AC91" s="186"/>
      <c r="AD91" s="185"/>
      <c r="AE91" s="185"/>
      <c r="AF91" s="185"/>
      <c r="AG91" s="187">
        <f t="shared" si="10"/>
        <v>0</v>
      </c>
      <c r="AH91" s="187"/>
      <c r="AI91" s="187"/>
      <c r="AJ91" s="53"/>
      <c r="AK91" s="188"/>
      <c r="AL91" s="188"/>
      <c r="AM91" s="186"/>
      <c r="AN91" s="186"/>
      <c r="AO91" s="185"/>
      <c r="AP91" s="185"/>
      <c r="AQ91" s="185"/>
      <c r="AR91" s="187">
        <f t="shared" si="11"/>
        <v>0</v>
      </c>
      <c r="AS91" s="187"/>
      <c r="AT91" s="200"/>
      <c r="AU91" s="137"/>
      <c r="AV91" s="135"/>
      <c r="AW91" s="135"/>
      <c r="AX91" s="135"/>
      <c r="AY91" s="135"/>
      <c r="AZ91" s="136"/>
    </row>
    <row r="92" spans="1:52" ht="36" customHeight="1" x14ac:dyDescent="0.2">
      <c r="A92" s="73">
        <v>74</v>
      </c>
      <c r="B92" s="170"/>
      <c r="C92" s="167"/>
      <c r="D92" s="167"/>
      <c r="E92" s="167"/>
      <c r="F92" s="167"/>
      <c r="G92" s="167"/>
      <c r="H92" s="167"/>
      <c r="I92" s="167"/>
      <c r="J92" s="167"/>
      <c r="K92" s="167"/>
      <c r="L92" s="167"/>
      <c r="M92" s="167"/>
      <c r="N92" s="167"/>
      <c r="O92" s="167"/>
      <c r="P92" s="168"/>
      <c r="Q92" s="168"/>
      <c r="R92" s="169"/>
      <c r="S92" s="169"/>
      <c r="T92" s="169"/>
      <c r="U92" s="134"/>
      <c r="V92" s="135"/>
      <c r="W92" s="135"/>
      <c r="X92" s="136"/>
      <c r="Y92" s="132"/>
      <c r="Z92" s="133"/>
      <c r="AA92" s="133"/>
      <c r="AB92" s="186"/>
      <c r="AC92" s="186"/>
      <c r="AD92" s="185"/>
      <c r="AE92" s="185"/>
      <c r="AF92" s="185"/>
      <c r="AG92" s="187">
        <f t="shared" si="10"/>
        <v>0</v>
      </c>
      <c r="AH92" s="187"/>
      <c r="AI92" s="187"/>
      <c r="AJ92" s="53"/>
      <c r="AK92" s="188"/>
      <c r="AL92" s="188"/>
      <c r="AM92" s="186"/>
      <c r="AN92" s="186"/>
      <c r="AO92" s="185"/>
      <c r="AP92" s="185"/>
      <c r="AQ92" s="185"/>
      <c r="AR92" s="187">
        <f t="shared" si="11"/>
        <v>0</v>
      </c>
      <c r="AS92" s="187"/>
      <c r="AT92" s="200"/>
      <c r="AU92" s="137"/>
      <c r="AV92" s="135"/>
      <c r="AW92" s="135"/>
      <c r="AX92" s="135"/>
      <c r="AY92" s="135"/>
      <c r="AZ92" s="136"/>
    </row>
    <row r="93" spans="1:52" ht="36" customHeight="1" x14ac:dyDescent="0.2">
      <c r="A93" s="73">
        <v>75</v>
      </c>
      <c r="B93" s="170"/>
      <c r="C93" s="167"/>
      <c r="D93" s="167"/>
      <c r="E93" s="167"/>
      <c r="F93" s="167"/>
      <c r="G93" s="167"/>
      <c r="H93" s="167"/>
      <c r="I93" s="167"/>
      <c r="J93" s="167"/>
      <c r="K93" s="167"/>
      <c r="L93" s="167"/>
      <c r="M93" s="167"/>
      <c r="N93" s="167"/>
      <c r="O93" s="167"/>
      <c r="P93" s="168"/>
      <c r="Q93" s="168"/>
      <c r="R93" s="169"/>
      <c r="S93" s="169"/>
      <c r="T93" s="169"/>
      <c r="U93" s="134"/>
      <c r="V93" s="135"/>
      <c r="W93" s="135"/>
      <c r="X93" s="136"/>
      <c r="Y93" s="132"/>
      <c r="Z93" s="133"/>
      <c r="AA93" s="133"/>
      <c r="AB93" s="186"/>
      <c r="AC93" s="186"/>
      <c r="AD93" s="185"/>
      <c r="AE93" s="185"/>
      <c r="AF93" s="185"/>
      <c r="AG93" s="187">
        <f t="shared" si="10"/>
        <v>0</v>
      </c>
      <c r="AH93" s="187"/>
      <c r="AI93" s="187"/>
      <c r="AJ93" s="53"/>
      <c r="AK93" s="188"/>
      <c r="AL93" s="188"/>
      <c r="AM93" s="186"/>
      <c r="AN93" s="186"/>
      <c r="AO93" s="185"/>
      <c r="AP93" s="185"/>
      <c r="AQ93" s="185"/>
      <c r="AR93" s="187">
        <f t="shared" si="11"/>
        <v>0</v>
      </c>
      <c r="AS93" s="187"/>
      <c r="AT93" s="200"/>
      <c r="AU93" s="137"/>
      <c r="AV93" s="135"/>
      <c r="AW93" s="135"/>
      <c r="AX93" s="135"/>
      <c r="AY93" s="135"/>
      <c r="AZ93" s="136"/>
    </row>
    <row r="94" spans="1:52" ht="36" customHeight="1" x14ac:dyDescent="0.2">
      <c r="A94" s="73">
        <v>76</v>
      </c>
      <c r="B94" s="170"/>
      <c r="C94" s="167"/>
      <c r="D94" s="167"/>
      <c r="E94" s="167"/>
      <c r="F94" s="167"/>
      <c r="G94" s="167"/>
      <c r="H94" s="167"/>
      <c r="I94" s="167"/>
      <c r="J94" s="167"/>
      <c r="K94" s="167"/>
      <c r="L94" s="167"/>
      <c r="M94" s="167"/>
      <c r="N94" s="167"/>
      <c r="O94" s="167"/>
      <c r="P94" s="168"/>
      <c r="Q94" s="168"/>
      <c r="R94" s="169"/>
      <c r="S94" s="169"/>
      <c r="T94" s="169"/>
      <c r="U94" s="134"/>
      <c r="V94" s="135"/>
      <c r="W94" s="135"/>
      <c r="X94" s="136"/>
      <c r="Y94" s="132"/>
      <c r="Z94" s="133"/>
      <c r="AA94" s="133"/>
      <c r="AB94" s="186"/>
      <c r="AC94" s="186"/>
      <c r="AD94" s="185"/>
      <c r="AE94" s="185"/>
      <c r="AF94" s="185"/>
      <c r="AG94" s="187">
        <f t="shared" si="10"/>
        <v>0</v>
      </c>
      <c r="AH94" s="187"/>
      <c r="AI94" s="187"/>
      <c r="AJ94" s="53"/>
      <c r="AK94" s="188"/>
      <c r="AL94" s="188"/>
      <c r="AM94" s="186"/>
      <c r="AN94" s="186"/>
      <c r="AO94" s="185"/>
      <c r="AP94" s="185"/>
      <c r="AQ94" s="185"/>
      <c r="AR94" s="187">
        <f t="shared" si="11"/>
        <v>0</v>
      </c>
      <c r="AS94" s="187"/>
      <c r="AT94" s="200"/>
      <c r="AU94" s="137"/>
      <c r="AV94" s="135"/>
      <c r="AW94" s="135"/>
      <c r="AX94" s="135"/>
      <c r="AY94" s="135"/>
      <c r="AZ94" s="136"/>
    </row>
    <row r="95" spans="1:52" ht="36" customHeight="1" x14ac:dyDescent="0.2">
      <c r="A95" s="73">
        <v>77</v>
      </c>
      <c r="B95" s="170"/>
      <c r="C95" s="167"/>
      <c r="D95" s="167"/>
      <c r="E95" s="167"/>
      <c r="F95" s="167"/>
      <c r="G95" s="167"/>
      <c r="H95" s="167"/>
      <c r="I95" s="167"/>
      <c r="J95" s="167"/>
      <c r="K95" s="167"/>
      <c r="L95" s="167"/>
      <c r="M95" s="167"/>
      <c r="N95" s="167"/>
      <c r="O95" s="167"/>
      <c r="P95" s="168"/>
      <c r="Q95" s="168"/>
      <c r="R95" s="169"/>
      <c r="S95" s="169"/>
      <c r="T95" s="169"/>
      <c r="U95" s="134"/>
      <c r="V95" s="135"/>
      <c r="W95" s="135"/>
      <c r="X95" s="136"/>
      <c r="Y95" s="132"/>
      <c r="Z95" s="133"/>
      <c r="AA95" s="133"/>
      <c r="AB95" s="186"/>
      <c r="AC95" s="186"/>
      <c r="AD95" s="185"/>
      <c r="AE95" s="185"/>
      <c r="AF95" s="185"/>
      <c r="AG95" s="187">
        <f t="shared" si="10"/>
        <v>0</v>
      </c>
      <c r="AH95" s="187"/>
      <c r="AI95" s="187"/>
      <c r="AJ95" s="53"/>
      <c r="AK95" s="188"/>
      <c r="AL95" s="188"/>
      <c r="AM95" s="186"/>
      <c r="AN95" s="186"/>
      <c r="AO95" s="185"/>
      <c r="AP95" s="185"/>
      <c r="AQ95" s="185"/>
      <c r="AR95" s="187">
        <f t="shared" si="11"/>
        <v>0</v>
      </c>
      <c r="AS95" s="187"/>
      <c r="AT95" s="200"/>
      <c r="AU95" s="137"/>
      <c r="AV95" s="135"/>
      <c r="AW95" s="135"/>
      <c r="AX95" s="135"/>
      <c r="AY95" s="135"/>
      <c r="AZ95" s="136"/>
    </row>
    <row r="96" spans="1:52" ht="36" customHeight="1" x14ac:dyDescent="0.2">
      <c r="A96" s="73">
        <v>78</v>
      </c>
      <c r="B96" s="170"/>
      <c r="C96" s="167"/>
      <c r="D96" s="167"/>
      <c r="E96" s="167"/>
      <c r="F96" s="167"/>
      <c r="G96" s="167"/>
      <c r="H96" s="167"/>
      <c r="I96" s="167"/>
      <c r="J96" s="167"/>
      <c r="K96" s="167"/>
      <c r="L96" s="167"/>
      <c r="M96" s="167"/>
      <c r="N96" s="167"/>
      <c r="O96" s="167"/>
      <c r="P96" s="168"/>
      <c r="Q96" s="168"/>
      <c r="R96" s="169"/>
      <c r="S96" s="169"/>
      <c r="T96" s="169"/>
      <c r="U96" s="134"/>
      <c r="V96" s="135"/>
      <c r="W96" s="135"/>
      <c r="X96" s="136"/>
      <c r="Y96" s="132"/>
      <c r="Z96" s="133"/>
      <c r="AA96" s="133"/>
      <c r="AB96" s="186"/>
      <c r="AC96" s="186"/>
      <c r="AD96" s="185"/>
      <c r="AE96" s="185"/>
      <c r="AF96" s="185"/>
      <c r="AG96" s="187">
        <f t="shared" si="10"/>
        <v>0</v>
      </c>
      <c r="AH96" s="187"/>
      <c r="AI96" s="187"/>
      <c r="AJ96" s="53"/>
      <c r="AK96" s="188"/>
      <c r="AL96" s="188"/>
      <c r="AM96" s="186"/>
      <c r="AN96" s="186"/>
      <c r="AO96" s="185"/>
      <c r="AP96" s="185"/>
      <c r="AQ96" s="185"/>
      <c r="AR96" s="187">
        <f t="shared" si="11"/>
        <v>0</v>
      </c>
      <c r="AS96" s="187"/>
      <c r="AT96" s="200"/>
      <c r="AU96" s="137"/>
      <c r="AV96" s="135"/>
      <c r="AW96" s="135"/>
      <c r="AX96" s="135"/>
      <c r="AY96" s="135"/>
      <c r="AZ96" s="136"/>
    </row>
    <row r="97" spans="1:52" ht="36" customHeight="1" x14ac:dyDescent="0.2">
      <c r="A97" s="73">
        <v>79</v>
      </c>
      <c r="B97" s="170"/>
      <c r="C97" s="167"/>
      <c r="D97" s="167"/>
      <c r="E97" s="167"/>
      <c r="F97" s="167"/>
      <c r="G97" s="167"/>
      <c r="H97" s="167"/>
      <c r="I97" s="167"/>
      <c r="J97" s="167"/>
      <c r="K97" s="167"/>
      <c r="L97" s="167"/>
      <c r="M97" s="167"/>
      <c r="N97" s="167"/>
      <c r="O97" s="167"/>
      <c r="P97" s="168"/>
      <c r="Q97" s="168"/>
      <c r="R97" s="169"/>
      <c r="S97" s="169"/>
      <c r="T97" s="169"/>
      <c r="U97" s="134"/>
      <c r="V97" s="135"/>
      <c r="W97" s="135"/>
      <c r="X97" s="136"/>
      <c r="Y97" s="132"/>
      <c r="Z97" s="133"/>
      <c r="AA97" s="133"/>
      <c r="AB97" s="186"/>
      <c r="AC97" s="186"/>
      <c r="AD97" s="185"/>
      <c r="AE97" s="185"/>
      <c r="AF97" s="185"/>
      <c r="AG97" s="187">
        <f t="shared" si="10"/>
        <v>0</v>
      </c>
      <c r="AH97" s="187"/>
      <c r="AI97" s="187"/>
      <c r="AJ97" s="53"/>
      <c r="AK97" s="188"/>
      <c r="AL97" s="188"/>
      <c r="AM97" s="186"/>
      <c r="AN97" s="186"/>
      <c r="AO97" s="185"/>
      <c r="AP97" s="185"/>
      <c r="AQ97" s="185"/>
      <c r="AR97" s="187">
        <f t="shared" si="11"/>
        <v>0</v>
      </c>
      <c r="AS97" s="187"/>
      <c r="AT97" s="200"/>
      <c r="AU97" s="137"/>
      <c r="AV97" s="135"/>
      <c r="AW97" s="135"/>
      <c r="AX97" s="135"/>
      <c r="AY97" s="135"/>
      <c r="AZ97" s="136"/>
    </row>
    <row r="98" spans="1:52" ht="36" customHeight="1" x14ac:dyDescent="0.2">
      <c r="A98" s="73">
        <v>80</v>
      </c>
      <c r="B98" s="170"/>
      <c r="C98" s="167"/>
      <c r="D98" s="167"/>
      <c r="E98" s="167"/>
      <c r="F98" s="167"/>
      <c r="G98" s="167"/>
      <c r="H98" s="167"/>
      <c r="I98" s="167"/>
      <c r="J98" s="167"/>
      <c r="K98" s="167"/>
      <c r="L98" s="167"/>
      <c r="M98" s="167"/>
      <c r="N98" s="167"/>
      <c r="O98" s="167"/>
      <c r="P98" s="168"/>
      <c r="Q98" s="168"/>
      <c r="R98" s="169"/>
      <c r="S98" s="169"/>
      <c r="T98" s="169"/>
      <c r="U98" s="134"/>
      <c r="V98" s="135"/>
      <c r="W98" s="135"/>
      <c r="X98" s="136"/>
      <c r="Y98" s="132"/>
      <c r="Z98" s="133"/>
      <c r="AA98" s="133"/>
      <c r="AB98" s="186"/>
      <c r="AC98" s="186"/>
      <c r="AD98" s="185"/>
      <c r="AE98" s="185"/>
      <c r="AF98" s="185"/>
      <c r="AG98" s="187">
        <f t="shared" si="10"/>
        <v>0</v>
      </c>
      <c r="AH98" s="187"/>
      <c r="AI98" s="187"/>
      <c r="AJ98" s="53"/>
      <c r="AK98" s="188"/>
      <c r="AL98" s="188"/>
      <c r="AM98" s="186"/>
      <c r="AN98" s="186"/>
      <c r="AO98" s="185"/>
      <c r="AP98" s="185"/>
      <c r="AQ98" s="185"/>
      <c r="AR98" s="187">
        <f t="shared" si="11"/>
        <v>0</v>
      </c>
      <c r="AS98" s="187"/>
      <c r="AT98" s="200"/>
      <c r="AU98" s="137"/>
      <c r="AV98" s="135"/>
      <c r="AW98" s="135"/>
      <c r="AX98" s="135"/>
      <c r="AY98" s="135"/>
      <c r="AZ98" s="136"/>
    </row>
    <row r="99" spans="1:52" ht="36" customHeight="1" x14ac:dyDescent="0.2">
      <c r="A99" s="73">
        <v>81</v>
      </c>
      <c r="B99" s="170"/>
      <c r="C99" s="167"/>
      <c r="D99" s="167"/>
      <c r="E99" s="167"/>
      <c r="F99" s="167"/>
      <c r="G99" s="167"/>
      <c r="H99" s="167"/>
      <c r="I99" s="167"/>
      <c r="J99" s="167"/>
      <c r="K99" s="167"/>
      <c r="L99" s="167"/>
      <c r="M99" s="167"/>
      <c r="N99" s="167"/>
      <c r="O99" s="167"/>
      <c r="P99" s="168"/>
      <c r="Q99" s="168"/>
      <c r="R99" s="169"/>
      <c r="S99" s="169"/>
      <c r="T99" s="169"/>
      <c r="U99" s="134"/>
      <c r="V99" s="135"/>
      <c r="W99" s="135"/>
      <c r="X99" s="136"/>
      <c r="Y99" s="132"/>
      <c r="Z99" s="133"/>
      <c r="AA99" s="133"/>
      <c r="AB99" s="186"/>
      <c r="AC99" s="186"/>
      <c r="AD99" s="185"/>
      <c r="AE99" s="185"/>
      <c r="AF99" s="185"/>
      <c r="AG99" s="187">
        <f t="shared" si="10"/>
        <v>0</v>
      </c>
      <c r="AH99" s="187"/>
      <c r="AI99" s="187"/>
      <c r="AJ99" s="53"/>
      <c r="AK99" s="188"/>
      <c r="AL99" s="188"/>
      <c r="AM99" s="186"/>
      <c r="AN99" s="186"/>
      <c r="AO99" s="185"/>
      <c r="AP99" s="185"/>
      <c r="AQ99" s="185"/>
      <c r="AR99" s="187">
        <f t="shared" si="11"/>
        <v>0</v>
      </c>
      <c r="AS99" s="187"/>
      <c r="AT99" s="200"/>
      <c r="AU99" s="137"/>
      <c r="AV99" s="135"/>
      <c r="AW99" s="135"/>
      <c r="AX99" s="135"/>
      <c r="AY99" s="135"/>
      <c r="AZ99" s="136"/>
    </row>
    <row r="100" spans="1:52" ht="36" customHeight="1" x14ac:dyDescent="0.2">
      <c r="A100" s="73">
        <v>82</v>
      </c>
      <c r="B100" s="170"/>
      <c r="C100" s="167"/>
      <c r="D100" s="167"/>
      <c r="E100" s="167"/>
      <c r="F100" s="167"/>
      <c r="G100" s="167"/>
      <c r="H100" s="167"/>
      <c r="I100" s="167"/>
      <c r="J100" s="167"/>
      <c r="K100" s="167"/>
      <c r="L100" s="167"/>
      <c r="M100" s="167"/>
      <c r="N100" s="167"/>
      <c r="O100" s="167"/>
      <c r="P100" s="168"/>
      <c r="Q100" s="168"/>
      <c r="R100" s="169"/>
      <c r="S100" s="169"/>
      <c r="T100" s="169"/>
      <c r="U100" s="134"/>
      <c r="V100" s="135"/>
      <c r="W100" s="135"/>
      <c r="X100" s="136"/>
      <c r="Y100" s="132"/>
      <c r="Z100" s="133"/>
      <c r="AA100" s="133"/>
      <c r="AB100" s="186"/>
      <c r="AC100" s="186"/>
      <c r="AD100" s="185"/>
      <c r="AE100" s="185"/>
      <c r="AF100" s="185"/>
      <c r="AG100" s="187">
        <f t="shared" si="10"/>
        <v>0</v>
      </c>
      <c r="AH100" s="187"/>
      <c r="AI100" s="187"/>
      <c r="AJ100" s="53"/>
      <c r="AK100" s="188"/>
      <c r="AL100" s="188"/>
      <c r="AM100" s="186"/>
      <c r="AN100" s="186"/>
      <c r="AO100" s="185"/>
      <c r="AP100" s="185"/>
      <c r="AQ100" s="185"/>
      <c r="AR100" s="187">
        <f t="shared" si="11"/>
        <v>0</v>
      </c>
      <c r="AS100" s="187"/>
      <c r="AT100" s="200"/>
      <c r="AU100" s="137"/>
      <c r="AV100" s="135"/>
      <c r="AW100" s="135"/>
      <c r="AX100" s="135"/>
      <c r="AY100" s="135"/>
      <c r="AZ100" s="136"/>
    </row>
    <row r="101" spans="1:52" ht="36" customHeight="1" x14ac:dyDescent="0.2">
      <c r="A101" s="73">
        <v>83</v>
      </c>
      <c r="B101" s="170"/>
      <c r="C101" s="167"/>
      <c r="D101" s="167"/>
      <c r="E101" s="167"/>
      <c r="F101" s="167"/>
      <c r="G101" s="167"/>
      <c r="H101" s="167"/>
      <c r="I101" s="167"/>
      <c r="J101" s="167"/>
      <c r="K101" s="167"/>
      <c r="L101" s="167"/>
      <c r="M101" s="167"/>
      <c r="N101" s="167"/>
      <c r="O101" s="167"/>
      <c r="P101" s="168"/>
      <c r="Q101" s="168"/>
      <c r="R101" s="169"/>
      <c r="S101" s="169"/>
      <c r="T101" s="169"/>
      <c r="U101" s="134"/>
      <c r="V101" s="135"/>
      <c r="W101" s="135"/>
      <c r="X101" s="136"/>
      <c r="Y101" s="132"/>
      <c r="Z101" s="133"/>
      <c r="AA101" s="133"/>
      <c r="AB101" s="186"/>
      <c r="AC101" s="186"/>
      <c r="AD101" s="185"/>
      <c r="AE101" s="185"/>
      <c r="AF101" s="185"/>
      <c r="AG101" s="187">
        <f t="shared" si="10"/>
        <v>0</v>
      </c>
      <c r="AH101" s="187"/>
      <c r="AI101" s="187"/>
      <c r="AJ101" s="53"/>
      <c r="AK101" s="188"/>
      <c r="AL101" s="188"/>
      <c r="AM101" s="186"/>
      <c r="AN101" s="186"/>
      <c r="AO101" s="185"/>
      <c r="AP101" s="185"/>
      <c r="AQ101" s="185"/>
      <c r="AR101" s="187">
        <f t="shared" si="11"/>
        <v>0</v>
      </c>
      <c r="AS101" s="187"/>
      <c r="AT101" s="200"/>
      <c r="AU101" s="137"/>
      <c r="AV101" s="135"/>
      <c r="AW101" s="135"/>
      <c r="AX101" s="135"/>
      <c r="AY101" s="135"/>
      <c r="AZ101" s="136"/>
    </row>
    <row r="102" spans="1:52" ht="36" customHeight="1" x14ac:dyDescent="0.2">
      <c r="A102" s="73">
        <v>84</v>
      </c>
      <c r="B102" s="170"/>
      <c r="C102" s="167"/>
      <c r="D102" s="167"/>
      <c r="E102" s="167"/>
      <c r="F102" s="167"/>
      <c r="G102" s="167"/>
      <c r="H102" s="167"/>
      <c r="I102" s="167"/>
      <c r="J102" s="167"/>
      <c r="K102" s="167"/>
      <c r="L102" s="167"/>
      <c r="M102" s="167"/>
      <c r="N102" s="167"/>
      <c r="O102" s="167"/>
      <c r="P102" s="168"/>
      <c r="Q102" s="168"/>
      <c r="R102" s="169"/>
      <c r="S102" s="169"/>
      <c r="T102" s="169"/>
      <c r="U102" s="134"/>
      <c r="V102" s="135"/>
      <c r="W102" s="135"/>
      <c r="X102" s="136"/>
      <c r="Y102" s="132"/>
      <c r="Z102" s="133"/>
      <c r="AA102" s="133"/>
      <c r="AB102" s="186"/>
      <c r="AC102" s="186"/>
      <c r="AD102" s="185"/>
      <c r="AE102" s="185"/>
      <c r="AF102" s="185"/>
      <c r="AG102" s="187">
        <f t="shared" si="10"/>
        <v>0</v>
      </c>
      <c r="AH102" s="187"/>
      <c r="AI102" s="187"/>
      <c r="AJ102" s="53"/>
      <c r="AK102" s="188"/>
      <c r="AL102" s="188"/>
      <c r="AM102" s="186"/>
      <c r="AN102" s="186"/>
      <c r="AO102" s="185"/>
      <c r="AP102" s="185"/>
      <c r="AQ102" s="185"/>
      <c r="AR102" s="187">
        <f t="shared" si="11"/>
        <v>0</v>
      </c>
      <c r="AS102" s="187"/>
      <c r="AT102" s="200"/>
      <c r="AU102" s="137"/>
      <c r="AV102" s="135"/>
      <c r="AW102" s="135"/>
      <c r="AX102" s="135"/>
      <c r="AY102" s="135"/>
      <c r="AZ102" s="136"/>
    </row>
    <row r="103" spans="1:52" ht="36" customHeight="1" x14ac:dyDescent="0.2">
      <c r="A103" s="73">
        <v>85</v>
      </c>
      <c r="B103" s="170"/>
      <c r="C103" s="167"/>
      <c r="D103" s="167"/>
      <c r="E103" s="167"/>
      <c r="F103" s="167"/>
      <c r="G103" s="167"/>
      <c r="H103" s="167"/>
      <c r="I103" s="167"/>
      <c r="J103" s="167"/>
      <c r="K103" s="167"/>
      <c r="L103" s="167"/>
      <c r="M103" s="167"/>
      <c r="N103" s="167"/>
      <c r="O103" s="167"/>
      <c r="P103" s="168"/>
      <c r="Q103" s="168"/>
      <c r="R103" s="169"/>
      <c r="S103" s="169"/>
      <c r="T103" s="169"/>
      <c r="U103" s="134"/>
      <c r="V103" s="135"/>
      <c r="W103" s="135"/>
      <c r="X103" s="136"/>
      <c r="Y103" s="132"/>
      <c r="Z103" s="133"/>
      <c r="AA103" s="133"/>
      <c r="AB103" s="186"/>
      <c r="AC103" s="186"/>
      <c r="AD103" s="185"/>
      <c r="AE103" s="185"/>
      <c r="AF103" s="185"/>
      <c r="AG103" s="187">
        <f t="shared" si="10"/>
        <v>0</v>
      </c>
      <c r="AH103" s="187"/>
      <c r="AI103" s="187"/>
      <c r="AJ103" s="53"/>
      <c r="AK103" s="188"/>
      <c r="AL103" s="188"/>
      <c r="AM103" s="186"/>
      <c r="AN103" s="186"/>
      <c r="AO103" s="185"/>
      <c r="AP103" s="185"/>
      <c r="AQ103" s="185"/>
      <c r="AR103" s="187">
        <f t="shared" si="11"/>
        <v>0</v>
      </c>
      <c r="AS103" s="187"/>
      <c r="AT103" s="200"/>
      <c r="AU103" s="137"/>
      <c r="AV103" s="135"/>
      <c r="AW103" s="135"/>
      <c r="AX103" s="135"/>
      <c r="AY103" s="135"/>
      <c r="AZ103" s="136"/>
    </row>
    <row r="104" spans="1:52" ht="36" customHeight="1" x14ac:dyDescent="0.2">
      <c r="A104" s="73">
        <v>86</v>
      </c>
      <c r="B104" s="170"/>
      <c r="C104" s="167"/>
      <c r="D104" s="167"/>
      <c r="E104" s="167"/>
      <c r="F104" s="167"/>
      <c r="G104" s="167"/>
      <c r="H104" s="167"/>
      <c r="I104" s="167"/>
      <c r="J104" s="167"/>
      <c r="K104" s="167"/>
      <c r="L104" s="167"/>
      <c r="M104" s="167"/>
      <c r="N104" s="167"/>
      <c r="O104" s="167"/>
      <c r="P104" s="168"/>
      <c r="Q104" s="168"/>
      <c r="R104" s="169"/>
      <c r="S104" s="169"/>
      <c r="T104" s="169"/>
      <c r="U104" s="134"/>
      <c r="V104" s="135"/>
      <c r="W104" s="135"/>
      <c r="X104" s="136"/>
      <c r="Y104" s="132"/>
      <c r="Z104" s="133"/>
      <c r="AA104" s="133"/>
      <c r="AB104" s="186"/>
      <c r="AC104" s="186"/>
      <c r="AD104" s="185"/>
      <c r="AE104" s="185"/>
      <c r="AF104" s="185"/>
      <c r="AG104" s="187">
        <f t="shared" si="10"/>
        <v>0</v>
      </c>
      <c r="AH104" s="187"/>
      <c r="AI104" s="187"/>
      <c r="AJ104" s="53"/>
      <c r="AK104" s="188"/>
      <c r="AL104" s="188"/>
      <c r="AM104" s="186"/>
      <c r="AN104" s="186"/>
      <c r="AO104" s="185"/>
      <c r="AP104" s="185"/>
      <c r="AQ104" s="185"/>
      <c r="AR104" s="187">
        <f t="shared" si="11"/>
        <v>0</v>
      </c>
      <c r="AS104" s="187"/>
      <c r="AT104" s="200"/>
      <c r="AU104" s="137"/>
      <c r="AV104" s="135"/>
      <c r="AW104" s="135"/>
      <c r="AX104" s="135"/>
      <c r="AY104" s="135"/>
      <c r="AZ104" s="136"/>
    </row>
    <row r="105" spans="1:52" ht="36" customHeight="1" x14ac:dyDescent="0.2">
      <c r="A105" s="73">
        <v>87</v>
      </c>
      <c r="B105" s="170"/>
      <c r="C105" s="167"/>
      <c r="D105" s="167"/>
      <c r="E105" s="167"/>
      <c r="F105" s="167"/>
      <c r="G105" s="167"/>
      <c r="H105" s="167"/>
      <c r="I105" s="167"/>
      <c r="J105" s="167"/>
      <c r="K105" s="167"/>
      <c r="L105" s="167"/>
      <c r="M105" s="167"/>
      <c r="N105" s="167"/>
      <c r="O105" s="167"/>
      <c r="P105" s="168"/>
      <c r="Q105" s="168"/>
      <c r="R105" s="169"/>
      <c r="S105" s="169"/>
      <c r="T105" s="169"/>
      <c r="U105" s="134"/>
      <c r="V105" s="135"/>
      <c r="W105" s="135"/>
      <c r="X105" s="136"/>
      <c r="Y105" s="132"/>
      <c r="Z105" s="133"/>
      <c r="AA105" s="133"/>
      <c r="AB105" s="186"/>
      <c r="AC105" s="186"/>
      <c r="AD105" s="185"/>
      <c r="AE105" s="185"/>
      <c r="AF105" s="185"/>
      <c r="AG105" s="187">
        <f t="shared" si="10"/>
        <v>0</v>
      </c>
      <c r="AH105" s="187"/>
      <c r="AI105" s="187"/>
      <c r="AJ105" s="53"/>
      <c r="AK105" s="188"/>
      <c r="AL105" s="188"/>
      <c r="AM105" s="186"/>
      <c r="AN105" s="186"/>
      <c r="AO105" s="185"/>
      <c r="AP105" s="185"/>
      <c r="AQ105" s="185"/>
      <c r="AR105" s="187">
        <f t="shared" si="11"/>
        <v>0</v>
      </c>
      <c r="AS105" s="187"/>
      <c r="AT105" s="200"/>
      <c r="AU105" s="137"/>
      <c r="AV105" s="135"/>
      <c r="AW105" s="135"/>
      <c r="AX105" s="135"/>
      <c r="AY105" s="135"/>
      <c r="AZ105" s="136"/>
    </row>
    <row r="106" spans="1:52" ht="36" customHeight="1" x14ac:dyDescent="0.2">
      <c r="A106" s="73">
        <v>88</v>
      </c>
      <c r="B106" s="170"/>
      <c r="C106" s="167"/>
      <c r="D106" s="167"/>
      <c r="E106" s="167"/>
      <c r="F106" s="167"/>
      <c r="G106" s="167"/>
      <c r="H106" s="167"/>
      <c r="I106" s="167"/>
      <c r="J106" s="167"/>
      <c r="K106" s="167"/>
      <c r="L106" s="167"/>
      <c r="M106" s="167"/>
      <c r="N106" s="167"/>
      <c r="O106" s="167"/>
      <c r="P106" s="168"/>
      <c r="Q106" s="168"/>
      <c r="R106" s="169"/>
      <c r="S106" s="169"/>
      <c r="T106" s="169"/>
      <c r="U106" s="134"/>
      <c r="V106" s="135"/>
      <c r="W106" s="135"/>
      <c r="X106" s="136"/>
      <c r="Y106" s="132"/>
      <c r="Z106" s="133"/>
      <c r="AA106" s="133"/>
      <c r="AB106" s="186"/>
      <c r="AC106" s="186"/>
      <c r="AD106" s="185"/>
      <c r="AE106" s="185"/>
      <c r="AF106" s="185"/>
      <c r="AG106" s="187">
        <f t="shared" si="10"/>
        <v>0</v>
      </c>
      <c r="AH106" s="187"/>
      <c r="AI106" s="187"/>
      <c r="AJ106" s="53"/>
      <c r="AK106" s="188"/>
      <c r="AL106" s="188"/>
      <c r="AM106" s="186"/>
      <c r="AN106" s="186"/>
      <c r="AO106" s="185"/>
      <c r="AP106" s="185"/>
      <c r="AQ106" s="185"/>
      <c r="AR106" s="187">
        <f t="shared" si="11"/>
        <v>0</v>
      </c>
      <c r="AS106" s="187"/>
      <c r="AT106" s="200"/>
      <c r="AU106" s="137"/>
      <c r="AV106" s="135"/>
      <c r="AW106" s="135"/>
      <c r="AX106" s="135"/>
      <c r="AY106" s="135"/>
      <c r="AZ106" s="136"/>
    </row>
    <row r="107" spans="1:52" ht="36" customHeight="1" x14ac:dyDescent="0.2">
      <c r="A107" s="73">
        <v>89</v>
      </c>
      <c r="B107" s="170"/>
      <c r="C107" s="167"/>
      <c r="D107" s="167"/>
      <c r="E107" s="167"/>
      <c r="F107" s="167"/>
      <c r="G107" s="167"/>
      <c r="H107" s="167"/>
      <c r="I107" s="167"/>
      <c r="J107" s="167"/>
      <c r="K107" s="167"/>
      <c r="L107" s="167"/>
      <c r="M107" s="167"/>
      <c r="N107" s="167"/>
      <c r="O107" s="167"/>
      <c r="P107" s="168"/>
      <c r="Q107" s="168"/>
      <c r="R107" s="169"/>
      <c r="S107" s="169"/>
      <c r="T107" s="169"/>
      <c r="U107" s="134"/>
      <c r="V107" s="135"/>
      <c r="W107" s="135"/>
      <c r="X107" s="136"/>
      <c r="Y107" s="132"/>
      <c r="Z107" s="133"/>
      <c r="AA107" s="133"/>
      <c r="AB107" s="186"/>
      <c r="AC107" s="186"/>
      <c r="AD107" s="185"/>
      <c r="AE107" s="185"/>
      <c r="AF107" s="185"/>
      <c r="AG107" s="187">
        <f t="shared" si="10"/>
        <v>0</v>
      </c>
      <c r="AH107" s="187"/>
      <c r="AI107" s="187"/>
      <c r="AJ107" s="53"/>
      <c r="AK107" s="188"/>
      <c r="AL107" s="188"/>
      <c r="AM107" s="186"/>
      <c r="AN107" s="186"/>
      <c r="AO107" s="185"/>
      <c r="AP107" s="185"/>
      <c r="AQ107" s="185"/>
      <c r="AR107" s="187">
        <f t="shared" si="11"/>
        <v>0</v>
      </c>
      <c r="AS107" s="187"/>
      <c r="AT107" s="200"/>
      <c r="AU107" s="137"/>
      <c r="AV107" s="135"/>
      <c r="AW107" s="135"/>
      <c r="AX107" s="135"/>
      <c r="AY107" s="135"/>
      <c r="AZ107" s="136"/>
    </row>
    <row r="108" spans="1:52" ht="36" customHeight="1" x14ac:dyDescent="0.2">
      <c r="A108" s="73">
        <v>90</v>
      </c>
      <c r="B108" s="170"/>
      <c r="C108" s="167"/>
      <c r="D108" s="167"/>
      <c r="E108" s="167"/>
      <c r="F108" s="167"/>
      <c r="G108" s="167"/>
      <c r="H108" s="167"/>
      <c r="I108" s="167"/>
      <c r="J108" s="167"/>
      <c r="K108" s="167"/>
      <c r="L108" s="167"/>
      <c r="M108" s="167"/>
      <c r="N108" s="167"/>
      <c r="O108" s="167"/>
      <c r="P108" s="168"/>
      <c r="Q108" s="168"/>
      <c r="R108" s="169"/>
      <c r="S108" s="169"/>
      <c r="T108" s="169"/>
      <c r="U108" s="134"/>
      <c r="V108" s="135"/>
      <c r="W108" s="135"/>
      <c r="X108" s="136"/>
      <c r="Y108" s="132"/>
      <c r="Z108" s="133"/>
      <c r="AA108" s="133"/>
      <c r="AB108" s="186"/>
      <c r="AC108" s="186"/>
      <c r="AD108" s="185"/>
      <c r="AE108" s="185"/>
      <c r="AF108" s="185"/>
      <c r="AG108" s="187">
        <f t="shared" si="10"/>
        <v>0</v>
      </c>
      <c r="AH108" s="187"/>
      <c r="AI108" s="187"/>
      <c r="AJ108" s="53"/>
      <c r="AK108" s="188"/>
      <c r="AL108" s="188"/>
      <c r="AM108" s="186"/>
      <c r="AN108" s="186"/>
      <c r="AO108" s="185"/>
      <c r="AP108" s="185"/>
      <c r="AQ108" s="185"/>
      <c r="AR108" s="187">
        <f t="shared" si="11"/>
        <v>0</v>
      </c>
      <c r="AS108" s="187"/>
      <c r="AT108" s="200"/>
      <c r="AU108" s="137"/>
      <c r="AV108" s="135"/>
      <c r="AW108" s="135"/>
      <c r="AX108" s="135"/>
      <c r="AY108" s="135"/>
      <c r="AZ108" s="136"/>
    </row>
    <row r="109" spans="1:52" ht="36" customHeight="1" x14ac:dyDescent="0.2">
      <c r="A109" s="73">
        <v>91</v>
      </c>
      <c r="B109" s="170"/>
      <c r="C109" s="167"/>
      <c r="D109" s="167"/>
      <c r="E109" s="167"/>
      <c r="F109" s="167"/>
      <c r="G109" s="167"/>
      <c r="H109" s="167"/>
      <c r="I109" s="167"/>
      <c r="J109" s="167"/>
      <c r="K109" s="167"/>
      <c r="L109" s="167"/>
      <c r="M109" s="167"/>
      <c r="N109" s="167"/>
      <c r="O109" s="167"/>
      <c r="P109" s="168"/>
      <c r="Q109" s="168"/>
      <c r="R109" s="169"/>
      <c r="S109" s="169"/>
      <c r="T109" s="169"/>
      <c r="U109" s="134"/>
      <c r="V109" s="135"/>
      <c r="W109" s="135"/>
      <c r="X109" s="136"/>
      <c r="Y109" s="132"/>
      <c r="Z109" s="133"/>
      <c r="AA109" s="133"/>
      <c r="AB109" s="186"/>
      <c r="AC109" s="186"/>
      <c r="AD109" s="185"/>
      <c r="AE109" s="185"/>
      <c r="AF109" s="185"/>
      <c r="AG109" s="187">
        <f t="shared" si="10"/>
        <v>0</v>
      </c>
      <c r="AH109" s="187"/>
      <c r="AI109" s="187"/>
      <c r="AJ109" s="53"/>
      <c r="AK109" s="188"/>
      <c r="AL109" s="188"/>
      <c r="AM109" s="186"/>
      <c r="AN109" s="186"/>
      <c r="AO109" s="185"/>
      <c r="AP109" s="185"/>
      <c r="AQ109" s="185"/>
      <c r="AR109" s="187">
        <f t="shared" si="11"/>
        <v>0</v>
      </c>
      <c r="AS109" s="187"/>
      <c r="AT109" s="200"/>
      <c r="AU109" s="137"/>
      <c r="AV109" s="135"/>
      <c r="AW109" s="135"/>
      <c r="AX109" s="135"/>
      <c r="AY109" s="135"/>
      <c r="AZ109" s="136"/>
    </row>
    <row r="110" spans="1:52" ht="36" customHeight="1" x14ac:dyDescent="0.2">
      <c r="A110" s="73">
        <v>92</v>
      </c>
      <c r="B110" s="170"/>
      <c r="C110" s="167"/>
      <c r="D110" s="167"/>
      <c r="E110" s="167"/>
      <c r="F110" s="167"/>
      <c r="G110" s="167"/>
      <c r="H110" s="167"/>
      <c r="I110" s="167"/>
      <c r="J110" s="167"/>
      <c r="K110" s="167"/>
      <c r="L110" s="167"/>
      <c r="M110" s="167"/>
      <c r="N110" s="167"/>
      <c r="O110" s="167"/>
      <c r="P110" s="168"/>
      <c r="Q110" s="168"/>
      <c r="R110" s="169"/>
      <c r="S110" s="169"/>
      <c r="T110" s="169"/>
      <c r="U110" s="134"/>
      <c r="V110" s="135"/>
      <c r="W110" s="135"/>
      <c r="X110" s="136"/>
      <c r="Y110" s="132"/>
      <c r="Z110" s="133"/>
      <c r="AA110" s="133"/>
      <c r="AB110" s="186"/>
      <c r="AC110" s="186"/>
      <c r="AD110" s="185"/>
      <c r="AE110" s="185"/>
      <c r="AF110" s="185"/>
      <c r="AG110" s="187">
        <f t="shared" si="10"/>
        <v>0</v>
      </c>
      <c r="AH110" s="187"/>
      <c r="AI110" s="187"/>
      <c r="AJ110" s="53"/>
      <c r="AK110" s="188"/>
      <c r="AL110" s="188"/>
      <c r="AM110" s="186"/>
      <c r="AN110" s="186"/>
      <c r="AO110" s="185"/>
      <c r="AP110" s="185"/>
      <c r="AQ110" s="185"/>
      <c r="AR110" s="187">
        <f t="shared" si="11"/>
        <v>0</v>
      </c>
      <c r="AS110" s="187"/>
      <c r="AT110" s="200"/>
      <c r="AU110" s="137"/>
      <c r="AV110" s="135"/>
      <c r="AW110" s="135"/>
      <c r="AX110" s="135"/>
      <c r="AY110" s="135"/>
      <c r="AZ110" s="136"/>
    </row>
    <row r="111" spans="1:52" ht="36" customHeight="1" x14ac:dyDescent="0.2">
      <c r="A111" s="73">
        <v>93</v>
      </c>
      <c r="B111" s="170"/>
      <c r="C111" s="167"/>
      <c r="D111" s="167"/>
      <c r="E111" s="167"/>
      <c r="F111" s="167"/>
      <c r="G111" s="167"/>
      <c r="H111" s="167"/>
      <c r="I111" s="167"/>
      <c r="J111" s="167"/>
      <c r="K111" s="167"/>
      <c r="L111" s="167"/>
      <c r="M111" s="167"/>
      <c r="N111" s="167"/>
      <c r="O111" s="167"/>
      <c r="P111" s="168"/>
      <c r="Q111" s="168"/>
      <c r="R111" s="169"/>
      <c r="S111" s="169"/>
      <c r="T111" s="169"/>
      <c r="U111" s="134"/>
      <c r="V111" s="135"/>
      <c r="W111" s="135"/>
      <c r="X111" s="136"/>
      <c r="Y111" s="132"/>
      <c r="Z111" s="133"/>
      <c r="AA111" s="133"/>
      <c r="AB111" s="186"/>
      <c r="AC111" s="186"/>
      <c r="AD111" s="185"/>
      <c r="AE111" s="185"/>
      <c r="AF111" s="185"/>
      <c r="AG111" s="187">
        <f t="shared" si="10"/>
        <v>0</v>
      </c>
      <c r="AH111" s="187"/>
      <c r="AI111" s="187"/>
      <c r="AJ111" s="53"/>
      <c r="AK111" s="188"/>
      <c r="AL111" s="188"/>
      <c r="AM111" s="186"/>
      <c r="AN111" s="186"/>
      <c r="AO111" s="185"/>
      <c r="AP111" s="185"/>
      <c r="AQ111" s="185"/>
      <c r="AR111" s="187">
        <f t="shared" si="11"/>
        <v>0</v>
      </c>
      <c r="AS111" s="187"/>
      <c r="AT111" s="200"/>
      <c r="AU111" s="137"/>
      <c r="AV111" s="135"/>
      <c r="AW111" s="135"/>
      <c r="AX111" s="135"/>
      <c r="AY111" s="135"/>
      <c r="AZ111" s="136"/>
    </row>
    <row r="112" spans="1:52" ht="36" customHeight="1" x14ac:dyDescent="0.2">
      <c r="A112" s="73">
        <v>94</v>
      </c>
      <c r="B112" s="170"/>
      <c r="C112" s="167"/>
      <c r="D112" s="167"/>
      <c r="E112" s="167"/>
      <c r="F112" s="167"/>
      <c r="G112" s="167"/>
      <c r="H112" s="167"/>
      <c r="I112" s="167"/>
      <c r="J112" s="167"/>
      <c r="K112" s="167"/>
      <c r="L112" s="167"/>
      <c r="M112" s="167"/>
      <c r="N112" s="167"/>
      <c r="O112" s="167"/>
      <c r="P112" s="168"/>
      <c r="Q112" s="168"/>
      <c r="R112" s="169"/>
      <c r="S112" s="169"/>
      <c r="T112" s="169"/>
      <c r="U112" s="134"/>
      <c r="V112" s="135"/>
      <c r="W112" s="135"/>
      <c r="X112" s="136"/>
      <c r="Y112" s="132"/>
      <c r="Z112" s="133"/>
      <c r="AA112" s="133"/>
      <c r="AB112" s="186"/>
      <c r="AC112" s="186"/>
      <c r="AD112" s="185"/>
      <c r="AE112" s="185"/>
      <c r="AF112" s="185"/>
      <c r="AG112" s="187">
        <f t="shared" si="10"/>
        <v>0</v>
      </c>
      <c r="AH112" s="187"/>
      <c r="AI112" s="187"/>
      <c r="AJ112" s="53"/>
      <c r="AK112" s="188"/>
      <c r="AL112" s="188"/>
      <c r="AM112" s="186"/>
      <c r="AN112" s="186"/>
      <c r="AO112" s="185"/>
      <c r="AP112" s="185"/>
      <c r="AQ112" s="185"/>
      <c r="AR112" s="187">
        <f t="shared" si="11"/>
        <v>0</v>
      </c>
      <c r="AS112" s="187"/>
      <c r="AT112" s="200"/>
      <c r="AU112" s="137"/>
      <c r="AV112" s="135"/>
      <c r="AW112" s="135"/>
      <c r="AX112" s="135"/>
      <c r="AY112" s="135"/>
      <c r="AZ112" s="136"/>
    </row>
    <row r="113" spans="1:52" ht="36" customHeight="1" x14ac:dyDescent="0.2">
      <c r="A113" s="73">
        <v>95</v>
      </c>
      <c r="B113" s="170"/>
      <c r="C113" s="167"/>
      <c r="D113" s="167"/>
      <c r="E113" s="167"/>
      <c r="F113" s="167"/>
      <c r="G113" s="167"/>
      <c r="H113" s="167"/>
      <c r="I113" s="167"/>
      <c r="J113" s="167"/>
      <c r="K113" s="167"/>
      <c r="L113" s="167"/>
      <c r="M113" s="167"/>
      <c r="N113" s="167"/>
      <c r="O113" s="167"/>
      <c r="P113" s="168"/>
      <c r="Q113" s="168"/>
      <c r="R113" s="169"/>
      <c r="S113" s="169"/>
      <c r="T113" s="169"/>
      <c r="U113" s="134"/>
      <c r="V113" s="135"/>
      <c r="W113" s="135"/>
      <c r="X113" s="136"/>
      <c r="Y113" s="132"/>
      <c r="Z113" s="133"/>
      <c r="AA113" s="133"/>
      <c r="AB113" s="186"/>
      <c r="AC113" s="186"/>
      <c r="AD113" s="185"/>
      <c r="AE113" s="185"/>
      <c r="AF113" s="185"/>
      <c r="AG113" s="187">
        <f t="shared" si="10"/>
        <v>0</v>
      </c>
      <c r="AH113" s="187"/>
      <c r="AI113" s="187"/>
      <c r="AJ113" s="53"/>
      <c r="AK113" s="188"/>
      <c r="AL113" s="188"/>
      <c r="AM113" s="186"/>
      <c r="AN113" s="186"/>
      <c r="AO113" s="185"/>
      <c r="AP113" s="185"/>
      <c r="AQ113" s="185"/>
      <c r="AR113" s="187">
        <f t="shared" si="11"/>
        <v>0</v>
      </c>
      <c r="AS113" s="187"/>
      <c r="AT113" s="200"/>
      <c r="AU113" s="137"/>
      <c r="AV113" s="135"/>
      <c r="AW113" s="135"/>
      <c r="AX113" s="135"/>
      <c r="AY113" s="135"/>
      <c r="AZ113" s="136"/>
    </row>
    <row r="114" spans="1:52" ht="36" customHeight="1" x14ac:dyDescent="0.2">
      <c r="A114" s="73">
        <v>96</v>
      </c>
      <c r="B114" s="170"/>
      <c r="C114" s="167"/>
      <c r="D114" s="167"/>
      <c r="E114" s="167"/>
      <c r="F114" s="167"/>
      <c r="G114" s="167"/>
      <c r="H114" s="167"/>
      <c r="I114" s="167"/>
      <c r="J114" s="167"/>
      <c r="K114" s="167"/>
      <c r="L114" s="167"/>
      <c r="M114" s="167"/>
      <c r="N114" s="167"/>
      <c r="O114" s="167"/>
      <c r="P114" s="168"/>
      <c r="Q114" s="168"/>
      <c r="R114" s="169"/>
      <c r="S114" s="169"/>
      <c r="T114" s="169"/>
      <c r="U114" s="134"/>
      <c r="V114" s="135"/>
      <c r="W114" s="135"/>
      <c r="X114" s="136"/>
      <c r="Y114" s="132"/>
      <c r="Z114" s="133"/>
      <c r="AA114" s="133"/>
      <c r="AB114" s="186"/>
      <c r="AC114" s="186"/>
      <c r="AD114" s="185"/>
      <c r="AE114" s="185"/>
      <c r="AF114" s="185"/>
      <c r="AG114" s="187">
        <f t="shared" si="10"/>
        <v>0</v>
      </c>
      <c r="AH114" s="187"/>
      <c r="AI114" s="187"/>
      <c r="AJ114" s="53"/>
      <c r="AK114" s="188"/>
      <c r="AL114" s="188"/>
      <c r="AM114" s="186"/>
      <c r="AN114" s="186"/>
      <c r="AO114" s="185"/>
      <c r="AP114" s="185"/>
      <c r="AQ114" s="185"/>
      <c r="AR114" s="187">
        <f t="shared" si="11"/>
        <v>0</v>
      </c>
      <c r="AS114" s="187"/>
      <c r="AT114" s="200"/>
      <c r="AU114" s="137"/>
      <c r="AV114" s="135"/>
      <c r="AW114" s="135"/>
      <c r="AX114" s="135"/>
      <c r="AY114" s="135"/>
      <c r="AZ114" s="136"/>
    </row>
    <row r="115" spans="1:52" ht="36" customHeight="1" x14ac:dyDescent="0.2">
      <c r="A115" s="73">
        <v>97</v>
      </c>
      <c r="B115" s="170"/>
      <c r="C115" s="167"/>
      <c r="D115" s="167"/>
      <c r="E115" s="167"/>
      <c r="F115" s="167"/>
      <c r="G115" s="167"/>
      <c r="H115" s="167"/>
      <c r="I115" s="167"/>
      <c r="J115" s="167"/>
      <c r="K115" s="167"/>
      <c r="L115" s="167"/>
      <c r="M115" s="167"/>
      <c r="N115" s="167"/>
      <c r="O115" s="167"/>
      <c r="P115" s="168"/>
      <c r="Q115" s="168"/>
      <c r="R115" s="169"/>
      <c r="S115" s="169"/>
      <c r="T115" s="169"/>
      <c r="U115" s="134"/>
      <c r="V115" s="135"/>
      <c r="W115" s="135"/>
      <c r="X115" s="136"/>
      <c r="Y115" s="132"/>
      <c r="Z115" s="133"/>
      <c r="AA115" s="133"/>
      <c r="AB115" s="186"/>
      <c r="AC115" s="186"/>
      <c r="AD115" s="185"/>
      <c r="AE115" s="185"/>
      <c r="AF115" s="185"/>
      <c r="AG115" s="187">
        <f t="shared" ref="AG115:AG146" si="12">AD115*AB115</f>
        <v>0</v>
      </c>
      <c r="AH115" s="187"/>
      <c r="AI115" s="187"/>
      <c r="AJ115" s="53"/>
      <c r="AK115" s="188"/>
      <c r="AL115" s="188"/>
      <c r="AM115" s="186"/>
      <c r="AN115" s="186"/>
      <c r="AO115" s="185"/>
      <c r="AP115" s="185"/>
      <c r="AQ115" s="185"/>
      <c r="AR115" s="187">
        <f t="shared" ref="AR115:AR146" si="13">AO115*AM115</f>
        <v>0</v>
      </c>
      <c r="AS115" s="187"/>
      <c r="AT115" s="200"/>
      <c r="AU115" s="137"/>
      <c r="AV115" s="135"/>
      <c r="AW115" s="135"/>
      <c r="AX115" s="135"/>
      <c r="AY115" s="135"/>
      <c r="AZ115" s="136"/>
    </row>
    <row r="116" spans="1:52" ht="36" customHeight="1" x14ac:dyDescent="0.2">
      <c r="A116" s="73">
        <v>98</v>
      </c>
      <c r="B116" s="170"/>
      <c r="C116" s="167"/>
      <c r="D116" s="167"/>
      <c r="E116" s="167"/>
      <c r="F116" s="167"/>
      <c r="G116" s="167"/>
      <c r="H116" s="167"/>
      <c r="I116" s="167"/>
      <c r="J116" s="167"/>
      <c r="K116" s="167"/>
      <c r="L116" s="167"/>
      <c r="M116" s="167"/>
      <c r="N116" s="167"/>
      <c r="O116" s="167"/>
      <c r="P116" s="168"/>
      <c r="Q116" s="168"/>
      <c r="R116" s="169"/>
      <c r="S116" s="169"/>
      <c r="T116" s="169"/>
      <c r="U116" s="134"/>
      <c r="V116" s="135"/>
      <c r="W116" s="135"/>
      <c r="X116" s="136"/>
      <c r="Y116" s="132"/>
      <c r="Z116" s="133"/>
      <c r="AA116" s="133"/>
      <c r="AB116" s="186"/>
      <c r="AC116" s="186"/>
      <c r="AD116" s="185"/>
      <c r="AE116" s="185"/>
      <c r="AF116" s="185"/>
      <c r="AG116" s="187">
        <f t="shared" si="12"/>
        <v>0</v>
      </c>
      <c r="AH116" s="187"/>
      <c r="AI116" s="187"/>
      <c r="AJ116" s="53"/>
      <c r="AK116" s="188"/>
      <c r="AL116" s="188"/>
      <c r="AM116" s="186"/>
      <c r="AN116" s="186"/>
      <c r="AO116" s="185"/>
      <c r="AP116" s="185"/>
      <c r="AQ116" s="185"/>
      <c r="AR116" s="187">
        <f t="shared" si="13"/>
        <v>0</v>
      </c>
      <c r="AS116" s="187"/>
      <c r="AT116" s="200"/>
      <c r="AU116" s="137"/>
      <c r="AV116" s="135"/>
      <c r="AW116" s="135"/>
      <c r="AX116" s="135"/>
      <c r="AY116" s="135"/>
      <c r="AZ116" s="136"/>
    </row>
    <row r="117" spans="1:52" ht="36" customHeight="1" x14ac:dyDescent="0.2">
      <c r="A117" s="73">
        <v>99</v>
      </c>
      <c r="B117" s="170"/>
      <c r="C117" s="167"/>
      <c r="D117" s="167"/>
      <c r="E117" s="167"/>
      <c r="F117" s="167"/>
      <c r="G117" s="167"/>
      <c r="H117" s="167"/>
      <c r="I117" s="167"/>
      <c r="J117" s="167"/>
      <c r="K117" s="167"/>
      <c r="L117" s="167"/>
      <c r="M117" s="167"/>
      <c r="N117" s="167"/>
      <c r="O117" s="167"/>
      <c r="P117" s="168"/>
      <c r="Q117" s="168"/>
      <c r="R117" s="169"/>
      <c r="S117" s="169"/>
      <c r="T117" s="169"/>
      <c r="U117" s="134"/>
      <c r="V117" s="135"/>
      <c r="W117" s="135"/>
      <c r="X117" s="136"/>
      <c r="Y117" s="132"/>
      <c r="Z117" s="133"/>
      <c r="AA117" s="133"/>
      <c r="AB117" s="186"/>
      <c r="AC117" s="186"/>
      <c r="AD117" s="185"/>
      <c r="AE117" s="185"/>
      <c r="AF117" s="185"/>
      <c r="AG117" s="187">
        <f t="shared" si="12"/>
        <v>0</v>
      </c>
      <c r="AH117" s="187"/>
      <c r="AI117" s="187"/>
      <c r="AJ117" s="53"/>
      <c r="AK117" s="188"/>
      <c r="AL117" s="188"/>
      <c r="AM117" s="186"/>
      <c r="AN117" s="186"/>
      <c r="AO117" s="185"/>
      <c r="AP117" s="185"/>
      <c r="AQ117" s="185"/>
      <c r="AR117" s="187">
        <f t="shared" si="13"/>
        <v>0</v>
      </c>
      <c r="AS117" s="187"/>
      <c r="AT117" s="200"/>
      <c r="AU117" s="137"/>
      <c r="AV117" s="135"/>
      <c r="AW117" s="135"/>
      <c r="AX117" s="135"/>
      <c r="AY117" s="135"/>
      <c r="AZ117" s="136"/>
    </row>
    <row r="118" spans="1:52" ht="36" customHeight="1" x14ac:dyDescent="0.2">
      <c r="A118" s="73">
        <v>100</v>
      </c>
      <c r="B118" s="170"/>
      <c r="C118" s="167"/>
      <c r="D118" s="167"/>
      <c r="E118" s="167"/>
      <c r="F118" s="167"/>
      <c r="G118" s="167"/>
      <c r="H118" s="167"/>
      <c r="I118" s="167"/>
      <c r="J118" s="167"/>
      <c r="K118" s="167"/>
      <c r="L118" s="167"/>
      <c r="M118" s="167"/>
      <c r="N118" s="167"/>
      <c r="O118" s="167"/>
      <c r="P118" s="168"/>
      <c r="Q118" s="168"/>
      <c r="R118" s="169"/>
      <c r="S118" s="169"/>
      <c r="T118" s="169"/>
      <c r="U118" s="134"/>
      <c r="V118" s="135"/>
      <c r="W118" s="135"/>
      <c r="X118" s="136"/>
      <c r="Y118" s="132"/>
      <c r="Z118" s="133"/>
      <c r="AA118" s="133"/>
      <c r="AB118" s="186"/>
      <c r="AC118" s="186"/>
      <c r="AD118" s="185"/>
      <c r="AE118" s="185"/>
      <c r="AF118" s="185"/>
      <c r="AG118" s="187">
        <f t="shared" si="12"/>
        <v>0</v>
      </c>
      <c r="AH118" s="187"/>
      <c r="AI118" s="187"/>
      <c r="AJ118" s="53"/>
      <c r="AK118" s="188"/>
      <c r="AL118" s="188"/>
      <c r="AM118" s="186"/>
      <c r="AN118" s="186"/>
      <c r="AO118" s="185"/>
      <c r="AP118" s="185"/>
      <c r="AQ118" s="185"/>
      <c r="AR118" s="187">
        <f t="shared" si="13"/>
        <v>0</v>
      </c>
      <c r="AS118" s="187"/>
      <c r="AT118" s="200"/>
      <c r="AU118" s="137"/>
      <c r="AV118" s="135"/>
      <c r="AW118" s="135"/>
      <c r="AX118" s="135"/>
      <c r="AY118" s="135"/>
      <c r="AZ118" s="136"/>
    </row>
    <row r="119" spans="1:52" ht="36" customHeight="1" x14ac:dyDescent="0.2">
      <c r="A119" s="73">
        <v>101</v>
      </c>
      <c r="B119" s="170"/>
      <c r="C119" s="167"/>
      <c r="D119" s="167"/>
      <c r="E119" s="167"/>
      <c r="F119" s="167"/>
      <c r="G119" s="167"/>
      <c r="H119" s="167"/>
      <c r="I119" s="167"/>
      <c r="J119" s="167"/>
      <c r="K119" s="167"/>
      <c r="L119" s="167"/>
      <c r="M119" s="167"/>
      <c r="N119" s="167"/>
      <c r="O119" s="167"/>
      <c r="P119" s="168"/>
      <c r="Q119" s="168"/>
      <c r="R119" s="169"/>
      <c r="S119" s="169"/>
      <c r="T119" s="169"/>
      <c r="U119" s="134"/>
      <c r="V119" s="135"/>
      <c r="W119" s="135"/>
      <c r="X119" s="136"/>
      <c r="Y119" s="132"/>
      <c r="Z119" s="133"/>
      <c r="AA119" s="133"/>
      <c r="AB119" s="186"/>
      <c r="AC119" s="186"/>
      <c r="AD119" s="185"/>
      <c r="AE119" s="185"/>
      <c r="AF119" s="185"/>
      <c r="AG119" s="187">
        <f t="shared" si="12"/>
        <v>0</v>
      </c>
      <c r="AH119" s="187"/>
      <c r="AI119" s="187"/>
      <c r="AJ119" s="53"/>
      <c r="AK119" s="188"/>
      <c r="AL119" s="188"/>
      <c r="AM119" s="186"/>
      <c r="AN119" s="186"/>
      <c r="AO119" s="185"/>
      <c r="AP119" s="185"/>
      <c r="AQ119" s="185"/>
      <c r="AR119" s="187">
        <f t="shared" si="13"/>
        <v>0</v>
      </c>
      <c r="AS119" s="187"/>
      <c r="AT119" s="200"/>
      <c r="AU119" s="137"/>
      <c r="AV119" s="135"/>
      <c r="AW119" s="135"/>
      <c r="AX119" s="135"/>
      <c r="AY119" s="135"/>
      <c r="AZ119" s="136"/>
    </row>
    <row r="120" spans="1:52" ht="36" customHeight="1" x14ac:dyDescent="0.2">
      <c r="A120" s="73">
        <v>102</v>
      </c>
      <c r="B120" s="170"/>
      <c r="C120" s="167"/>
      <c r="D120" s="167"/>
      <c r="E120" s="167"/>
      <c r="F120" s="167"/>
      <c r="G120" s="167"/>
      <c r="H120" s="167"/>
      <c r="I120" s="167"/>
      <c r="J120" s="167"/>
      <c r="K120" s="167"/>
      <c r="L120" s="167"/>
      <c r="M120" s="167"/>
      <c r="N120" s="167"/>
      <c r="O120" s="167"/>
      <c r="P120" s="168"/>
      <c r="Q120" s="168"/>
      <c r="R120" s="169"/>
      <c r="S120" s="169"/>
      <c r="T120" s="169"/>
      <c r="U120" s="134"/>
      <c r="V120" s="135"/>
      <c r="W120" s="135"/>
      <c r="X120" s="136"/>
      <c r="Y120" s="132"/>
      <c r="Z120" s="133"/>
      <c r="AA120" s="133"/>
      <c r="AB120" s="186"/>
      <c r="AC120" s="186"/>
      <c r="AD120" s="185"/>
      <c r="AE120" s="185"/>
      <c r="AF120" s="185"/>
      <c r="AG120" s="187">
        <f t="shared" si="12"/>
        <v>0</v>
      </c>
      <c r="AH120" s="187"/>
      <c r="AI120" s="187"/>
      <c r="AJ120" s="53"/>
      <c r="AK120" s="188"/>
      <c r="AL120" s="188"/>
      <c r="AM120" s="186"/>
      <c r="AN120" s="186"/>
      <c r="AO120" s="185"/>
      <c r="AP120" s="185"/>
      <c r="AQ120" s="185"/>
      <c r="AR120" s="187">
        <f t="shared" si="13"/>
        <v>0</v>
      </c>
      <c r="AS120" s="187"/>
      <c r="AT120" s="200"/>
      <c r="AU120" s="137"/>
      <c r="AV120" s="135"/>
      <c r="AW120" s="135"/>
      <c r="AX120" s="135"/>
      <c r="AY120" s="135"/>
      <c r="AZ120" s="136"/>
    </row>
    <row r="121" spans="1:52" ht="36" customHeight="1" x14ac:dyDescent="0.2">
      <c r="A121" s="73">
        <v>103</v>
      </c>
      <c r="B121" s="170"/>
      <c r="C121" s="167"/>
      <c r="D121" s="167"/>
      <c r="E121" s="167"/>
      <c r="F121" s="167"/>
      <c r="G121" s="167"/>
      <c r="H121" s="167"/>
      <c r="I121" s="167"/>
      <c r="J121" s="167"/>
      <c r="K121" s="167"/>
      <c r="L121" s="167"/>
      <c r="M121" s="167"/>
      <c r="N121" s="167"/>
      <c r="O121" s="167"/>
      <c r="P121" s="168"/>
      <c r="Q121" s="168"/>
      <c r="R121" s="169"/>
      <c r="S121" s="169"/>
      <c r="T121" s="169"/>
      <c r="U121" s="134"/>
      <c r="V121" s="135"/>
      <c r="W121" s="135"/>
      <c r="X121" s="136"/>
      <c r="Y121" s="132"/>
      <c r="Z121" s="133"/>
      <c r="AA121" s="133"/>
      <c r="AB121" s="186"/>
      <c r="AC121" s="186"/>
      <c r="AD121" s="185"/>
      <c r="AE121" s="185"/>
      <c r="AF121" s="185"/>
      <c r="AG121" s="187">
        <f t="shared" si="12"/>
        <v>0</v>
      </c>
      <c r="AH121" s="187"/>
      <c r="AI121" s="187"/>
      <c r="AJ121" s="53"/>
      <c r="AK121" s="188"/>
      <c r="AL121" s="188"/>
      <c r="AM121" s="186"/>
      <c r="AN121" s="186"/>
      <c r="AO121" s="185"/>
      <c r="AP121" s="185"/>
      <c r="AQ121" s="185"/>
      <c r="AR121" s="187">
        <f t="shared" si="13"/>
        <v>0</v>
      </c>
      <c r="AS121" s="187"/>
      <c r="AT121" s="200"/>
      <c r="AU121" s="137"/>
      <c r="AV121" s="135"/>
      <c r="AW121" s="135"/>
      <c r="AX121" s="135"/>
      <c r="AY121" s="135"/>
      <c r="AZ121" s="136"/>
    </row>
    <row r="122" spans="1:52" ht="36" customHeight="1" x14ac:dyDescent="0.2">
      <c r="A122" s="73">
        <v>104</v>
      </c>
      <c r="B122" s="170"/>
      <c r="C122" s="167"/>
      <c r="D122" s="167"/>
      <c r="E122" s="167"/>
      <c r="F122" s="167"/>
      <c r="G122" s="167"/>
      <c r="H122" s="167"/>
      <c r="I122" s="167"/>
      <c r="J122" s="167"/>
      <c r="K122" s="167"/>
      <c r="L122" s="167"/>
      <c r="M122" s="167"/>
      <c r="N122" s="167"/>
      <c r="O122" s="167"/>
      <c r="P122" s="168"/>
      <c r="Q122" s="168"/>
      <c r="R122" s="169"/>
      <c r="S122" s="169"/>
      <c r="T122" s="169"/>
      <c r="U122" s="134"/>
      <c r="V122" s="135"/>
      <c r="W122" s="135"/>
      <c r="X122" s="136"/>
      <c r="Y122" s="132"/>
      <c r="Z122" s="133"/>
      <c r="AA122" s="133"/>
      <c r="AB122" s="186"/>
      <c r="AC122" s="186"/>
      <c r="AD122" s="185"/>
      <c r="AE122" s="185"/>
      <c r="AF122" s="185"/>
      <c r="AG122" s="187">
        <f t="shared" si="12"/>
        <v>0</v>
      </c>
      <c r="AH122" s="187"/>
      <c r="AI122" s="187"/>
      <c r="AJ122" s="53"/>
      <c r="AK122" s="188"/>
      <c r="AL122" s="188"/>
      <c r="AM122" s="186"/>
      <c r="AN122" s="186"/>
      <c r="AO122" s="185"/>
      <c r="AP122" s="185"/>
      <c r="AQ122" s="185"/>
      <c r="AR122" s="187">
        <f t="shared" si="13"/>
        <v>0</v>
      </c>
      <c r="AS122" s="187"/>
      <c r="AT122" s="200"/>
      <c r="AU122" s="137"/>
      <c r="AV122" s="135"/>
      <c r="AW122" s="135"/>
      <c r="AX122" s="135"/>
      <c r="AY122" s="135"/>
      <c r="AZ122" s="136"/>
    </row>
    <row r="123" spans="1:52" ht="36" customHeight="1" x14ac:dyDescent="0.2">
      <c r="A123" s="73">
        <v>105</v>
      </c>
      <c r="B123" s="170"/>
      <c r="C123" s="167"/>
      <c r="D123" s="167"/>
      <c r="E123" s="167"/>
      <c r="F123" s="167"/>
      <c r="G123" s="167"/>
      <c r="H123" s="167"/>
      <c r="I123" s="167"/>
      <c r="J123" s="167"/>
      <c r="K123" s="167"/>
      <c r="L123" s="167"/>
      <c r="M123" s="167"/>
      <c r="N123" s="167"/>
      <c r="O123" s="167"/>
      <c r="P123" s="168"/>
      <c r="Q123" s="168"/>
      <c r="R123" s="169"/>
      <c r="S123" s="169"/>
      <c r="T123" s="169"/>
      <c r="U123" s="134"/>
      <c r="V123" s="135"/>
      <c r="W123" s="135"/>
      <c r="X123" s="136"/>
      <c r="Y123" s="132"/>
      <c r="Z123" s="133"/>
      <c r="AA123" s="133"/>
      <c r="AB123" s="186"/>
      <c r="AC123" s="186"/>
      <c r="AD123" s="185"/>
      <c r="AE123" s="185"/>
      <c r="AF123" s="185"/>
      <c r="AG123" s="187">
        <f t="shared" si="12"/>
        <v>0</v>
      </c>
      <c r="AH123" s="187"/>
      <c r="AI123" s="187"/>
      <c r="AJ123" s="53"/>
      <c r="AK123" s="188"/>
      <c r="AL123" s="188"/>
      <c r="AM123" s="186"/>
      <c r="AN123" s="186"/>
      <c r="AO123" s="185"/>
      <c r="AP123" s="185"/>
      <c r="AQ123" s="185"/>
      <c r="AR123" s="187">
        <f t="shared" si="13"/>
        <v>0</v>
      </c>
      <c r="AS123" s="187"/>
      <c r="AT123" s="200"/>
      <c r="AU123" s="137"/>
      <c r="AV123" s="135"/>
      <c r="AW123" s="135"/>
      <c r="AX123" s="135"/>
      <c r="AY123" s="135"/>
      <c r="AZ123" s="136"/>
    </row>
    <row r="124" spans="1:52" ht="36" customHeight="1" x14ac:dyDescent="0.2">
      <c r="A124" s="73">
        <v>106</v>
      </c>
      <c r="B124" s="170"/>
      <c r="C124" s="167"/>
      <c r="D124" s="167"/>
      <c r="E124" s="167"/>
      <c r="F124" s="167"/>
      <c r="G124" s="167"/>
      <c r="H124" s="167"/>
      <c r="I124" s="167"/>
      <c r="J124" s="167"/>
      <c r="K124" s="167"/>
      <c r="L124" s="167"/>
      <c r="M124" s="167"/>
      <c r="N124" s="167"/>
      <c r="O124" s="167"/>
      <c r="P124" s="168"/>
      <c r="Q124" s="168"/>
      <c r="R124" s="169"/>
      <c r="S124" s="169"/>
      <c r="T124" s="169"/>
      <c r="U124" s="134"/>
      <c r="V124" s="135"/>
      <c r="W124" s="135"/>
      <c r="X124" s="136"/>
      <c r="Y124" s="132"/>
      <c r="Z124" s="133"/>
      <c r="AA124" s="133"/>
      <c r="AB124" s="186"/>
      <c r="AC124" s="186"/>
      <c r="AD124" s="185"/>
      <c r="AE124" s="185"/>
      <c r="AF124" s="185"/>
      <c r="AG124" s="187">
        <f t="shared" si="12"/>
        <v>0</v>
      </c>
      <c r="AH124" s="187"/>
      <c r="AI124" s="187"/>
      <c r="AJ124" s="53"/>
      <c r="AK124" s="188"/>
      <c r="AL124" s="188"/>
      <c r="AM124" s="186"/>
      <c r="AN124" s="186"/>
      <c r="AO124" s="185"/>
      <c r="AP124" s="185"/>
      <c r="AQ124" s="185"/>
      <c r="AR124" s="187">
        <f t="shared" si="13"/>
        <v>0</v>
      </c>
      <c r="AS124" s="187"/>
      <c r="AT124" s="200"/>
      <c r="AU124" s="137"/>
      <c r="AV124" s="135"/>
      <c r="AW124" s="135"/>
      <c r="AX124" s="135"/>
      <c r="AY124" s="135"/>
      <c r="AZ124" s="136"/>
    </row>
    <row r="125" spans="1:52" ht="36" customHeight="1" x14ac:dyDescent="0.2">
      <c r="A125" s="73">
        <v>107</v>
      </c>
      <c r="B125" s="170"/>
      <c r="C125" s="167"/>
      <c r="D125" s="167"/>
      <c r="E125" s="167"/>
      <c r="F125" s="167"/>
      <c r="G125" s="167"/>
      <c r="H125" s="167"/>
      <c r="I125" s="167"/>
      <c r="J125" s="167"/>
      <c r="K125" s="167"/>
      <c r="L125" s="167"/>
      <c r="M125" s="167"/>
      <c r="N125" s="167"/>
      <c r="O125" s="167"/>
      <c r="P125" s="168"/>
      <c r="Q125" s="168"/>
      <c r="R125" s="169"/>
      <c r="S125" s="169"/>
      <c r="T125" s="169"/>
      <c r="U125" s="134"/>
      <c r="V125" s="135"/>
      <c r="W125" s="135"/>
      <c r="X125" s="136"/>
      <c r="Y125" s="132"/>
      <c r="Z125" s="133"/>
      <c r="AA125" s="133"/>
      <c r="AB125" s="186"/>
      <c r="AC125" s="186"/>
      <c r="AD125" s="185"/>
      <c r="AE125" s="185"/>
      <c r="AF125" s="185"/>
      <c r="AG125" s="187">
        <f t="shared" si="12"/>
        <v>0</v>
      </c>
      <c r="AH125" s="187"/>
      <c r="AI125" s="187"/>
      <c r="AJ125" s="53"/>
      <c r="AK125" s="188"/>
      <c r="AL125" s="188"/>
      <c r="AM125" s="186"/>
      <c r="AN125" s="186"/>
      <c r="AO125" s="185"/>
      <c r="AP125" s="185"/>
      <c r="AQ125" s="185"/>
      <c r="AR125" s="187">
        <f t="shared" si="13"/>
        <v>0</v>
      </c>
      <c r="AS125" s="187"/>
      <c r="AT125" s="200"/>
      <c r="AU125" s="137"/>
      <c r="AV125" s="135"/>
      <c r="AW125" s="135"/>
      <c r="AX125" s="135"/>
      <c r="AY125" s="135"/>
      <c r="AZ125" s="136"/>
    </row>
    <row r="126" spans="1:52" ht="36" customHeight="1" x14ac:dyDescent="0.2">
      <c r="A126" s="73">
        <v>108</v>
      </c>
      <c r="B126" s="170"/>
      <c r="C126" s="167"/>
      <c r="D126" s="167"/>
      <c r="E126" s="167"/>
      <c r="F126" s="167"/>
      <c r="G126" s="167"/>
      <c r="H126" s="167"/>
      <c r="I126" s="167"/>
      <c r="J126" s="167"/>
      <c r="K126" s="167"/>
      <c r="L126" s="167"/>
      <c r="M126" s="167"/>
      <c r="N126" s="167"/>
      <c r="O126" s="167"/>
      <c r="P126" s="168"/>
      <c r="Q126" s="168"/>
      <c r="R126" s="169"/>
      <c r="S126" s="169"/>
      <c r="T126" s="169"/>
      <c r="U126" s="134"/>
      <c r="V126" s="135"/>
      <c r="W126" s="135"/>
      <c r="X126" s="136"/>
      <c r="Y126" s="132"/>
      <c r="Z126" s="133"/>
      <c r="AA126" s="133"/>
      <c r="AB126" s="186"/>
      <c r="AC126" s="186"/>
      <c r="AD126" s="185"/>
      <c r="AE126" s="185"/>
      <c r="AF126" s="185"/>
      <c r="AG126" s="187">
        <f t="shared" si="12"/>
        <v>0</v>
      </c>
      <c r="AH126" s="187"/>
      <c r="AI126" s="187"/>
      <c r="AJ126" s="53"/>
      <c r="AK126" s="188"/>
      <c r="AL126" s="188"/>
      <c r="AM126" s="186"/>
      <c r="AN126" s="186"/>
      <c r="AO126" s="185"/>
      <c r="AP126" s="185"/>
      <c r="AQ126" s="185"/>
      <c r="AR126" s="187">
        <f t="shared" si="13"/>
        <v>0</v>
      </c>
      <c r="AS126" s="187"/>
      <c r="AT126" s="200"/>
      <c r="AU126" s="137"/>
      <c r="AV126" s="135"/>
      <c r="AW126" s="135"/>
      <c r="AX126" s="135"/>
      <c r="AY126" s="135"/>
      <c r="AZ126" s="136"/>
    </row>
    <row r="127" spans="1:52" ht="36" customHeight="1" x14ac:dyDescent="0.2">
      <c r="A127" s="73">
        <v>109</v>
      </c>
      <c r="B127" s="170"/>
      <c r="C127" s="167"/>
      <c r="D127" s="167"/>
      <c r="E127" s="167"/>
      <c r="F127" s="167"/>
      <c r="G127" s="167"/>
      <c r="H127" s="167"/>
      <c r="I127" s="167"/>
      <c r="J127" s="167"/>
      <c r="K127" s="167"/>
      <c r="L127" s="167"/>
      <c r="M127" s="167"/>
      <c r="N127" s="167"/>
      <c r="O127" s="167"/>
      <c r="P127" s="168"/>
      <c r="Q127" s="168"/>
      <c r="R127" s="169"/>
      <c r="S127" s="169"/>
      <c r="T127" s="169"/>
      <c r="U127" s="134"/>
      <c r="V127" s="135"/>
      <c r="W127" s="135"/>
      <c r="X127" s="136"/>
      <c r="Y127" s="132"/>
      <c r="Z127" s="133"/>
      <c r="AA127" s="133"/>
      <c r="AB127" s="186"/>
      <c r="AC127" s="186"/>
      <c r="AD127" s="185"/>
      <c r="AE127" s="185"/>
      <c r="AF127" s="185"/>
      <c r="AG127" s="187">
        <f t="shared" si="12"/>
        <v>0</v>
      </c>
      <c r="AH127" s="187"/>
      <c r="AI127" s="187"/>
      <c r="AJ127" s="53"/>
      <c r="AK127" s="188"/>
      <c r="AL127" s="188"/>
      <c r="AM127" s="186"/>
      <c r="AN127" s="186"/>
      <c r="AO127" s="185"/>
      <c r="AP127" s="185"/>
      <c r="AQ127" s="185"/>
      <c r="AR127" s="187">
        <f t="shared" si="13"/>
        <v>0</v>
      </c>
      <c r="AS127" s="187"/>
      <c r="AT127" s="200"/>
      <c r="AU127" s="137"/>
      <c r="AV127" s="135"/>
      <c r="AW127" s="135"/>
      <c r="AX127" s="135"/>
      <c r="AY127" s="135"/>
      <c r="AZ127" s="136"/>
    </row>
    <row r="128" spans="1:52" ht="36" customHeight="1" x14ac:dyDescent="0.2">
      <c r="A128" s="73">
        <v>110</v>
      </c>
      <c r="B128" s="170"/>
      <c r="C128" s="167"/>
      <c r="D128" s="167"/>
      <c r="E128" s="167"/>
      <c r="F128" s="167"/>
      <c r="G128" s="167"/>
      <c r="H128" s="167"/>
      <c r="I128" s="167"/>
      <c r="J128" s="167"/>
      <c r="K128" s="167"/>
      <c r="L128" s="167"/>
      <c r="M128" s="167"/>
      <c r="N128" s="167"/>
      <c r="O128" s="167"/>
      <c r="P128" s="168"/>
      <c r="Q128" s="168"/>
      <c r="R128" s="169"/>
      <c r="S128" s="169"/>
      <c r="T128" s="169"/>
      <c r="U128" s="134"/>
      <c r="V128" s="135"/>
      <c r="W128" s="135"/>
      <c r="X128" s="136"/>
      <c r="Y128" s="132"/>
      <c r="Z128" s="133"/>
      <c r="AA128" s="133"/>
      <c r="AB128" s="186"/>
      <c r="AC128" s="186"/>
      <c r="AD128" s="185"/>
      <c r="AE128" s="185"/>
      <c r="AF128" s="185"/>
      <c r="AG128" s="187">
        <f t="shared" si="12"/>
        <v>0</v>
      </c>
      <c r="AH128" s="187"/>
      <c r="AI128" s="187"/>
      <c r="AJ128" s="53"/>
      <c r="AK128" s="188"/>
      <c r="AL128" s="188"/>
      <c r="AM128" s="186"/>
      <c r="AN128" s="186"/>
      <c r="AO128" s="185"/>
      <c r="AP128" s="185"/>
      <c r="AQ128" s="185"/>
      <c r="AR128" s="187">
        <f t="shared" si="13"/>
        <v>0</v>
      </c>
      <c r="AS128" s="187"/>
      <c r="AT128" s="200"/>
      <c r="AU128" s="137"/>
      <c r="AV128" s="135"/>
      <c r="AW128" s="135"/>
      <c r="AX128" s="135"/>
      <c r="AY128" s="135"/>
      <c r="AZ128" s="136"/>
    </row>
    <row r="129" spans="1:52" ht="36" customHeight="1" x14ac:dyDescent="0.2">
      <c r="A129" s="73">
        <v>111</v>
      </c>
      <c r="B129" s="170"/>
      <c r="C129" s="167"/>
      <c r="D129" s="167"/>
      <c r="E129" s="167"/>
      <c r="F129" s="167"/>
      <c r="G129" s="167"/>
      <c r="H129" s="167"/>
      <c r="I129" s="167"/>
      <c r="J129" s="167"/>
      <c r="K129" s="167"/>
      <c r="L129" s="167"/>
      <c r="M129" s="167"/>
      <c r="N129" s="167"/>
      <c r="O129" s="167"/>
      <c r="P129" s="168"/>
      <c r="Q129" s="168"/>
      <c r="R129" s="169"/>
      <c r="S129" s="169"/>
      <c r="T129" s="169"/>
      <c r="U129" s="134"/>
      <c r="V129" s="135"/>
      <c r="W129" s="135"/>
      <c r="X129" s="136"/>
      <c r="Y129" s="132"/>
      <c r="Z129" s="133"/>
      <c r="AA129" s="133"/>
      <c r="AB129" s="186"/>
      <c r="AC129" s="186"/>
      <c r="AD129" s="185"/>
      <c r="AE129" s="185"/>
      <c r="AF129" s="185"/>
      <c r="AG129" s="187">
        <f t="shared" si="12"/>
        <v>0</v>
      </c>
      <c r="AH129" s="187"/>
      <c r="AI129" s="187"/>
      <c r="AJ129" s="53"/>
      <c r="AK129" s="188"/>
      <c r="AL129" s="188"/>
      <c r="AM129" s="186"/>
      <c r="AN129" s="186"/>
      <c r="AO129" s="185"/>
      <c r="AP129" s="185"/>
      <c r="AQ129" s="185"/>
      <c r="AR129" s="187">
        <f t="shared" si="13"/>
        <v>0</v>
      </c>
      <c r="AS129" s="187"/>
      <c r="AT129" s="200"/>
      <c r="AU129" s="137"/>
      <c r="AV129" s="135"/>
      <c r="AW129" s="135"/>
      <c r="AX129" s="135"/>
      <c r="AY129" s="135"/>
      <c r="AZ129" s="136"/>
    </row>
    <row r="130" spans="1:52" ht="36" customHeight="1" x14ac:dyDescent="0.2">
      <c r="A130" s="73">
        <v>112</v>
      </c>
      <c r="B130" s="170"/>
      <c r="C130" s="167"/>
      <c r="D130" s="167"/>
      <c r="E130" s="167"/>
      <c r="F130" s="167"/>
      <c r="G130" s="167"/>
      <c r="H130" s="167"/>
      <c r="I130" s="167"/>
      <c r="J130" s="167"/>
      <c r="K130" s="167"/>
      <c r="L130" s="167"/>
      <c r="M130" s="167"/>
      <c r="N130" s="167"/>
      <c r="O130" s="167"/>
      <c r="P130" s="168"/>
      <c r="Q130" s="168"/>
      <c r="R130" s="169"/>
      <c r="S130" s="169"/>
      <c r="T130" s="169"/>
      <c r="U130" s="134"/>
      <c r="V130" s="135"/>
      <c r="W130" s="135"/>
      <c r="X130" s="136"/>
      <c r="Y130" s="132"/>
      <c r="Z130" s="133"/>
      <c r="AA130" s="133"/>
      <c r="AB130" s="186"/>
      <c r="AC130" s="186"/>
      <c r="AD130" s="185"/>
      <c r="AE130" s="185"/>
      <c r="AF130" s="185"/>
      <c r="AG130" s="187">
        <f t="shared" si="12"/>
        <v>0</v>
      </c>
      <c r="AH130" s="187"/>
      <c r="AI130" s="187"/>
      <c r="AJ130" s="53"/>
      <c r="AK130" s="188"/>
      <c r="AL130" s="188"/>
      <c r="AM130" s="186"/>
      <c r="AN130" s="186"/>
      <c r="AO130" s="185"/>
      <c r="AP130" s="185"/>
      <c r="AQ130" s="185"/>
      <c r="AR130" s="187">
        <f t="shared" si="13"/>
        <v>0</v>
      </c>
      <c r="AS130" s="187"/>
      <c r="AT130" s="200"/>
      <c r="AU130" s="137"/>
      <c r="AV130" s="135"/>
      <c r="AW130" s="135"/>
      <c r="AX130" s="135"/>
      <c r="AY130" s="135"/>
      <c r="AZ130" s="136"/>
    </row>
    <row r="131" spans="1:52" ht="36" customHeight="1" x14ac:dyDescent="0.2">
      <c r="A131" s="73">
        <v>113</v>
      </c>
      <c r="B131" s="170"/>
      <c r="C131" s="167"/>
      <c r="D131" s="167"/>
      <c r="E131" s="167"/>
      <c r="F131" s="167"/>
      <c r="G131" s="167"/>
      <c r="H131" s="167"/>
      <c r="I131" s="167"/>
      <c r="J131" s="167"/>
      <c r="K131" s="167"/>
      <c r="L131" s="167"/>
      <c r="M131" s="167"/>
      <c r="N131" s="167"/>
      <c r="O131" s="167"/>
      <c r="P131" s="168"/>
      <c r="Q131" s="168"/>
      <c r="R131" s="169"/>
      <c r="S131" s="169"/>
      <c r="T131" s="169"/>
      <c r="U131" s="134"/>
      <c r="V131" s="135"/>
      <c r="W131" s="135"/>
      <c r="X131" s="136"/>
      <c r="Y131" s="132"/>
      <c r="Z131" s="133"/>
      <c r="AA131" s="133"/>
      <c r="AB131" s="186"/>
      <c r="AC131" s="186"/>
      <c r="AD131" s="185"/>
      <c r="AE131" s="185"/>
      <c r="AF131" s="185"/>
      <c r="AG131" s="187">
        <f t="shared" si="12"/>
        <v>0</v>
      </c>
      <c r="AH131" s="187"/>
      <c r="AI131" s="187"/>
      <c r="AJ131" s="53"/>
      <c r="AK131" s="188"/>
      <c r="AL131" s="188"/>
      <c r="AM131" s="186"/>
      <c r="AN131" s="186"/>
      <c r="AO131" s="185"/>
      <c r="AP131" s="185"/>
      <c r="AQ131" s="185"/>
      <c r="AR131" s="187">
        <f t="shared" si="13"/>
        <v>0</v>
      </c>
      <c r="AS131" s="187"/>
      <c r="AT131" s="200"/>
      <c r="AU131" s="137"/>
      <c r="AV131" s="135"/>
      <c r="AW131" s="135"/>
      <c r="AX131" s="135"/>
      <c r="AY131" s="135"/>
      <c r="AZ131" s="136"/>
    </row>
    <row r="132" spans="1:52" ht="36" customHeight="1" x14ac:dyDescent="0.2">
      <c r="A132" s="73">
        <v>114</v>
      </c>
      <c r="B132" s="170"/>
      <c r="C132" s="167"/>
      <c r="D132" s="167"/>
      <c r="E132" s="167"/>
      <c r="F132" s="167"/>
      <c r="G132" s="167"/>
      <c r="H132" s="167"/>
      <c r="I132" s="167"/>
      <c r="J132" s="167"/>
      <c r="K132" s="167"/>
      <c r="L132" s="167"/>
      <c r="M132" s="167"/>
      <c r="N132" s="167"/>
      <c r="O132" s="167"/>
      <c r="P132" s="168"/>
      <c r="Q132" s="168"/>
      <c r="R132" s="169"/>
      <c r="S132" s="169"/>
      <c r="T132" s="169"/>
      <c r="U132" s="134"/>
      <c r="V132" s="135"/>
      <c r="W132" s="135"/>
      <c r="X132" s="136"/>
      <c r="Y132" s="132"/>
      <c r="Z132" s="133"/>
      <c r="AA132" s="133"/>
      <c r="AB132" s="186"/>
      <c r="AC132" s="186"/>
      <c r="AD132" s="185"/>
      <c r="AE132" s="185"/>
      <c r="AF132" s="185"/>
      <c r="AG132" s="187">
        <f t="shared" si="12"/>
        <v>0</v>
      </c>
      <c r="AH132" s="187"/>
      <c r="AI132" s="187"/>
      <c r="AJ132" s="53"/>
      <c r="AK132" s="188"/>
      <c r="AL132" s="188"/>
      <c r="AM132" s="186"/>
      <c r="AN132" s="186"/>
      <c r="AO132" s="185"/>
      <c r="AP132" s="185"/>
      <c r="AQ132" s="185"/>
      <c r="AR132" s="187">
        <f t="shared" si="13"/>
        <v>0</v>
      </c>
      <c r="AS132" s="187"/>
      <c r="AT132" s="200"/>
      <c r="AU132" s="137"/>
      <c r="AV132" s="135"/>
      <c r="AW132" s="135"/>
      <c r="AX132" s="135"/>
      <c r="AY132" s="135"/>
      <c r="AZ132" s="136"/>
    </row>
    <row r="133" spans="1:52" ht="36" customHeight="1" x14ac:dyDescent="0.2">
      <c r="A133" s="73">
        <v>115</v>
      </c>
      <c r="B133" s="170"/>
      <c r="C133" s="167"/>
      <c r="D133" s="167"/>
      <c r="E133" s="167"/>
      <c r="F133" s="167"/>
      <c r="G133" s="167"/>
      <c r="H133" s="167"/>
      <c r="I133" s="167"/>
      <c r="J133" s="167"/>
      <c r="K133" s="167"/>
      <c r="L133" s="167"/>
      <c r="M133" s="167"/>
      <c r="N133" s="167"/>
      <c r="O133" s="167"/>
      <c r="P133" s="168"/>
      <c r="Q133" s="168"/>
      <c r="R133" s="169"/>
      <c r="S133" s="169"/>
      <c r="T133" s="169"/>
      <c r="U133" s="134"/>
      <c r="V133" s="135"/>
      <c r="W133" s="135"/>
      <c r="X133" s="136"/>
      <c r="Y133" s="132"/>
      <c r="Z133" s="133"/>
      <c r="AA133" s="133"/>
      <c r="AB133" s="186"/>
      <c r="AC133" s="186"/>
      <c r="AD133" s="185"/>
      <c r="AE133" s="185"/>
      <c r="AF133" s="185"/>
      <c r="AG133" s="187">
        <f t="shared" si="12"/>
        <v>0</v>
      </c>
      <c r="AH133" s="187"/>
      <c r="AI133" s="187"/>
      <c r="AJ133" s="53"/>
      <c r="AK133" s="188"/>
      <c r="AL133" s="188"/>
      <c r="AM133" s="186"/>
      <c r="AN133" s="186"/>
      <c r="AO133" s="185"/>
      <c r="AP133" s="185"/>
      <c r="AQ133" s="185"/>
      <c r="AR133" s="187">
        <f t="shared" si="13"/>
        <v>0</v>
      </c>
      <c r="AS133" s="187"/>
      <c r="AT133" s="200"/>
      <c r="AU133" s="137"/>
      <c r="AV133" s="135"/>
      <c r="AW133" s="135"/>
      <c r="AX133" s="135"/>
      <c r="AY133" s="135"/>
      <c r="AZ133" s="136"/>
    </row>
    <row r="134" spans="1:52" ht="36" customHeight="1" x14ac:dyDescent="0.2">
      <c r="A134" s="73">
        <v>116</v>
      </c>
      <c r="B134" s="170"/>
      <c r="C134" s="167"/>
      <c r="D134" s="167"/>
      <c r="E134" s="167"/>
      <c r="F134" s="167"/>
      <c r="G134" s="167"/>
      <c r="H134" s="167"/>
      <c r="I134" s="167"/>
      <c r="J134" s="167"/>
      <c r="K134" s="167"/>
      <c r="L134" s="167"/>
      <c r="M134" s="167"/>
      <c r="N134" s="167"/>
      <c r="O134" s="167"/>
      <c r="P134" s="168"/>
      <c r="Q134" s="168"/>
      <c r="R134" s="169"/>
      <c r="S134" s="169"/>
      <c r="T134" s="169"/>
      <c r="U134" s="134"/>
      <c r="V134" s="135"/>
      <c r="W134" s="135"/>
      <c r="X134" s="136"/>
      <c r="Y134" s="132"/>
      <c r="Z134" s="133"/>
      <c r="AA134" s="133"/>
      <c r="AB134" s="186"/>
      <c r="AC134" s="186"/>
      <c r="AD134" s="185"/>
      <c r="AE134" s="185"/>
      <c r="AF134" s="185"/>
      <c r="AG134" s="187">
        <f t="shared" si="12"/>
        <v>0</v>
      </c>
      <c r="AH134" s="187"/>
      <c r="AI134" s="187"/>
      <c r="AJ134" s="53"/>
      <c r="AK134" s="188"/>
      <c r="AL134" s="188"/>
      <c r="AM134" s="186"/>
      <c r="AN134" s="186"/>
      <c r="AO134" s="185"/>
      <c r="AP134" s="185"/>
      <c r="AQ134" s="185"/>
      <c r="AR134" s="187">
        <f t="shared" si="13"/>
        <v>0</v>
      </c>
      <c r="AS134" s="187"/>
      <c r="AT134" s="200"/>
      <c r="AU134" s="137"/>
      <c r="AV134" s="135"/>
      <c r="AW134" s="135"/>
      <c r="AX134" s="135"/>
      <c r="AY134" s="135"/>
      <c r="AZ134" s="136"/>
    </row>
    <row r="135" spans="1:52" ht="36" customHeight="1" x14ac:dyDescent="0.2">
      <c r="A135" s="73">
        <v>117</v>
      </c>
      <c r="B135" s="170"/>
      <c r="C135" s="167"/>
      <c r="D135" s="167"/>
      <c r="E135" s="167"/>
      <c r="F135" s="167"/>
      <c r="G135" s="167"/>
      <c r="H135" s="167"/>
      <c r="I135" s="167"/>
      <c r="J135" s="167"/>
      <c r="K135" s="167"/>
      <c r="L135" s="167"/>
      <c r="M135" s="167"/>
      <c r="N135" s="167"/>
      <c r="O135" s="167"/>
      <c r="P135" s="168"/>
      <c r="Q135" s="168"/>
      <c r="R135" s="169"/>
      <c r="S135" s="169"/>
      <c r="T135" s="169"/>
      <c r="U135" s="134"/>
      <c r="V135" s="135"/>
      <c r="W135" s="135"/>
      <c r="X135" s="136"/>
      <c r="Y135" s="132"/>
      <c r="Z135" s="133"/>
      <c r="AA135" s="133"/>
      <c r="AB135" s="186"/>
      <c r="AC135" s="186"/>
      <c r="AD135" s="185"/>
      <c r="AE135" s="185"/>
      <c r="AF135" s="185"/>
      <c r="AG135" s="187">
        <f t="shared" si="12"/>
        <v>0</v>
      </c>
      <c r="AH135" s="187"/>
      <c r="AI135" s="187"/>
      <c r="AJ135" s="53"/>
      <c r="AK135" s="188"/>
      <c r="AL135" s="188"/>
      <c r="AM135" s="186"/>
      <c r="AN135" s="186"/>
      <c r="AO135" s="185"/>
      <c r="AP135" s="185"/>
      <c r="AQ135" s="185"/>
      <c r="AR135" s="187">
        <f t="shared" si="13"/>
        <v>0</v>
      </c>
      <c r="AS135" s="187"/>
      <c r="AT135" s="200"/>
      <c r="AU135" s="137"/>
      <c r="AV135" s="135"/>
      <c r="AW135" s="135"/>
      <c r="AX135" s="135"/>
      <c r="AY135" s="135"/>
      <c r="AZ135" s="136"/>
    </row>
    <row r="136" spans="1:52" ht="36" customHeight="1" x14ac:dyDescent="0.2">
      <c r="A136" s="73">
        <v>118</v>
      </c>
      <c r="B136" s="170"/>
      <c r="C136" s="167"/>
      <c r="D136" s="167"/>
      <c r="E136" s="167"/>
      <c r="F136" s="167"/>
      <c r="G136" s="167"/>
      <c r="H136" s="167"/>
      <c r="I136" s="167"/>
      <c r="J136" s="167"/>
      <c r="K136" s="167"/>
      <c r="L136" s="167"/>
      <c r="M136" s="167"/>
      <c r="N136" s="167"/>
      <c r="O136" s="167"/>
      <c r="P136" s="168"/>
      <c r="Q136" s="168"/>
      <c r="R136" s="169"/>
      <c r="S136" s="169"/>
      <c r="T136" s="169"/>
      <c r="U136" s="134"/>
      <c r="V136" s="135"/>
      <c r="W136" s="135"/>
      <c r="X136" s="136"/>
      <c r="Y136" s="132"/>
      <c r="Z136" s="133"/>
      <c r="AA136" s="133"/>
      <c r="AB136" s="186"/>
      <c r="AC136" s="186"/>
      <c r="AD136" s="185"/>
      <c r="AE136" s="185"/>
      <c r="AF136" s="185"/>
      <c r="AG136" s="187">
        <f t="shared" si="12"/>
        <v>0</v>
      </c>
      <c r="AH136" s="187"/>
      <c r="AI136" s="187"/>
      <c r="AJ136" s="53"/>
      <c r="AK136" s="188"/>
      <c r="AL136" s="188"/>
      <c r="AM136" s="186"/>
      <c r="AN136" s="186"/>
      <c r="AO136" s="185"/>
      <c r="AP136" s="185"/>
      <c r="AQ136" s="185"/>
      <c r="AR136" s="187">
        <f t="shared" si="13"/>
        <v>0</v>
      </c>
      <c r="AS136" s="187"/>
      <c r="AT136" s="200"/>
      <c r="AU136" s="137"/>
      <c r="AV136" s="135"/>
      <c r="AW136" s="135"/>
      <c r="AX136" s="135"/>
      <c r="AY136" s="135"/>
      <c r="AZ136" s="136"/>
    </row>
    <row r="137" spans="1:52" ht="36" customHeight="1" x14ac:dyDescent="0.2">
      <c r="A137" s="73">
        <v>119</v>
      </c>
      <c r="B137" s="170"/>
      <c r="C137" s="167"/>
      <c r="D137" s="167"/>
      <c r="E137" s="167"/>
      <c r="F137" s="167"/>
      <c r="G137" s="167"/>
      <c r="H137" s="167"/>
      <c r="I137" s="167"/>
      <c r="J137" s="167"/>
      <c r="K137" s="167"/>
      <c r="L137" s="167"/>
      <c r="M137" s="167"/>
      <c r="N137" s="167"/>
      <c r="O137" s="167"/>
      <c r="P137" s="168"/>
      <c r="Q137" s="168"/>
      <c r="R137" s="169"/>
      <c r="S137" s="169"/>
      <c r="T137" s="169"/>
      <c r="U137" s="134"/>
      <c r="V137" s="135"/>
      <c r="W137" s="135"/>
      <c r="X137" s="136"/>
      <c r="Y137" s="132"/>
      <c r="Z137" s="133"/>
      <c r="AA137" s="133"/>
      <c r="AB137" s="186"/>
      <c r="AC137" s="186"/>
      <c r="AD137" s="185"/>
      <c r="AE137" s="185"/>
      <c r="AF137" s="185"/>
      <c r="AG137" s="187">
        <f t="shared" si="12"/>
        <v>0</v>
      </c>
      <c r="AH137" s="187"/>
      <c r="AI137" s="187"/>
      <c r="AJ137" s="53"/>
      <c r="AK137" s="188"/>
      <c r="AL137" s="188"/>
      <c r="AM137" s="186"/>
      <c r="AN137" s="186"/>
      <c r="AO137" s="185"/>
      <c r="AP137" s="185"/>
      <c r="AQ137" s="185"/>
      <c r="AR137" s="187">
        <f t="shared" si="13"/>
        <v>0</v>
      </c>
      <c r="AS137" s="187"/>
      <c r="AT137" s="200"/>
      <c r="AU137" s="137"/>
      <c r="AV137" s="135"/>
      <c r="AW137" s="135"/>
      <c r="AX137" s="135"/>
      <c r="AY137" s="135"/>
      <c r="AZ137" s="136"/>
    </row>
    <row r="138" spans="1:52" ht="36" customHeight="1" x14ac:dyDescent="0.2">
      <c r="A138" s="73">
        <v>120</v>
      </c>
      <c r="B138" s="170"/>
      <c r="C138" s="167"/>
      <c r="D138" s="167"/>
      <c r="E138" s="167"/>
      <c r="F138" s="167"/>
      <c r="G138" s="167"/>
      <c r="H138" s="167"/>
      <c r="I138" s="167"/>
      <c r="J138" s="167"/>
      <c r="K138" s="167"/>
      <c r="L138" s="167"/>
      <c r="M138" s="167"/>
      <c r="N138" s="167"/>
      <c r="O138" s="167"/>
      <c r="P138" s="168"/>
      <c r="Q138" s="168"/>
      <c r="R138" s="169"/>
      <c r="S138" s="169"/>
      <c r="T138" s="169"/>
      <c r="U138" s="134"/>
      <c r="V138" s="135"/>
      <c r="W138" s="135"/>
      <c r="X138" s="136"/>
      <c r="Y138" s="132"/>
      <c r="Z138" s="133"/>
      <c r="AA138" s="133"/>
      <c r="AB138" s="186"/>
      <c r="AC138" s="186"/>
      <c r="AD138" s="185"/>
      <c r="AE138" s="185"/>
      <c r="AF138" s="185"/>
      <c r="AG138" s="187">
        <f t="shared" si="12"/>
        <v>0</v>
      </c>
      <c r="AH138" s="187"/>
      <c r="AI138" s="187"/>
      <c r="AJ138" s="53"/>
      <c r="AK138" s="188"/>
      <c r="AL138" s="188"/>
      <c r="AM138" s="186"/>
      <c r="AN138" s="186"/>
      <c r="AO138" s="185"/>
      <c r="AP138" s="185"/>
      <c r="AQ138" s="185"/>
      <c r="AR138" s="187">
        <f t="shared" si="13"/>
        <v>0</v>
      </c>
      <c r="AS138" s="187"/>
      <c r="AT138" s="200"/>
      <c r="AU138" s="137"/>
      <c r="AV138" s="135"/>
      <c r="AW138" s="135"/>
      <c r="AX138" s="135"/>
      <c r="AY138" s="135"/>
      <c r="AZ138" s="136"/>
    </row>
    <row r="139" spans="1:52" ht="36" customHeight="1" x14ac:dyDescent="0.2">
      <c r="A139" s="73">
        <v>121</v>
      </c>
      <c r="B139" s="170"/>
      <c r="C139" s="167"/>
      <c r="D139" s="167"/>
      <c r="E139" s="167"/>
      <c r="F139" s="167"/>
      <c r="G139" s="167"/>
      <c r="H139" s="167"/>
      <c r="I139" s="167"/>
      <c r="J139" s="167"/>
      <c r="K139" s="167"/>
      <c r="L139" s="167"/>
      <c r="M139" s="167"/>
      <c r="N139" s="167"/>
      <c r="O139" s="167"/>
      <c r="P139" s="168"/>
      <c r="Q139" s="168"/>
      <c r="R139" s="169"/>
      <c r="S139" s="169"/>
      <c r="T139" s="169"/>
      <c r="U139" s="134"/>
      <c r="V139" s="135"/>
      <c r="W139" s="135"/>
      <c r="X139" s="136"/>
      <c r="Y139" s="132"/>
      <c r="Z139" s="133"/>
      <c r="AA139" s="133"/>
      <c r="AB139" s="186"/>
      <c r="AC139" s="186"/>
      <c r="AD139" s="185"/>
      <c r="AE139" s="185"/>
      <c r="AF139" s="185"/>
      <c r="AG139" s="187">
        <f t="shared" si="12"/>
        <v>0</v>
      </c>
      <c r="AH139" s="187"/>
      <c r="AI139" s="187"/>
      <c r="AJ139" s="53"/>
      <c r="AK139" s="188"/>
      <c r="AL139" s="188"/>
      <c r="AM139" s="186"/>
      <c r="AN139" s="186"/>
      <c r="AO139" s="185"/>
      <c r="AP139" s="185"/>
      <c r="AQ139" s="185"/>
      <c r="AR139" s="187">
        <f t="shared" si="13"/>
        <v>0</v>
      </c>
      <c r="AS139" s="187"/>
      <c r="AT139" s="200"/>
      <c r="AU139" s="137"/>
      <c r="AV139" s="135"/>
      <c r="AW139" s="135"/>
      <c r="AX139" s="135"/>
      <c r="AY139" s="135"/>
      <c r="AZ139" s="136"/>
    </row>
    <row r="140" spans="1:52" ht="36" customHeight="1" x14ac:dyDescent="0.2">
      <c r="A140" s="73">
        <v>122</v>
      </c>
      <c r="B140" s="170"/>
      <c r="C140" s="167"/>
      <c r="D140" s="167"/>
      <c r="E140" s="167"/>
      <c r="F140" s="167"/>
      <c r="G140" s="167"/>
      <c r="H140" s="167"/>
      <c r="I140" s="167"/>
      <c r="J140" s="167"/>
      <c r="K140" s="167"/>
      <c r="L140" s="167"/>
      <c r="M140" s="167"/>
      <c r="N140" s="167"/>
      <c r="O140" s="167"/>
      <c r="P140" s="168"/>
      <c r="Q140" s="168"/>
      <c r="R140" s="169"/>
      <c r="S140" s="169"/>
      <c r="T140" s="169"/>
      <c r="U140" s="134"/>
      <c r="V140" s="135"/>
      <c r="W140" s="135"/>
      <c r="X140" s="136"/>
      <c r="Y140" s="132"/>
      <c r="Z140" s="133"/>
      <c r="AA140" s="133"/>
      <c r="AB140" s="186"/>
      <c r="AC140" s="186"/>
      <c r="AD140" s="185"/>
      <c r="AE140" s="185"/>
      <c r="AF140" s="185"/>
      <c r="AG140" s="187">
        <f t="shared" si="12"/>
        <v>0</v>
      </c>
      <c r="AH140" s="187"/>
      <c r="AI140" s="187"/>
      <c r="AJ140" s="53"/>
      <c r="AK140" s="188"/>
      <c r="AL140" s="188"/>
      <c r="AM140" s="186"/>
      <c r="AN140" s="186"/>
      <c r="AO140" s="185"/>
      <c r="AP140" s="185"/>
      <c r="AQ140" s="185"/>
      <c r="AR140" s="187">
        <f t="shared" si="13"/>
        <v>0</v>
      </c>
      <c r="AS140" s="187"/>
      <c r="AT140" s="200"/>
      <c r="AU140" s="137"/>
      <c r="AV140" s="135"/>
      <c r="AW140" s="135"/>
      <c r="AX140" s="135"/>
      <c r="AY140" s="135"/>
      <c r="AZ140" s="136"/>
    </row>
    <row r="141" spans="1:52" ht="36" customHeight="1" x14ac:dyDescent="0.2">
      <c r="A141" s="73">
        <v>123</v>
      </c>
      <c r="B141" s="170"/>
      <c r="C141" s="167"/>
      <c r="D141" s="167"/>
      <c r="E141" s="167"/>
      <c r="F141" s="167"/>
      <c r="G141" s="167"/>
      <c r="H141" s="167"/>
      <c r="I141" s="167"/>
      <c r="J141" s="167"/>
      <c r="K141" s="167"/>
      <c r="L141" s="167"/>
      <c r="M141" s="167"/>
      <c r="N141" s="167"/>
      <c r="O141" s="167"/>
      <c r="P141" s="168"/>
      <c r="Q141" s="168"/>
      <c r="R141" s="169"/>
      <c r="S141" s="169"/>
      <c r="T141" s="169"/>
      <c r="U141" s="134"/>
      <c r="V141" s="135"/>
      <c r="W141" s="135"/>
      <c r="X141" s="136"/>
      <c r="Y141" s="132"/>
      <c r="Z141" s="133"/>
      <c r="AA141" s="133"/>
      <c r="AB141" s="186"/>
      <c r="AC141" s="186"/>
      <c r="AD141" s="185"/>
      <c r="AE141" s="185"/>
      <c r="AF141" s="185"/>
      <c r="AG141" s="187">
        <f t="shared" si="12"/>
        <v>0</v>
      </c>
      <c r="AH141" s="187"/>
      <c r="AI141" s="187"/>
      <c r="AJ141" s="53"/>
      <c r="AK141" s="188"/>
      <c r="AL141" s="188"/>
      <c r="AM141" s="186"/>
      <c r="AN141" s="186"/>
      <c r="AO141" s="185"/>
      <c r="AP141" s="185"/>
      <c r="AQ141" s="185"/>
      <c r="AR141" s="187">
        <f t="shared" si="13"/>
        <v>0</v>
      </c>
      <c r="AS141" s="187"/>
      <c r="AT141" s="200"/>
      <c r="AU141" s="137"/>
      <c r="AV141" s="135"/>
      <c r="AW141" s="135"/>
      <c r="AX141" s="135"/>
      <c r="AY141" s="135"/>
      <c r="AZ141" s="136"/>
    </row>
    <row r="142" spans="1:52" ht="36" customHeight="1" x14ac:dyDescent="0.2">
      <c r="A142" s="73">
        <v>124</v>
      </c>
      <c r="B142" s="170"/>
      <c r="C142" s="167"/>
      <c r="D142" s="167"/>
      <c r="E142" s="167"/>
      <c r="F142" s="167"/>
      <c r="G142" s="167"/>
      <c r="H142" s="167"/>
      <c r="I142" s="167"/>
      <c r="J142" s="167"/>
      <c r="K142" s="167"/>
      <c r="L142" s="167"/>
      <c r="M142" s="167"/>
      <c r="N142" s="167"/>
      <c r="O142" s="167"/>
      <c r="P142" s="168"/>
      <c r="Q142" s="168"/>
      <c r="R142" s="169"/>
      <c r="S142" s="169"/>
      <c r="T142" s="169"/>
      <c r="U142" s="134"/>
      <c r="V142" s="135"/>
      <c r="W142" s="135"/>
      <c r="X142" s="136"/>
      <c r="Y142" s="132"/>
      <c r="Z142" s="133"/>
      <c r="AA142" s="133"/>
      <c r="AB142" s="186"/>
      <c r="AC142" s="186"/>
      <c r="AD142" s="185"/>
      <c r="AE142" s="185"/>
      <c r="AF142" s="185"/>
      <c r="AG142" s="187">
        <f t="shared" si="12"/>
        <v>0</v>
      </c>
      <c r="AH142" s="187"/>
      <c r="AI142" s="187"/>
      <c r="AJ142" s="53"/>
      <c r="AK142" s="188"/>
      <c r="AL142" s="188"/>
      <c r="AM142" s="186"/>
      <c r="AN142" s="186"/>
      <c r="AO142" s="185"/>
      <c r="AP142" s="185"/>
      <c r="AQ142" s="185"/>
      <c r="AR142" s="187">
        <f t="shared" si="13"/>
        <v>0</v>
      </c>
      <c r="AS142" s="187"/>
      <c r="AT142" s="200"/>
      <c r="AU142" s="137"/>
      <c r="AV142" s="135"/>
      <c r="AW142" s="135"/>
      <c r="AX142" s="135"/>
      <c r="AY142" s="135"/>
      <c r="AZ142" s="136"/>
    </row>
    <row r="143" spans="1:52" ht="36" customHeight="1" x14ac:dyDescent="0.2">
      <c r="A143" s="73">
        <v>125</v>
      </c>
      <c r="B143" s="170"/>
      <c r="C143" s="167"/>
      <c r="D143" s="167"/>
      <c r="E143" s="167"/>
      <c r="F143" s="167"/>
      <c r="G143" s="167"/>
      <c r="H143" s="167"/>
      <c r="I143" s="167"/>
      <c r="J143" s="167"/>
      <c r="K143" s="167"/>
      <c r="L143" s="167"/>
      <c r="M143" s="167"/>
      <c r="N143" s="167"/>
      <c r="O143" s="167"/>
      <c r="P143" s="168"/>
      <c r="Q143" s="168"/>
      <c r="R143" s="169"/>
      <c r="S143" s="169"/>
      <c r="T143" s="169"/>
      <c r="U143" s="134"/>
      <c r="V143" s="135"/>
      <c r="W143" s="135"/>
      <c r="X143" s="136"/>
      <c r="Y143" s="132"/>
      <c r="Z143" s="133"/>
      <c r="AA143" s="133"/>
      <c r="AB143" s="186"/>
      <c r="AC143" s="186"/>
      <c r="AD143" s="185"/>
      <c r="AE143" s="185"/>
      <c r="AF143" s="185"/>
      <c r="AG143" s="187">
        <f t="shared" si="12"/>
        <v>0</v>
      </c>
      <c r="AH143" s="187"/>
      <c r="AI143" s="187"/>
      <c r="AJ143" s="53"/>
      <c r="AK143" s="188"/>
      <c r="AL143" s="188"/>
      <c r="AM143" s="186"/>
      <c r="AN143" s="186"/>
      <c r="AO143" s="185"/>
      <c r="AP143" s="185"/>
      <c r="AQ143" s="185"/>
      <c r="AR143" s="187">
        <f t="shared" si="13"/>
        <v>0</v>
      </c>
      <c r="AS143" s="187"/>
      <c r="AT143" s="200"/>
      <c r="AU143" s="137"/>
      <c r="AV143" s="135"/>
      <c r="AW143" s="135"/>
      <c r="AX143" s="135"/>
      <c r="AY143" s="135"/>
      <c r="AZ143" s="136"/>
    </row>
    <row r="144" spans="1:52" ht="36" customHeight="1" x14ac:dyDescent="0.2">
      <c r="A144" s="73">
        <v>126</v>
      </c>
      <c r="B144" s="170"/>
      <c r="C144" s="167"/>
      <c r="D144" s="167"/>
      <c r="E144" s="167"/>
      <c r="F144" s="167"/>
      <c r="G144" s="167"/>
      <c r="H144" s="167"/>
      <c r="I144" s="167"/>
      <c r="J144" s="167"/>
      <c r="K144" s="167"/>
      <c r="L144" s="167"/>
      <c r="M144" s="167"/>
      <c r="N144" s="167"/>
      <c r="O144" s="167"/>
      <c r="P144" s="168"/>
      <c r="Q144" s="168"/>
      <c r="R144" s="169"/>
      <c r="S144" s="169"/>
      <c r="T144" s="169"/>
      <c r="U144" s="134"/>
      <c r="V144" s="135"/>
      <c r="W144" s="135"/>
      <c r="X144" s="136"/>
      <c r="Y144" s="132"/>
      <c r="Z144" s="133"/>
      <c r="AA144" s="133"/>
      <c r="AB144" s="186"/>
      <c r="AC144" s="186"/>
      <c r="AD144" s="185"/>
      <c r="AE144" s="185"/>
      <c r="AF144" s="185"/>
      <c r="AG144" s="187">
        <f t="shared" si="12"/>
        <v>0</v>
      </c>
      <c r="AH144" s="187"/>
      <c r="AI144" s="187"/>
      <c r="AJ144" s="53"/>
      <c r="AK144" s="188"/>
      <c r="AL144" s="188"/>
      <c r="AM144" s="186"/>
      <c r="AN144" s="186"/>
      <c r="AO144" s="185"/>
      <c r="AP144" s="185"/>
      <c r="AQ144" s="185"/>
      <c r="AR144" s="187">
        <f t="shared" si="13"/>
        <v>0</v>
      </c>
      <c r="AS144" s="187"/>
      <c r="AT144" s="200"/>
      <c r="AU144" s="137"/>
      <c r="AV144" s="135"/>
      <c r="AW144" s="135"/>
      <c r="AX144" s="135"/>
      <c r="AY144" s="135"/>
      <c r="AZ144" s="136"/>
    </row>
    <row r="145" spans="1:52" ht="36" customHeight="1" x14ac:dyDescent="0.2">
      <c r="A145" s="73">
        <v>127</v>
      </c>
      <c r="B145" s="170"/>
      <c r="C145" s="167"/>
      <c r="D145" s="167"/>
      <c r="E145" s="167"/>
      <c r="F145" s="167"/>
      <c r="G145" s="167"/>
      <c r="H145" s="167"/>
      <c r="I145" s="167"/>
      <c r="J145" s="167"/>
      <c r="K145" s="167"/>
      <c r="L145" s="167"/>
      <c r="M145" s="167"/>
      <c r="N145" s="167"/>
      <c r="O145" s="167"/>
      <c r="P145" s="168"/>
      <c r="Q145" s="168"/>
      <c r="R145" s="169"/>
      <c r="S145" s="169"/>
      <c r="T145" s="169"/>
      <c r="U145" s="134"/>
      <c r="V145" s="135"/>
      <c r="W145" s="135"/>
      <c r="X145" s="136"/>
      <c r="Y145" s="132"/>
      <c r="Z145" s="133"/>
      <c r="AA145" s="133"/>
      <c r="AB145" s="186"/>
      <c r="AC145" s="186"/>
      <c r="AD145" s="185"/>
      <c r="AE145" s="185"/>
      <c r="AF145" s="185"/>
      <c r="AG145" s="187">
        <f t="shared" si="12"/>
        <v>0</v>
      </c>
      <c r="AH145" s="187"/>
      <c r="AI145" s="187"/>
      <c r="AJ145" s="53"/>
      <c r="AK145" s="188"/>
      <c r="AL145" s="188"/>
      <c r="AM145" s="186"/>
      <c r="AN145" s="186"/>
      <c r="AO145" s="185"/>
      <c r="AP145" s="185"/>
      <c r="AQ145" s="185"/>
      <c r="AR145" s="187">
        <f t="shared" si="13"/>
        <v>0</v>
      </c>
      <c r="AS145" s="187"/>
      <c r="AT145" s="200"/>
      <c r="AU145" s="137"/>
      <c r="AV145" s="135"/>
      <c r="AW145" s="135"/>
      <c r="AX145" s="135"/>
      <c r="AY145" s="135"/>
      <c r="AZ145" s="136"/>
    </row>
    <row r="146" spans="1:52" ht="36" customHeight="1" x14ac:dyDescent="0.2">
      <c r="A146" s="73">
        <v>128</v>
      </c>
      <c r="B146" s="170"/>
      <c r="C146" s="167"/>
      <c r="D146" s="167"/>
      <c r="E146" s="167"/>
      <c r="F146" s="167"/>
      <c r="G146" s="167"/>
      <c r="H146" s="167"/>
      <c r="I146" s="167"/>
      <c r="J146" s="167"/>
      <c r="K146" s="167"/>
      <c r="L146" s="167"/>
      <c r="M146" s="167"/>
      <c r="N146" s="167"/>
      <c r="O146" s="167"/>
      <c r="P146" s="168"/>
      <c r="Q146" s="168"/>
      <c r="R146" s="169"/>
      <c r="S146" s="169"/>
      <c r="T146" s="169"/>
      <c r="U146" s="134"/>
      <c r="V146" s="135"/>
      <c r="W146" s="135"/>
      <c r="X146" s="136"/>
      <c r="Y146" s="132"/>
      <c r="Z146" s="133"/>
      <c r="AA146" s="133"/>
      <c r="AB146" s="186"/>
      <c r="AC146" s="186"/>
      <c r="AD146" s="185"/>
      <c r="AE146" s="185"/>
      <c r="AF146" s="185"/>
      <c r="AG146" s="187">
        <f t="shared" si="12"/>
        <v>0</v>
      </c>
      <c r="AH146" s="187"/>
      <c r="AI146" s="187"/>
      <c r="AJ146" s="53"/>
      <c r="AK146" s="188"/>
      <c r="AL146" s="188"/>
      <c r="AM146" s="186"/>
      <c r="AN146" s="186"/>
      <c r="AO146" s="185"/>
      <c r="AP146" s="185"/>
      <c r="AQ146" s="185"/>
      <c r="AR146" s="187">
        <f t="shared" si="13"/>
        <v>0</v>
      </c>
      <c r="AS146" s="187"/>
      <c r="AT146" s="200"/>
      <c r="AU146" s="137"/>
      <c r="AV146" s="135"/>
      <c r="AW146" s="135"/>
      <c r="AX146" s="135"/>
      <c r="AY146" s="135"/>
      <c r="AZ146" s="136"/>
    </row>
    <row r="147" spans="1:52" ht="36" customHeight="1" x14ac:dyDescent="0.2">
      <c r="A147" s="73">
        <v>129</v>
      </c>
      <c r="B147" s="170"/>
      <c r="C147" s="167"/>
      <c r="D147" s="167"/>
      <c r="E147" s="167"/>
      <c r="F147" s="167"/>
      <c r="G147" s="167"/>
      <c r="H147" s="167"/>
      <c r="I147" s="167"/>
      <c r="J147" s="167"/>
      <c r="K147" s="167"/>
      <c r="L147" s="167"/>
      <c r="M147" s="167"/>
      <c r="N147" s="167"/>
      <c r="O147" s="167"/>
      <c r="P147" s="168"/>
      <c r="Q147" s="168"/>
      <c r="R147" s="169"/>
      <c r="S147" s="169"/>
      <c r="T147" s="169"/>
      <c r="U147" s="134"/>
      <c r="V147" s="135"/>
      <c r="W147" s="135"/>
      <c r="X147" s="136"/>
      <c r="Y147" s="132"/>
      <c r="Z147" s="133"/>
      <c r="AA147" s="133"/>
      <c r="AB147" s="186"/>
      <c r="AC147" s="186"/>
      <c r="AD147" s="185"/>
      <c r="AE147" s="185"/>
      <c r="AF147" s="185"/>
      <c r="AG147" s="187">
        <f t="shared" ref="AG147:AG178" si="14">AD147*AB147</f>
        <v>0</v>
      </c>
      <c r="AH147" s="187"/>
      <c r="AI147" s="187"/>
      <c r="AJ147" s="53"/>
      <c r="AK147" s="188"/>
      <c r="AL147" s="188"/>
      <c r="AM147" s="186"/>
      <c r="AN147" s="186"/>
      <c r="AO147" s="185"/>
      <c r="AP147" s="185"/>
      <c r="AQ147" s="185"/>
      <c r="AR147" s="187">
        <f t="shared" ref="AR147:AR178" si="15">AO147*AM147</f>
        <v>0</v>
      </c>
      <c r="AS147" s="187"/>
      <c r="AT147" s="200"/>
      <c r="AU147" s="137"/>
      <c r="AV147" s="135"/>
      <c r="AW147" s="135"/>
      <c r="AX147" s="135"/>
      <c r="AY147" s="135"/>
      <c r="AZ147" s="136"/>
    </row>
    <row r="148" spans="1:52" ht="36" customHeight="1" x14ac:dyDescent="0.2">
      <c r="A148" s="73">
        <v>130</v>
      </c>
      <c r="B148" s="170"/>
      <c r="C148" s="167"/>
      <c r="D148" s="167"/>
      <c r="E148" s="167"/>
      <c r="F148" s="167"/>
      <c r="G148" s="167"/>
      <c r="H148" s="167"/>
      <c r="I148" s="167"/>
      <c r="J148" s="167"/>
      <c r="K148" s="167"/>
      <c r="L148" s="167"/>
      <c r="M148" s="167"/>
      <c r="N148" s="167"/>
      <c r="O148" s="167"/>
      <c r="P148" s="168"/>
      <c r="Q148" s="168"/>
      <c r="R148" s="169"/>
      <c r="S148" s="169"/>
      <c r="T148" s="169"/>
      <c r="U148" s="134"/>
      <c r="V148" s="135"/>
      <c r="W148" s="135"/>
      <c r="X148" s="136"/>
      <c r="Y148" s="132"/>
      <c r="Z148" s="133"/>
      <c r="AA148" s="133"/>
      <c r="AB148" s="186"/>
      <c r="AC148" s="186"/>
      <c r="AD148" s="185"/>
      <c r="AE148" s="185"/>
      <c r="AF148" s="185"/>
      <c r="AG148" s="187">
        <f t="shared" si="14"/>
        <v>0</v>
      </c>
      <c r="AH148" s="187"/>
      <c r="AI148" s="187"/>
      <c r="AJ148" s="53"/>
      <c r="AK148" s="188"/>
      <c r="AL148" s="188"/>
      <c r="AM148" s="186"/>
      <c r="AN148" s="186"/>
      <c r="AO148" s="185"/>
      <c r="AP148" s="185"/>
      <c r="AQ148" s="185"/>
      <c r="AR148" s="187">
        <f t="shared" si="15"/>
        <v>0</v>
      </c>
      <c r="AS148" s="187"/>
      <c r="AT148" s="200"/>
      <c r="AU148" s="137"/>
      <c r="AV148" s="135"/>
      <c r="AW148" s="135"/>
      <c r="AX148" s="135"/>
      <c r="AY148" s="135"/>
      <c r="AZ148" s="136"/>
    </row>
    <row r="149" spans="1:52" ht="36" customHeight="1" x14ac:dyDescent="0.2">
      <c r="A149" s="73">
        <v>131</v>
      </c>
      <c r="B149" s="170"/>
      <c r="C149" s="167"/>
      <c r="D149" s="167"/>
      <c r="E149" s="167"/>
      <c r="F149" s="167"/>
      <c r="G149" s="167"/>
      <c r="H149" s="167"/>
      <c r="I149" s="167"/>
      <c r="J149" s="167"/>
      <c r="K149" s="167"/>
      <c r="L149" s="167"/>
      <c r="M149" s="167"/>
      <c r="N149" s="167"/>
      <c r="O149" s="167"/>
      <c r="P149" s="168"/>
      <c r="Q149" s="168"/>
      <c r="R149" s="169"/>
      <c r="S149" s="169"/>
      <c r="T149" s="169"/>
      <c r="U149" s="134"/>
      <c r="V149" s="135"/>
      <c r="W149" s="135"/>
      <c r="X149" s="136"/>
      <c r="Y149" s="132"/>
      <c r="Z149" s="133"/>
      <c r="AA149" s="133"/>
      <c r="AB149" s="186"/>
      <c r="AC149" s="186"/>
      <c r="AD149" s="185"/>
      <c r="AE149" s="185"/>
      <c r="AF149" s="185"/>
      <c r="AG149" s="187">
        <f t="shared" si="14"/>
        <v>0</v>
      </c>
      <c r="AH149" s="187"/>
      <c r="AI149" s="187"/>
      <c r="AJ149" s="53"/>
      <c r="AK149" s="188"/>
      <c r="AL149" s="188"/>
      <c r="AM149" s="186"/>
      <c r="AN149" s="186"/>
      <c r="AO149" s="185"/>
      <c r="AP149" s="185"/>
      <c r="AQ149" s="185"/>
      <c r="AR149" s="187">
        <f t="shared" si="15"/>
        <v>0</v>
      </c>
      <c r="AS149" s="187"/>
      <c r="AT149" s="200"/>
      <c r="AU149" s="137"/>
      <c r="AV149" s="135"/>
      <c r="AW149" s="135"/>
      <c r="AX149" s="135"/>
      <c r="AY149" s="135"/>
      <c r="AZ149" s="136"/>
    </row>
    <row r="150" spans="1:52" ht="36" customHeight="1" x14ac:dyDescent="0.2">
      <c r="A150" s="73">
        <v>132</v>
      </c>
      <c r="B150" s="170"/>
      <c r="C150" s="167"/>
      <c r="D150" s="167"/>
      <c r="E150" s="167"/>
      <c r="F150" s="167"/>
      <c r="G150" s="167"/>
      <c r="H150" s="167"/>
      <c r="I150" s="167"/>
      <c r="J150" s="167"/>
      <c r="K150" s="167"/>
      <c r="L150" s="167"/>
      <c r="M150" s="167"/>
      <c r="N150" s="167"/>
      <c r="O150" s="167"/>
      <c r="P150" s="168"/>
      <c r="Q150" s="168"/>
      <c r="R150" s="169"/>
      <c r="S150" s="169"/>
      <c r="T150" s="169"/>
      <c r="U150" s="134"/>
      <c r="V150" s="135"/>
      <c r="W150" s="135"/>
      <c r="X150" s="136"/>
      <c r="Y150" s="132"/>
      <c r="Z150" s="133"/>
      <c r="AA150" s="133"/>
      <c r="AB150" s="186"/>
      <c r="AC150" s="186"/>
      <c r="AD150" s="185"/>
      <c r="AE150" s="185"/>
      <c r="AF150" s="185"/>
      <c r="AG150" s="187">
        <f t="shared" si="14"/>
        <v>0</v>
      </c>
      <c r="AH150" s="187"/>
      <c r="AI150" s="187"/>
      <c r="AJ150" s="53"/>
      <c r="AK150" s="188"/>
      <c r="AL150" s="188"/>
      <c r="AM150" s="186"/>
      <c r="AN150" s="186"/>
      <c r="AO150" s="185"/>
      <c r="AP150" s="185"/>
      <c r="AQ150" s="185"/>
      <c r="AR150" s="187">
        <f t="shared" si="15"/>
        <v>0</v>
      </c>
      <c r="AS150" s="187"/>
      <c r="AT150" s="200"/>
      <c r="AU150" s="137"/>
      <c r="AV150" s="135"/>
      <c r="AW150" s="135"/>
      <c r="AX150" s="135"/>
      <c r="AY150" s="135"/>
      <c r="AZ150" s="136"/>
    </row>
    <row r="151" spans="1:52" ht="36" customHeight="1" x14ac:dyDescent="0.2">
      <c r="A151" s="73">
        <v>133</v>
      </c>
      <c r="B151" s="170"/>
      <c r="C151" s="167"/>
      <c r="D151" s="167"/>
      <c r="E151" s="167"/>
      <c r="F151" s="167"/>
      <c r="G151" s="167"/>
      <c r="H151" s="167"/>
      <c r="I151" s="167"/>
      <c r="J151" s="167"/>
      <c r="K151" s="167"/>
      <c r="L151" s="167"/>
      <c r="M151" s="167"/>
      <c r="N151" s="167"/>
      <c r="O151" s="167"/>
      <c r="P151" s="168"/>
      <c r="Q151" s="168"/>
      <c r="R151" s="169"/>
      <c r="S151" s="169"/>
      <c r="T151" s="169"/>
      <c r="U151" s="134"/>
      <c r="V151" s="135"/>
      <c r="W151" s="135"/>
      <c r="X151" s="136"/>
      <c r="Y151" s="132"/>
      <c r="Z151" s="133"/>
      <c r="AA151" s="133"/>
      <c r="AB151" s="186"/>
      <c r="AC151" s="186"/>
      <c r="AD151" s="185"/>
      <c r="AE151" s="185"/>
      <c r="AF151" s="185"/>
      <c r="AG151" s="187">
        <f t="shared" si="14"/>
        <v>0</v>
      </c>
      <c r="AH151" s="187"/>
      <c r="AI151" s="187"/>
      <c r="AJ151" s="53"/>
      <c r="AK151" s="188"/>
      <c r="AL151" s="188"/>
      <c r="AM151" s="186"/>
      <c r="AN151" s="186"/>
      <c r="AO151" s="185"/>
      <c r="AP151" s="185"/>
      <c r="AQ151" s="185"/>
      <c r="AR151" s="187">
        <f t="shared" si="15"/>
        <v>0</v>
      </c>
      <c r="AS151" s="187"/>
      <c r="AT151" s="200"/>
      <c r="AU151" s="137"/>
      <c r="AV151" s="135"/>
      <c r="AW151" s="135"/>
      <c r="AX151" s="135"/>
      <c r="AY151" s="135"/>
      <c r="AZ151" s="136"/>
    </row>
    <row r="152" spans="1:52" ht="36" customHeight="1" x14ac:dyDescent="0.2">
      <c r="A152" s="73">
        <v>134</v>
      </c>
      <c r="B152" s="170"/>
      <c r="C152" s="167"/>
      <c r="D152" s="167"/>
      <c r="E152" s="167"/>
      <c r="F152" s="167"/>
      <c r="G152" s="167"/>
      <c r="H152" s="167"/>
      <c r="I152" s="167"/>
      <c r="J152" s="167"/>
      <c r="K152" s="167"/>
      <c r="L152" s="167"/>
      <c r="M152" s="167"/>
      <c r="N152" s="167"/>
      <c r="O152" s="167"/>
      <c r="P152" s="168"/>
      <c r="Q152" s="168"/>
      <c r="R152" s="169"/>
      <c r="S152" s="169"/>
      <c r="T152" s="169"/>
      <c r="U152" s="134"/>
      <c r="V152" s="135"/>
      <c r="W152" s="135"/>
      <c r="X152" s="136"/>
      <c r="Y152" s="132"/>
      <c r="Z152" s="133"/>
      <c r="AA152" s="133"/>
      <c r="AB152" s="186"/>
      <c r="AC152" s="186"/>
      <c r="AD152" s="185"/>
      <c r="AE152" s="185"/>
      <c r="AF152" s="185"/>
      <c r="AG152" s="187">
        <f t="shared" si="14"/>
        <v>0</v>
      </c>
      <c r="AH152" s="187"/>
      <c r="AI152" s="187"/>
      <c r="AJ152" s="53"/>
      <c r="AK152" s="188"/>
      <c r="AL152" s="188"/>
      <c r="AM152" s="186"/>
      <c r="AN152" s="186"/>
      <c r="AO152" s="185"/>
      <c r="AP152" s="185"/>
      <c r="AQ152" s="185"/>
      <c r="AR152" s="187">
        <f t="shared" si="15"/>
        <v>0</v>
      </c>
      <c r="AS152" s="187"/>
      <c r="AT152" s="200"/>
      <c r="AU152" s="137"/>
      <c r="AV152" s="135"/>
      <c r="AW152" s="135"/>
      <c r="AX152" s="135"/>
      <c r="AY152" s="135"/>
      <c r="AZ152" s="136"/>
    </row>
    <row r="153" spans="1:52" ht="36" customHeight="1" x14ac:dyDescent="0.2">
      <c r="A153" s="73">
        <v>135</v>
      </c>
      <c r="B153" s="170"/>
      <c r="C153" s="167"/>
      <c r="D153" s="167"/>
      <c r="E153" s="167"/>
      <c r="F153" s="167"/>
      <c r="G153" s="167"/>
      <c r="H153" s="167"/>
      <c r="I153" s="167"/>
      <c r="J153" s="167"/>
      <c r="K153" s="167"/>
      <c r="L153" s="167"/>
      <c r="M153" s="167"/>
      <c r="N153" s="167"/>
      <c r="O153" s="167"/>
      <c r="P153" s="168"/>
      <c r="Q153" s="168"/>
      <c r="R153" s="169"/>
      <c r="S153" s="169"/>
      <c r="T153" s="169"/>
      <c r="U153" s="134"/>
      <c r="V153" s="135"/>
      <c r="W153" s="135"/>
      <c r="X153" s="136"/>
      <c r="Y153" s="132"/>
      <c r="Z153" s="133"/>
      <c r="AA153" s="133"/>
      <c r="AB153" s="186"/>
      <c r="AC153" s="186"/>
      <c r="AD153" s="185"/>
      <c r="AE153" s="185"/>
      <c r="AF153" s="185"/>
      <c r="AG153" s="187">
        <f t="shared" si="14"/>
        <v>0</v>
      </c>
      <c r="AH153" s="187"/>
      <c r="AI153" s="187"/>
      <c r="AJ153" s="53"/>
      <c r="AK153" s="188"/>
      <c r="AL153" s="188"/>
      <c r="AM153" s="186"/>
      <c r="AN153" s="186"/>
      <c r="AO153" s="185"/>
      <c r="AP153" s="185"/>
      <c r="AQ153" s="185"/>
      <c r="AR153" s="187">
        <f t="shared" si="15"/>
        <v>0</v>
      </c>
      <c r="AS153" s="187"/>
      <c r="AT153" s="200"/>
      <c r="AU153" s="137"/>
      <c r="AV153" s="135"/>
      <c r="AW153" s="135"/>
      <c r="AX153" s="135"/>
      <c r="AY153" s="135"/>
      <c r="AZ153" s="136"/>
    </row>
    <row r="154" spans="1:52" ht="36" customHeight="1" x14ac:dyDescent="0.2">
      <c r="A154" s="73">
        <v>136</v>
      </c>
      <c r="B154" s="170"/>
      <c r="C154" s="167"/>
      <c r="D154" s="167"/>
      <c r="E154" s="167"/>
      <c r="F154" s="167"/>
      <c r="G154" s="167"/>
      <c r="H154" s="167"/>
      <c r="I154" s="167"/>
      <c r="J154" s="167"/>
      <c r="K154" s="167"/>
      <c r="L154" s="167"/>
      <c r="M154" s="167"/>
      <c r="N154" s="167"/>
      <c r="O154" s="167"/>
      <c r="P154" s="168"/>
      <c r="Q154" s="168"/>
      <c r="R154" s="169"/>
      <c r="S154" s="169"/>
      <c r="T154" s="169"/>
      <c r="U154" s="134"/>
      <c r="V154" s="135"/>
      <c r="W154" s="135"/>
      <c r="X154" s="136"/>
      <c r="Y154" s="132"/>
      <c r="Z154" s="133"/>
      <c r="AA154" s="133"/>
      <c r="AB154" s="186"/>
      <c r="AC154" s="186"/>
      <c r="AD154" s="185"/>
      <c r="AE154" s="185"/>
      <c r="AF154" s="185"/>
      <c r="AG154" s="187">
        <f t="shared" si="14"/>
        <v>0</v>
      </c>
      <c r="AH154" s="187"/>
      <c r="AI154" s="187"/>
      <c r="AJ154" s="53"/>
      <c r="AK154" s="188"/>
      <c r="AL154" s="188"/>
      <c r="AM154" s="186"/>
      <c r="AN154" s="186"/>
      <c r="AO154" s="185"/>
      <c r="AP154" s="185"/>
      <c r="AQ154" s="185"/>
      <c r="AR154" s="187">
        <f t="shared" si="15"/>
        <v>0</v>
      </c>
      <c r="AS154" s="187"/>
      <c r="AT154" s="200"/>
      <c r="AU154" s="137"/>
      <c r="AV154" s="135"/>
      <c r="AW154" s="135"/>
      <c r="AX154" s="135"/>
      <c r="AY154" s="135"/>
      <c r="AZ154" s="136"/>
    </row>
    <row r="155" spans="1:52" ht="36" customHeight="1" x14ac:dyDescent="0.2">
      <c r="A155" s="73">
        <v>137</v>
      </c>
      <c r="B155" s="170"/>
      <c r="C155" s="167"/>
      <c r="D155" s="167"/>
      <c r="E155" s="167"/>
      <c r="F155" s="167"/>
      <c r="G155" s="167"/>
      <c r="H155" s="167"/>
      <c r="I155" s="167"/>
      <c r="J155" s="167"/>
      <c r="K155" s="167"/>
      <c r="L155" s="167"/>
      <c r="M155" s="167"/>
      <c r="N155" s="167"/>
      <c r="O155" s="167"/>
      <c r="P155" s="168"/>
      <c r="Q155" s="168"/>
      <c r="R155" s="169"/>
      <c r="S155" s="169"/>
      <c r="T155" s="169"/>
      <c r="U155" s="134"/>
      <c r="V155" s="135"/>
      <c r="W155" s="135"/>
      <c r="X155" s="136"/>
      <c r="Y155" s="132"/>
      <c r="Z155" s="133"/>
      <c r="AA155" s="133"/>
      <c r="AB155" s="186"/>
      <c r="AC155" s="186"/>
      <c r="AD155" s="185"/>
      <c r="AE155" s="185"/>
      <c r="AF155" s="185"/>
      <c r="AG155" s="187">
        <f t="shared" si="14"/>
        <v>0</v>
      </c>
      <c r="AH155" s="187"/>
      <c r="AI155" s="187"/>
      <c r="AJ155" s="53"/>
      <c r="AK155" s="188"/>
      <c r="AL155" s="188"/>
      <c r="AM155" s="186"/>
      <c r="AN155" s="186"/>
      <c r="AO155" s="185"/>
      <c r="AP155" s="185"/>
      <c r="AQ155" s="185"/>
      <c r="AR155" s="187">
        <f t="shared" si="15"/>
        <v>0</v>
      </c>
      <c r="AS155" s="187"/>
      <c r="AT155" s="200"/>
      <c r="AU155" s="137"/>
      <c r="AV155" s="135"/>
      <c r="AW155" s="135"/>
      <c r="AX155" s="135"/>
      <c r="AY155" s="135"/>
      <c r="AZ155" s="136"/>
    </row>
    <row r="156" spans="1:52" ht="36" customHeight="1" x14ac:dyDescent="0.2">
      <c r="A156" s="73">
        <v>138</v>
      </c>
      <c r="B156" s="170"/>
      <c r="C156" s="167"/>
      <c r="D156" s="167"/>
      <c r="E156" s="167"/>
      <c r="F156" s="167"/>
      <c r="G156" s="167"/>
      <c r="H156" s="167"/>
      <c r="I156" s="167"/>
      <c r="J156" s="167"/>
      <c r="K156" s="167"/>
      <c r="L156" s="167"/>
      <c r="M156" s="167"/>
      <c r="N156" s="167"/>
      <c r="O156" s="167"/>
      <c r="P156" s="168"/>
      <c r="Q156" s="168"/>
      <c r="R156" s="169"/>
      <c r="S156" s="169"/>
      <c r="T156" s="169"/>
      <c r="U156" s="134"/>
      <c r="V156" s="135"/>
      <c r="W156" s="135"/>
      <c r="X156" s="136"/>
      <c r="Y156" s="132"/>
      <c r="Z156" s="133"/>
      <c r="AA156" s="133"/>
      <c r="AB156" s="186"/>
      <c r="AC156" s="186"/>
      <c r="AD156" s="185"/>
      <c r="AE156" s="185"/>
      <c r="AF156" s="185"/>
      <c r="AG156" s="187">
        <f t="shared" si="14"/>
        <v>0</v>
      </c>
      <c r="AH156" s="187"/>
      <c r="AI156" s="187"/>
      <c r="AJ156" s="53"/>
      <c r="AK156" s="188"/>
      <c r="AL156" s="188"/>
      <c r="AM156" s="186"/>
      <c r="AN156" s="186"/>
      <c r="AO156" s="185"/>
      <c r="AP156" s="185"/>
      <c r="AQ156" s="185"/>
      <c r="AR156" s="187">
        <f t="shared" si="15"/>
        <v>0</v>
      </c>
      <c r="AS156" s="187"/>
      <c r="AT156" s="200"/>
      <c r="AU156" s="137"/>
      <c r="AV156" s="135"/>
      <c r="AW156" s="135"/>
      <c r="AX156" s="135"/>
      <c r="AY156" s="135"/>
      <c r="AZ156" s="136"/>
    </row>
    <row r="157" spans="1:52" ht="36" customHeight="1" x14ac:dyDescent="0.2">
      <c r="A157" s="73">
        <v>139</v>
      </c>
      <c r="B157" s="170"/>
      <c r="C157" s="167"/>
      <c r="D157" s="167"/>
      <c r="E157" s="167"/>
      <c r="F157" s="167"/>
      <c r="G157" s="167"/>
      <c r="H157" s="167"/>
      <c r="I157" s="167"/>
      <c r="J157" s="167"/>
      <c r="K157" s="167"/>
      <c r="L157" s="167"/>
      <c r="M157" s="167"/>
      <c r="N157" s="167"/>
      <c r="O157" s="167"/>
      <c r="P157" s="168"/>
      <c r="Q157" s="168"/>
      <c r="R157" s="169"/>
      <c r="S157" s="169"/>
      <c r="T157" s="169"/>
      <c r="U157" s="134"/>
      <c r="V157" s="135"/>
      <c r="W157" s="135"/>
      <c r="X157" s="136"/>
      <c r="Y157" s="132"/>
      <c r="Z157" s="133"/>
      <c r="AA157" s="133"/>
      <c r="AB157" s="186"/>
      <c r="AC157" s="186"/>
      <c r="AD157" s="185"/>
      <c r="AE157" s="185"/>
      <c r="AF157" s="185"/>
      <c r="AG157" s="187">
        <f t="shared" si="14"/>
        <v>0</v>
      </c>
      <c r="AH157" s="187"/>
      <c r="AI157" s="187"/>
      <c r="AJ157" s="53"/>
      <c r="AK157" s="188"/>
      <c r="AL157" s="188"/>
      <c r="AM157" s="186"/>
      <c r="AN157" s="186"/>
      <c r="AO157" s="185"/>
      <c r="AP157" s="185"/>
      <c r="AQ157" s="185"/>
      <c r="AR157" s="187">
        <f t="shared" si="15"/>
        <v>0</v>
      </c>
      <c r="AS157" s="187"/>
      <c r="AT157" s="200"/>
      <c r="AU157" s="137"/>
      <c r="AV157" s="135"/>
      <c r="AW157" s="135"/>
      <c r="AX157" s="135"/>
      <c r="AY157" s="135"/>
      <c r="AZ157" s="136"/>
    </row>
    <row r="158" spans="1:52" ht="36" customHeight="1" x14ac:dyDescent="0.2">
      <c r="A158" s="73">
        <v>140</v>
      </c>
      <c r="B158" s="170"/>
      <c r="C158" s="167"/>
      <c r="D158" s="167"/>
      <c r="E158" s="167"/>
      <c r="F158" s="167"/>
      <c r="G158" s="167"/>
      <c r="H158" s="167"/>
      <c r="I158" s="167"/>
      <c r="J158" s="167"/>
      <c r="K158" s="167"/>
      <c r="L158" s="167"/>
      <c r="M158" s="167"/>
      <c r="N158" s="167"/>
      <c r="O158" s="167"/>
      <c r="P158" s="168"/>
      <c r="Q158" s="168"/>
      <c r="R158" s="169"/>
      <c r="S158" s="169"/>
      <c r="T158" s="169"/>
      <c r="U158" s="134"/>
      <c r="V158" s="135"/>
      <c r="W158" s="135"/>
      <c r="X158" s="136"/>
      <c r="Y158" s="132"/>
      <c r="Z158" s="133"/>
      <c r="AA158" s="133"/>
      <c r="AB158" s="186"/>
      <c r="AC158" s="186"/>
      <c r="AD158" s="185"/>
      <c r="AE158" s="185"/>
      <c r="AF158" s="185"/>
      <c r="AG158" s="187">
        <f t="shared" si="14"/>
        <v>0</v>
      </c>
      <c r="AH158" s="187"/>
      <c r="AI158" s="187"/>
      <c r="AJ158" s="53"/>
      <c r="AK158" s="188"/>
      <c r="AL158" s="188"/>
      <c r="AM158" s="186"/>
      <c r="AN158" s="186"/>
      <c r="AO158" s="185"/>
      <c r="AP158" s="185"/>
      <c r="AQ158" s="185"/>
      <c r="AR158" s="187">
        <f t="shared" si="15"/>
        <v>0</v>
      </c>
      <c r="AS158" s="187"/>
      <c r="AT158" s="200"/>
      <c r="AU158" s="137"/>
      <c r="AV158" s="135"/>
      <c r="AW158" s="135"/>
      <c r="AX158" s="135"/>
      <c r="AY158" s="135"/>
      <c r="AZ158" s="136"/>
    </row>
    <row r="159" spans="1:52" ht="36" customHeight="1" x14ac:dyDescent="0.2">
      <c r="A159" s="73">
        <v>141</v>
      </c>
      <c r="B159" s="170"/>
      <c r="C159" s="167"/>
      <c r="D159" s="167"/>
      <c r="E159" s="167"/>
      <c r="F159" s="167"/>
      <c r="G159" s="167"/>
      <c r="H159" s="167"/>
      <c r="I159" s="167"/>
      <c r="J159" s="167"/>
      <c r="K159" s="167"/>
      <c r="L159" s="167"/>
      <c r="M159" s="167"/>
      <c r="N159" s="167"/>
      <c r="O159" s="167"/>
      <c r="P159" s="168"/>
      <c r="Q159" s="168"/>
      <c r="R159" s="169"/>
      <c r="S159" s="169"/>
      <c r="T159" s="169"/>
      <c r="U159" s="134"/>
      <c r="V159" s="135"/>
      <c r="W159" s="135"/>
      <c r="X159" s="136"/>
      <c r="Y159" s="132"/>
      <c r="Z159" s="133"/>
      <c r="AA159" s="133"/>
      <c r="AB159" s="186"/>
      <c r="AC159" s="186"/>
      <c r="AD159" s="185"/>
      <c r="AE159" s="185"/>
      <c r="AF159" s="185"/>
      <c r="AG159" s="187">
        <f t="shared" si="14"/>
        <v>0</v>
      </c>
      <c r="AH159" s="187"/>
      <c r="AI159" s="187"/>
      <c r="AJ159" s="53"/>
      <c r="AK159" s="188"/>
      <c r="AL159" s="188"/>
      <c r="AM159" s="186"/>
      <c r="AN159" s="186"/>
      <c r="AO159" s="185"/>
      <c r="AP159" s="185"/>
      <c r="AQ159" s="185"/>
      <c r="AR159" s="187">
        <f t="shared" si="15"/>
        <v>0</v>
      </c>
      <c r="AS159" s="187"/>
      <c r="AT159" s="200"/>
      <c r="AU159" s="137"/>
      <c r="AV159" s="135"/>
      <c r="AW159" s="135"/>
      <c r="AX159" s="135"/>
      <c r="AY159" s="135"/>
      <c r="AZ159" s="136"/>
    </row>
    <row r="160" spans="1:52" ht="36" customHeight="1" x14ac:dyDescent="0.2">
      <c r="A160" s="73">
        <v>142</v>
      </c>
      <c r="B160" s="170"/>
      <c r="C160" s="167"/>
      <c r="D160" s="167"/>
      <c r="E160" s="167"/>
      <c r="F160" s="167"/>
      <c r="G160" s="167"/>
      <c r="H160" s="167"/>
      <c r="I160" s="167"/>
      <c r="J160" s="167"/>
      <c r="K160" s="167"/>
      <c r="L160" s="167"/>
      <c r="M160" s="167"/>
      <c r="N160" s="167"/>
      <c r="O160" s="167"/>
      <c r="P160" s="168"/>
      <c r="Q160" s="168"/>
      <c r="R160" s="169"/>
      <c r="S160" s="169"/>
      <c r="T160" s="169"/>
      <c r="U160" s="134"/>
      <c r="V160" s="135"/>
      <c r="W160" s="135"/>
      <c r="X160" s="136"/>
      <c r="Y160" s="132"/>
      <c r="Z160" s="133"/>
      <c r="AA160" s="133"/>
      <c r="AB160" s="186"/>
      <c r="AC160" s="186"/>
      <c r="AD160" s="185"/>
      <c r="AE160" s="185"/>
      <c r="AF160" s="185"/>
      <c r="AG160" s="187">
        <f t="shared" si="14"/>
        <v>0</v>
      </c>
      <c r="AH160" s="187"/>
      <c r="AI160" s="187"/>
      <c r="AJ160" s="53"/>
      <c r="AK160" s="188"/>
      <c r="AL160" s="188"/>
      <c r="AM160" s="186"/>
      <c r="AN160" s="186"/>
      <c r="AO160" s="185"/>
      <c r="AP160" s="185"/>
      <c r="AQ160" s="185"/>
      <c r="AR160" s="187">
        <f t="shared" si="15"/>
        <v>0</v>
      </c>
      <c r="AS160" s="187"/>
      <c r="AT160" s="200"/>
      <c r="AU160" s="137"/>
      <c r="AV160" s="135"/>
      <c r="AW160" s="135"/>
      <c r="AX160" s="135"/>
      <c r="AY160" s="135"/>
      <c r="AZ160" s="136"/>
    </row>
    <row r="161" spans="1:52" ht="36" customHeight="1" x14ac:dyDescent="0.2">
      <c r="A161" s="73">
        <v>143</v>
      </c>
      <c r="B161" s="170"/>
      <c r="C161" s="167"/>
      <c r="D161" s="167"/>
      <c r="E161" s="167"/>
      <c r="F161" s="167"/>
      <c r="G161" s="167"/>
      <c r="H161" s="167"/>
      <c r="I161" s="167"/>
      <c r="J161" s="167"/>
      <c r="K161" s="167"/>
      <c r="L161" s="167"/>
      <c r="M161" s="167"/>
      <c r="N161" s="167"/>
      <c r="O161" s="167"/>
      <c r="P161" s="168"/>
      <c r="Q161" s="168"/>
      <c r="R161" s="169"/>
      <c r="S161" s="169"/>
      <c r="T161" s="169"/>
      <c r="U161" s="134"/>
      <c r="V161" s="135"/>
      <c r="W161" s="135"/>
      <c r="X161" s="136"/>
      <c r="Y161" s="132"/>
      <c r="Z161" s="133"/>
      <c r="AA161" s="133"/>
      <c r="AB161" s="186"/>
      <c r="AC161" s="186"/>
      <c r="AD161" s="185"/>
      <c r="AE161" s="185"/>
      <c r="AF161" s="185"/>
      <c r="AG161" s="187">
        <f t="shared" si="14"/>
        <v>0</v>
      </c>
      <c r="AH161" s="187"/>
      <c r="AI161" s="187"/>
      <c r="AJ161" s="53"/>
      <c r="AK161" s="188"/>
      <c r="AL161" s="188"/>
      <c r="AM161" s="186"/>
      <c r="AN161" s="186"/>
      <c r="AO161" s="185"/>
      <c r="AP161" s="185"/>
      <c r="AQ161" s="185"/>
      <c r="AR161" s="187">
        <f t="shared" si="15"/>
        <v>0</v>
      </c>
      <c r="AS161" s="187"/>
      <c r="AT161" s="200"/>
      <c r="AU161" s="137"/>
      <c r="AV161" s="135"/>
      <c r="AW161" s="135"/>
      <c r="AX161" s="135"/>
      <c r="AY161" s="135"/>
      <c r="AZ161" s="136"/>
    </row>
    <row r="162" spans="1:52" ht="36" customHeight="1" x14ac:dyDescent="0.2">
      <c r="A162" s="73">
        <v>144</v>
      </c>
      <c r="B162" s="170"/>
      <c r="C162" s="167"/>
      <c r="D162" s="167"/>
      <c r="E162" s="167"/>
      <c r="F162" s="167"/>
      <c r="G162" s="167"/>
      <c r="H162" s="167"/>
      <c r="I162" s="167"/>
      <c r="J162" s="167"/>
      <c r="K162" s="167"/>
      <c r="L162" s="167"/>
      <c r="M162" s="167"/>
      <c r="N162" s="167"/>
      <c r="O162" s="167"/>
      <c r="P162" s="168"/>
      <c r="Q162" s="168"/>
      <c r="R162" s="169"/>
      <c r="S162" s="169"/>
      <c r="T162" s="169"/>
      <c r="U162" s="134"/>
      <c r="V162" s="135"/>
      <c r="W162" s="135"/>
      <c r="X162" s="136"/>
      <c r="Y162" s="132"/>
      <c r="Z162" s="133"/>
      <c r="AA162" s="133"/>
      <c r="AB162" s="186"/>
      <c r="AC162" s="186"/>
      <c r="AD162" s="185"/>
      <c r="AE162" s="185"/>
      <c r="AF162" s="185"/>
      <c r="AG162" s="187">
        <f t="shared" si="14"/>
        <v>0</v>
      </c>
      <c r="AH162" s="187"/>
      <c r="AI162" s="187"/>
      <c r="AJ162" s="53"/>
      <c r="AK162" s="188"/>
      <c r="AL162" s="188"/>
      <c r="AM162" s="186"/>
      <c r="AN162" s="186"/>
      <c r="AO162" s="185"/>
      <c r="AP162" s="185"/>
      <c r="AQ162" s="185"/>
      <c r="AR162" s="187">
        <f t="shared" si="15"/>
        <v>0</v>
      </c>
      <c r="AS162" s="187"/>
      <c r="AT162" s="200"/>
      <c r="AU162" s="137"/>
      <c r="AV162" s="135"/>
      <c r="AW162" s="135"/>
      <c r="AX162" s="135"/>
      <c r="AY162" s="135"/>
      <c r="AZ162" s="136"/>
    </row>
    <row r="163" spans="1:52" ht="36" customHeight="1" x14ac:dyDescent="0.2">
      <c r="A163" s="73">
        <v>145</v>
      </c>
      <c r="B163" s="170"/>
      <c r="C163" s="167"/>
      <c r="D163" s="167"/>
      <c r="E163" s="167"/>
      <c r="F163" s="167"/>
      <c r="G163" s="167"/>
      <c r="H163" s="167"/>
      <c r="I163" s="167"/>
      <c r="J163" s="167"/>
      <c r="K163" s="167"/>
      <c r="L163" s="167"/>
      <c r="M163" s="167"/>
      <c r="N163" s="167"/>
      <c r="O163" s="167"/>
      <c r="P163" s="168"/>
      <c r="Q163" s="168"/>
      <c r="R163" s="169"/>
      <c r="S163" s="169"/>
      <c r="T163" s="169"/>
      <c r="U163" s="134"/>
      <c r="V163" s="135"/>
      <c r="W163" s="135"/>
      <c r="X163" s="136"/>
      <c r="Y163" s="132"/>
      <c r="Z163" s="133"/>
      <c r="AA163" s="133"/>
      <c r="AB163" s="186"/>
      <c r="AC163" s="186"/>
      <c r="AD163" s="185"/>
      <c r="AE163" s="185"/>
      <c r="AF163" s="185"/>
      <c r="AG163" s="187">
        <f t="shared" si="14"/>
        <v>0</v>
      </c>
      <c r="AH163" s="187"/>
      <c r="AI163" s="187"/>
      <c r="AJ163" s="53"/>
      <c r="AK163" s="188"/>
      <c r="AL163" s="188"/>
      <c r="AM163" s="186"/>
      <c r="AN163" s="186"/>
      <c r="AO163" s="185"/>
      <c r="AP163" s="185"/>
      <c r="AQ163" s="185"/>
      <c r="AR163" s="187">
        <f t="shared" si="15"/>
        <v>0</v>
      </c>
      <c r="AS163" s="187"/>
      <c r="AT163" s="200"/>
      <c r="AU163" s="137"/>
      <c r="AV163" s="135"/>
      <c r="AW163" s="135"/>
      <c r="AX163" s="135"/>
      <c r="AY163" s="135"/>
      <c r="AZ163" s="136"/>
    </row>
    <row r="164" spans="1:52" ht="36" customHeight="1" x14ac:dyDescent="0.2">
      <c r="A164" s="73">
        <v>146</v>
      </c>
      <c r="B164" s="170"/>
      <c r="C164" s="167"/>
      <c r="D164" s="167"/>
      <c r="E164" s="167"/>
      <c r="F164" s="167"/>
      <c r="G164" s="167"/>
      <c r="H164" s="167"/>
      <c r="I164" s="167"/>
      <c r="J164" s="167"/>
      <c r="K164" s="167"/>
      <c r="L164" s="167"/>
      <c r="M164" s="167"/>
      <c r="N164" s="167"/>
      <c r="O164" s="167"/>
      <c r="P164" s="168"/>
      <c r="Q164" s="168"/>
      <c r="R164" s="169"/>
      <c r="S164" s="169"/>
      <c r="T164" s="169"/>
      <c r="U164" s="134"/>
      <c r="V164" s="135"/>
      <c r="W164" s="135"/>
      <c r="X164" s="136"/>
      <c r="Y164" s="132"/>
      <c r="Z164" s="133"/>
      <c r="AA164" s="133"/>
      <c r="AB164" s="186"/>
      <c r="AC164" s="186"/>
      <c r="AD164" s="185"/>
      <c r="AE164" s="185"/>
      <c r="AF164" s="185"/>
      <c r="AG164" s="187">
        <f t="shared" si="14"/>
        <v>0</v>
      </c>
      <c r="AH164" s="187"/>
      <c r="AI164" s="187"/>
      <c r="AJ164" s="53"/>
      <c r="AK164" s="188"/>
      <c r="AL164" s="188"/>
      <c r="AM164" s="186"/>
      <c r="AN164" s="186"/>
      <c r="AO164" s="185"/>
      <c r="AP164" s="185"/>
      <c r="AQ164" s="185"/>
      <c r="AR164" s="187">
        <f t="shared" si="15"/>
        <v>0</v>
      </c>
      <c r="AS164" s="187"/>
      <c r="AT164" s="200"/>
      <c r="AU164" s="137"/>
      <c r="AV164" s="135"/>
      <c r="AW164" s="135"/>
      <c r="AX164" s="135"/>
      <c r="AY164" s="135"/>
      <c r="AZ164" s="136"/>
    </row>
    <row r="165" spans="1:52" ht="36" customHeight="1" x14ac:dyDescent="0.2">
      <c r="A165" s="73">
        <v>147</v>
      </c>
      <c r="B165" s="170"/>
      <c r="C165" s="167"/>
      <c r="D165" s="167"/>
      <c r="E165" s="167"/>
      <c r="F165" s="167"/>
      <c r="G165" s="167"/>
      <c r="H165" s="167"/>
      <c r="I165" s="167"/>
      <c r="J165" s="167"/>
      <c r="K165" s="167"/>
      <c r="L165" s="167"/>
      <c r="M165" s="167"/>
      <c r="N165" s="167"/>
      <c r="O165" s="167"/>
      <c r="P165" s="168"/>
      <c r="Q165" s="168"/>
      <c r="R165" s="169"/>
      <c r="S165" s="169"/>
      <c r="T165" s="169"/>
      <c r="U165" s="134"/>
      <c r="V165" s="135"/>
      <c r="W165" s="135"/>
      <c r="X165" s="136"/>
      <c r="Y165" s="132"/>
      <c r="Z165" s="133"/>
      <c r="AA165" s="133"/>
      <c r="AB165" s="186"/>
      <c r="AC165" s="186"/>
      <c r="AD165" s="185"/>
      <c r="AE165" s="185"/>
      <c r="AF165" s="185"/>
      <c r="AG165" s="187">
        <f t="shared" si="14"/>
        <v>0</v>
      </c>
      <c r="AH165" s="187"/>
      <c r="AI165" s="187"/>
      <c r="AJ165" s="53"/>
      <c r="AK165" s="188"/>
      <c r="AL165" s="188"/>
      <c r="AM165" s="186"/>
      <c r="AN165" s="186"/>
      <c r="AO165" s="185"/>
      <c r="AP165" s="185"/>
      <c r="AQ165" s="185"/>
      <c r="AR165" s="187">
        <f t="shared" si="15"/>
        <v>0</v>
      </c>
      <c r="AS165" s="187"/>
      <c r="AT165" s="200"/>
      <c r="AU165" s="137"/>
      <c r="AV165" s="135"/>
      <c r="AW165" s="135"/>
      <c r="AX165" s="135"/>
      <c r="AY165" s="135"/>
      <c r="AZ165" s="136"/>
    </row>
    <row r="166" spans="1:52" ht="36" customHeight="1" x14ac:dyDescent="0.2">
      <c r="A166" s="73">
        <v>148</v>
      </c>
      <c r="B166" s="170"/>
      <c r="C166" s="167"/>
      <c r="D166" s="167"/>
      <c r="E166" s="167"/>
      <c r="F166" s="167"/>
      <c r="G166" s="167"/>
      <c r="H166" s="167"/>
      <c r="I166" s="167"/>
      <c r="J166" s="167"/>
      <c r="K166" s="167"/>
      <c r="L166" s="167"/>
      <c r="M166" s="167"/>
      <c r="N166" s="167"/>
      <c r="O166" s="167"/>
      <c r="P166" s="168"/>
      <c r="Q166" s="168"/>
      <c r="R166" s="169"/>
      <c r="S166" s="169"/>
      <c r="T166" s="169"/>
      <c r="U166" s="134"/>
      <c r="V166" s="135"/>
      <c r="W166" s="135"/>
      <c r="X166" s="136"/>
      <c r="Y166" s="132"/>
      <c r="Z166" s="133"/>
      <c r="AA166" s="133"/>
      <c r="AB166" s="186"/>
      <c r="AC166" s="186"/>
      <c r="AD166" s="185"/>
      <c r="AE166" s="185"/>
      <c r="AF166" s="185"/>
      <c r="AG166" s="187">
        <f t="shared" si="14"/>
        <v>0</v>
      </c>
      <c r="AH166" s="187"/>
      <c r="AI166" s="187"/>
      <c r="AJ166" s="53"/>
      <c r="AK166" s="188"/>
      <c r="AL166" s="188"/>
      <c r="AM166" s="186"/>
      <c r="AN166" s="186"/>
      <c r="AO166" s="185"/>
      <c r="AP166" s="185"/>
      <c r="AQ166" s="185"/>
      <c r="AR166" s="187">
        <f t="shared" si="15"/>
        <v>0</v>
      </c>
      <c r="AS166" s="187"/>
      <c r="AT166" s="200"/>
      <c r="AU166" s="137"/>
      <c r="AV166" s="135"/>
      <c r="AW166" s="135"/>
      <c r="AX166" s="135"/>
      <c r="AY166" s="135"/>
      <c r="AZ166" s="136"/>
    </row>
    <row r="167" spans="1:52" ht="36" customHeight="1" x14ac:dyDescent="0.2">
      <c r="A167" s="73">
        <v>149</v>
      </c>
      <c r="B167" s="170"/>
      <c r="C167" s="167"/>
      <c r="D167" s="167"/>
      <c r="E167" s="167"/>
      <c r="F167" s="167"/>
      <c r="G167" s="167"/>
      <c r="H167" s="167"/>
      <c r="I167" s="167"/>
      <c r="J167" s="167"/>
      <c r="K167" s="167"/>
      <c r="L167" s="167"/>
      <c r="M167" s="167"/>
      <c r="N167" s="167"/>
      <c r="O167" s="167"/>
      <c r="P167" s="168"/>
      <c r="Q167" s="168"/>
      <c r="R167" s="169"/>
      <c r="S167" s="169"/>
      <c r="T167" s="169"/>
      <c r="U167" s="134"/>
      <c r="V167" s="135"/>
      <c r="W167" s="135"/>
      <c r="X167" s="136"/>
      <c r="Y167" s="132"/>
      <c r="Z167" s="133"/>
      <c r="AA167" s="133"/>
      <c r="AB167" s="186"/>
      <c r="AC167" s="186"/>
      <c r="AD167" s="185"/>
      <c r="AE167" s="185"/>
      <c r="AF167" s="185"/>
      <c r="AG167" s="187">
        <f t="shared" si="14"/>
        <v>0</v>
      </c>
      <c r="AH167" s="187"/>
      <c r="AI167" s="187"/>
      <c r="AJ167" s="53"/>
      <c r="AK167" s="188"/>
      <c r="AL167" s="188"/>
      <c r="AM167" s="186"/>
      <c r="AN167" s="186"/>
      <c r="AO167" s="185"/>
      <c r="AP167" s="185"/>
      <c r="AQ167" s="185"/>
      <c r="AR167" s="187">
        <f t="shared" si="15"/>
        <v>0</v>
      </c>
      <c r="AS167" s="187"/>
      <c r="AT167" s="200"/>
      <c r="AU167" s="137"/>
      <c r="AV167" s="135"/>
      <c r="AW167" s="135"/>
      <c r="AX167" s="135"/>
      <c r="AY167" s="135"/>
      <c r="AZ167" s="136"/>
    </row>
    <row r="168" spans="1:52" ht="36" customHeight="1" x14ac:dyDescent="0.2">
      <c r="A168" s="73">
        <v>150</v>
      </c>
      <c r="B168" s="170"/>
      <c r="C168" s="167"/>
      <c r="D168" s="167"/>
      <c r="E168" s="167"/>
      <c r="F168" s="167"/>
      <c r="G168" s="167"/>
      <c r="H168" s="167"/>
      <c r="I168" s="167"/>
      <c r="J168" s="167"/>
      <c r="K168" s="167"/>
      <c r="L168" s="167"/>
      <c r="M168" s="167"/>
      <c r="N168" s="167"/>
      <c r="O168" s="167"/>
      <c r="P168" s="168"/>
      <c r="Q168" s="168"/>
      <c r="R168" s="169"/>
      <c r="S168" s="169"/>
      <c r="T168" s="169"/>
      <c r="U168" s="134"/>
      <c r="V168" s="135"/>
      <c r="W168" s="135"/>
      <c r="X168" s="136"/>
      <c r="Y168" s="132"/>
      <c r="Z168" s="133"/>
      <c r="AA168" s="133"/>
      <c r="AB168" s="186"/>
      <c r="AC168" s="186"/>
      <c r="AD168" s="185"/>
      <c r="AE168" s="185"/>
      <c r="AF168" s="185"/>
      <c r="AG168" s="187">
        <f t="shared" si="14"/>
        <v>0</v>
      </c>
      <c r="AH168" s="187"/>
      <c r="AI168" s="187"/>
      <c r="AJ168" s="53"/>
      <c r="AK168" s="188"/>
      <c r="AL168" s="188"/>
      <c r="AM168" s="186"/>
      <c r="AN168" s="186"/>
      <c r="AO168" s="185"/>
      <c r="AP168" s="185"/>
      <c r="AQ168" s="185"/>
      <c r="AR168" s="187">
        <f t="shared" si="15"/>
        <v>0</v>
      </c>
      <c r="AS168" s="187"/>
      <c r="AT168" s="200"/>
      <c r="AU168" s="137"/>
      <c r="AV168" s="135"/>
      <c r="AW168" s="135"/>
      <c r="AX168" s="135"/>
      <c r="AY168" s="135"/>
      <c r="AZ168" s="136"/>
    </row>
    <row r="169" spans="1:52" ht="36" customHeight="1" x14ac:dyDescent="0.2">
      <c r="A169" s="73">
        <v>151</v>
      </c>
      <c r="B169" s="170"/>
      <c r="C169" s="167"/>
      <c r="D169" s="167"/>
      <c r="E169" s="167"/>
      <c r="F169" s="167"/>
      <c r="G169" s="167"/>
      <c r="H169" s="167"/>
      <c r="I169" s="167"/>
      <c r="J169" s="167"/>
      <c r="K169" s="167"/>
      <c r="L169" s="167"/>
      <c r="M169" s="167"/>
      <c r="N169" s="167"/>
      <c r="O169" s="167"/>
      <c r="P169" s="168"/>
      <c r="Q169" s="168"/>
      <c r="R169" s="169"/>
      <c r="S169" s="169"/>
      <c r="T169" s="169"/>
      <c r="U169" s="134"/>
      <c r="V169" s="135"/>
      <c r="W169" s="135"/>
      <c r="X169" s="136"/>
      <c r="Y169" s="132"/>
      <c r="Z169" s="133"/>
      <c r="AA169" s="133"/>
      <c r="AB169" s="186"/>
      <c r="AC169" s="186"/>
      <c r="AD169" s="185"/>
      <c r="AE169" s="185"/>
      <c r="AF169" s="185"/>
      <c r="AG169" s="187">
        <f t="shared" si="14"/>
        <v>0</v>
      </c>
      <c r="AH169" s="187"/>
      <c r="AI169" s="187"/>
      <c r="AJ169" s="53"/>
      <c r="AK169" s="188"/>
      <c r="AL169" s="188"/>
      <c r="AM169" s="186"/>
      <c r="AN169" s="186"/>
      <c r="AO169" s="185"/>
      <c r="AP169" s="185"/>
      <c r="AQ169" s="185"/>
      <c r="AR169" s="187">
        <f t="shared" si="15"/>
        <v>0</v>
      </c>
      <c r="AS169" s="187"/>
      <c r="AT169" s="200"/>
      <c r="AU169" s="137"/>
      <c r="AV169" s="135"/>
      <c r="AW169" s="135"/>
      <c r="AX169" s="135"/>
      <c r="AY169" s="135"/>
      <c r="AZ169" s="136"/>
    </row>
    <row r="170" spans="1:52" ht="36" customHeight="1" x14ac:dyDescent="0.2">
      <c r="A170" s="73">
        <v>152</v>
      </c>
      <c r="B170" s="170"/>
      <c r="C170" s="167"/>
      <c r="D170" s="167"/>
      <c r="E170" s="167"/>
      <c r="F170" s="167"/>
      <c r="G170" s="167"/>
      <c r="H170" s="167"/>
      <c r="I170" s="167"/>
      <c r="J170" s="167"/>
      <c r="K170" s="167"/>
      <c r="L170" s="167"/>
      <c r="M170" s="167"/>
      <c r="N170" s="167"/>
      <c r="O170" s="167"/>
      <c r="P170" s="168"/>
      <c r="Q170" s="168"/>
      <c r="R170" s="169"/>
      <c r="S170" s="169"/>
      <c r="T170" s="169"/>
      <c r="U170" s="134"/>
      <c r="V170" s="135"/>
      <c r="W170" s="135"/>
      <c r="X170" s="136"/>
      <c r="Y170" s="132"/>
      <c r="Z170" s="133"/>
      <c r="AA170" s="133"/>
      <c r="AB170" s="186"/>
      <c r="AC170" s="186"/>
      <c r="AD170" s="185"/>
      <c r="AE170" s="185"/>
      <c r="AF170" s="185"/>
      <c r="AG170" s="187">
        <f t="shared" si="14"/>
        <v>0</v>
      </c>
      <c r="AH170" s="187"/>
      <c r="AI170" s="187"/>
      <c r="AJ170" s="53"/>
      <c r="AK170" s="188"/>
      <c r="AL170" s="188"/>
      <c r="AM170" s="186"/>
      <c r="AN170" s="186"/>
      <c r="AO170" s="185"/>
      <c r="AP170" s="185"/>
      <c r="AQ170" s="185"/>
      <c r="AR170" s="187">
        <f t="shared" si="15"/>
        <v>0</v>
      </c>
      <c r="AS170" s="187"/>
      <c r="AT170" s="200"/>
      <c r="AU170" s="137"/>
      <c r="AV170" s="135"/>
      <c r="AW170" s="135"/>
      <c r="AX170" s="135"/>
      <c r="AY170" s="135"/>
      <c r="AZ170" s="136"/>
    </row>
    <row r="171" spans="1:52" ht="36" customHeight="1" x14ac:dyDescent="0.2">
      <c r="A171" s="73">
        <v>153</v>
      </c>
      <c r="B171" s="170"/>
      <c r="C171" s="167"/>
      <c r="D171" s="167"/>
      <c r="E171" s="167"/>
      <c r="F171" s="167"/>
      <c r="G171" s="167"/>
      <c r="H171" s="167"/>
      <c r="I171" s="167"/>
      <c r="J171" s="167"/>
      <c r="K171" s="167"/>
      <c r="L171" s="167"/>
      <c r="M171" s="167"/>
      <c r="N171" s="167"/>
      <c r="O171" s="167"/>
      <c r="P171" s="168"/>
      <c r="Q171" s="168"/>
      <c r="R171" s="169"/>
      <c r="S171" s="169"/>
      <c r="T171" s="169"/>
      <c r="U171" s="134"/>
      <c r="V171" s="135"/>
      <c r="W171" s="135"/>
      <c r="X171" s="136"/>
      <c r="Y171" s="132"/>
      <c r="Z171" s="133"/>
      <c r="AA171" s="133"/>
      <c r="AB171" s="186"/>
      <c r="AC171" s="186"/>
      <c r="AD171" s="185"/>
      <c r="AE171" s="185"/>
      <c r="AF171" s="185"/>
      <c r="AG171" s="187">
        <f t="shared" si="14"/>
        <v>0</v>
      </c>
      <c r="AH171" s="187"/>
      <c r="AI171" s="187"/>
      <c r="AJ171" s="53"/>
      <c r="AK171" s="188"/>
      <c r="AL171" s="188"/>
      <c r="AM171" s="186"/>
      <c r="AN171" s="186"/>
      <c r="AO171" s="185"/>
      <c r="AP171" s="185"/>
      <c r="AQ171" s="185"/>
      <c r="AR171" s="187">
        <f t="shared" si="15"/>
        <v>0</v>
      </c>
      <c r="AS171" s="187"/>
      <c r="AT171" s="200"/>
      <c r="AU171" s="137"/>
      <c r="AV171" s="135"/>
      <c r="AW171" s="135"/>
      <c r="AX171" s="135"/>
      <c r="AY171" s="135"/>
      <c r="AZ171" s="136"/>
    </row>
    <row r="172" spans="1:52" ht="36" customHeight="1" x14ac:dyDescent="0.2">
      <c r="A172" s="73">
        <v>154</v>
      </c>
      <c r="B172" s="170"/>
      <c r="C172" s="167"/>
      <c r="D172" s="167"/>
      <c r="E172" s="167"/>
      <c r="F172" s="167"/>
      <c r="G172" s="167"/>
      <c r="H172" s="167"/>
      <c r="I172" s="167"/>
      <c r="J172" s="167"/>
      <c r="K172" s="167"/>
      <c r="L172" s="167"/>
      <c r="M172" s="167"/>
      <c r="N172" s="167"/>
      <c r="O172" s="167"/>
      <c r="P172" s="168"/>
      <c r="Q172" s="168"/>
      <c r="R172" s="169"/>
      <c r="S172" s="169"/>
      <c r="T172" s="169"/>
      <c r="U172" s="134"/>
      <c r="V172" s="135"/>
      <c r="W172" s="135"/>
      <c r="X172" s="136"/>
      <c r="Y172" s="132"/>
      <c r="Z172" s="133"/>
      <c r="AA172" s="133"/>
      <c r="AB172" s="186"/>
      <c r="AC172" s="186"/>
      <c r="AD172" s="185"/>
      <c r="AE172" s="185"/>
      <c r="AF172" s="185"/>
      <c r="AG172" s="187">
        <f t="shared" si="14"/>
        <v>0</v>
      </c>
      <c r="AH172" s="187"/>
      <c r="AI172" s="187"/>
      <c r="AJ172" s="53"/>
      <c r="AK172" s="188"/>
      <c r="AL172" s="188"/>
      <c r="AM172" s="186"/>
      <c r="AN172" s="186"/>
      <c r="AO172" s="185"/>
      <c r="AP172" s="185"/>
      <c r="AQ172" s="185"/>
      <c r="AR172" s="187">
        <f t="shared" si="15"/>
        <v>0</v>
      </c>
      <c r="AS172" s="187"/>
      <c r="AT172" s="200"/>
      <c r="AU172" s="137"/>
      <c r="AV172" s="135"/>
      <c r="AW172" s="135"/>
      <c r="AX172" s="135"/>
      <c r="AY172" s="135"/>
      <c r="AZ172" s="136"/>
    </row>
    <row r="173" spans="1:52" ht="36" customHeight="1" x14ac:dyDescent="0.2">
      <c r="A173" s="73">
        <v>155</v>
      </c>
      <c r="B173" s="170"/>
      <c r="C173" s="167"/>
      <c r="D173" s="167"/>
      <c r="E173" s="167"/>
      <c r="F173" s="167"/>
      <c r="G173" s="167"/>
      <c r="H173" s="167"/>
      <c r="I173" s="167"/>
      <c r="J173" s="167"/>
      <c r="K173" s="167"/>
      <c r="L173" s="167"/>
      <c r="M173" s="167"/>
      <c r="N173" s="167"/>
      <c r="O173" s="167"/>
      <c r="P173" s="168"/>
      <c r="Q173" s="168"/>
      <c r="R173" s="169"/>
      <c r="S173" s="169"/>
      <c r="T173" s="169"/>
      <c r="U173" s="134"/>
      <c r="V173" s="135"/>
      <c r="W173" s="135"/>
      <c r="X173" s="136"/>
      <c r="Y173" s="132"/>
      <c r="Z173" s="133"/>
      <c r="AA173" s="133"/>
      <c r="AB173" s="186"/>
      <c r="AC173" s="186"/>
      <c r="AD173" s="185"/>
      <c r="AE173" s="185"/>
      <c r="AF173" s="185"/>
      <c r="AG173" s="187">
        <f t="shared" si="14"/>
        <v>0</v>
      </c>
      <c r="AH173" s="187"/>
      <c r="AI173" s="187"/>
      <c r="AJ173" s="53"/>
      <c r="AK173" s="188"/>
      <c r="AL173" s="188"/>
      <c r="AM173" s="186"/>
      <c r="AN173" s="186"/>
      <c r="AO173" s="185"/>
      <c r="AP173" s="185"/>
      <c r="AQ173" s="185"/>
      <c r="AR173" s="187">
        <f t="shared" si="15"/>
        <v>0</v>
      </c>
      <c r="AS173" s="187"/>
      <c r="AT173" s="200"/>
      <c r="AU173" s="137"/>
      <c r="AV173" s="135"/>
      <c r="AW173" s="135"/>
      <c r="AX173" s="135"/>
      <c r="AY173" s="135"/>
      <c r="AZ173" s="136"/>
    </row>
    <row r="174" spans="1:52" ht="36" customHeight="1" x14ac:dyDescent="0.2">
      <c r="A174" s="73">
        <v>156</v>
      </c>
      <c r="B174" s="170"/>
      <c r="C174" s="167"/>
      <c r="D174" s="167"/>
      <c r="E174" s="167"/>
      <c r="F174" s="167"/>
      <c r="G174" s="167"/>
      <c r="H174" s="167"/>
      <c r="I174" s="167"/>
      <c r="J174" s="167"/>
      <c r="K174" s="167"/>
      <c r="L174" s="167"/>
      <c r="M174" s="167"/>
      <c r="N174" s="167"/>
      <c r="O174" s="167"/>
      <c r="P174" s="168"/>
      <c r="Q174" s="168"/>
      <c r="R174" s="169"/>
      <c r="S174" s="169"/>
      <c r="T174" s="169"/>
      <c r="U174" s="134"/>
      <c r="V174" s="135"/>
      <c r="W174" s="135"/>
      <c r="X174" s="136"/>
      <c r="Y174" s="132"/>
      <c r="Z174" s="133"/>
      <c r="AA174" s="133"/>
      <c r="AB174" s="186"/>
      <c r="AC174" s="186"/>
      <c r="AD174" s="185"/>
      <c r="AE174" s="185"/>
      <c r="AF174" s="185"/>
      <c r="AG174" s="187">
        <f t="shared" si="14"/>
        <v>0</v>
      </c>
      <c r="AH174" s="187"/>
      <c r="AI174" s="187"/>
      <c r="AJ174" s="53"/>
      <c r="AK174" s="188"/>
      <c r="AL174" s="188"/>
      <c r="AM174" s="186"/>
      <c r="AN174" s="186"/>
      <c r="AO174" s="185"/>
      <c r="AP174" s="185"/>
      <c r="AQ174" s="185"/>
      <c r="AR174" s="187">
        <f t="shared" si="15"/>
        <v>0</v>
      </c>
      <c r="AS174" s="187"/>
      <c r="AT174" s="200"/>
      <c r="AU174" s="137"/>
      <c r="AV174" s="135"/>
      <c r="AW174" s="135"/>
      <c r="AX174" s="135"/>
      <c r="AY174" s="135"/>
      <c r="AZ174" s="136"/>
    </row>
    <row r="175" spans="1:52" ht="36" customHeight="1" x14ac:dyDescent="0.2">
      <c r="A175" s="73">
        <v>157</v>
      </c>
      <c r="B175" s="170"/>
      <c r="C175" s="167"/>
      <c r="D175" s="167"/>
      <c r="E175" s="167"/>
      <c r="F175" s="167"/>
      <c r="G175" s="167"/>
      <c r="H175" s="167"/>
      <c r="I175" s="167"/>
      <c r="J175" s="167"/>
      <c r="K175" s="167"/>
      <c r="L175" s="167"/>
      <c r="M175" s="167"/>
      <c r="N175" s="167"/>
      <c r="O175" s="167"/>
      <c r="P175" s="168"/>
      <c r="Q175" s="168"/>
      <c r="R175" s="169"/>
      <c r="S175" s="169"/>
      <c r="T175" s="169"/>
      <c r="U175" s="134"/>
      <c r="V175" s="135"/>
      <c r="W175" s="135"/>
      <c r="X175" s="136"/>
      <c r="Y175" s="132"/>
      <c r="Z175" s="133"/>
      <c r="AA175" s="133"/>
      <c r="AB175" s="186"/>
      <c r="AC175" s="186"/>
      <c r="AD175" s="185"/>
      <c r="AE175" s="185"/>
      <c r="AF175" s="185"/>
      <c r="AG175" s="187">
        <f t="shared" si="14"/>
        <v>0</v>
      </c>
      <c r="AH175" s="187"/>
      <c r="AI175" s="187"/>
      <c r="AJ175" s="53"/>
      <c r="AK175" s="188"/>
      <c r="AL175" s="188"/>
      <c r="AM175" s="186"/>
      <c r="AN175" s="186"/>
      <c r="AO175" s="185"/>
      <c r="AP175" s="185"/>
      <c r="AQ175" s="185"/>
      <c r="AR175" s="187">
        <f t="shared" si="15"/>
        <v>0</v>
      </c>
      <c r="AS175" s="187"/>
      <c r="AT175" s="200"/>
      <c r="AU175" s="137"/>
      <c r="AV175" s="135"/>
      <c r="AW175" s="135"/>
      <c r="AX175" s="135"/>
      <c r="AY175" s="135"/>
      <c r="AZ175" s="136"/>
    </row>
    <row r="176" spans="1:52" ht="36" customHeight="1" x14ac:dyDescent="0.2">
      <c r="A176" s="73">
        <v>158</v>
      </c>
      <c r="B176" s="170"/>
      <c r="C176" s="167"/>
      <c r="D176" s="167"/>
      <c r="E176" s="167"/>
      <c r="F176" s="167"/>
      <c r="G176" s="167"/>
      <c r="H176" s="167"/>
      <c r="I176" s="167"/>
      <c r="J176" s="167"/>
      <c r="K176" s="167"/>
      <c r="L176" s="167"/>
      <c r="M176" s="167"/>
      <c r="N176" s="167"/>
      <c r="O176" s="167"/>
      <c r="P176" s="168"/>
      <c r="Q176" s="168"/>
      <c r="R176" s="169"/>
      <c r="S176" s="169"/>
      <c r="T176" s="169"/>
      <c r="U176" s="134"/>
      <c r="V176" s="135"/>
      <c r="W176" s="135"/>
      <c r="X176" s="136"/>
      <c r="Y176" s="132"/>
      <c r="Z176" s="133"/>
      <c r="AA176" s="133"/>
      <c r="AB176" s="186"/>
      <c r="AC176" s="186"/>
      <c r="AD176" s="185"/>
      <c r="AE176" s="185"/>
      <c r="AF176" s="185"/>
      <c r="AG176" s="187">
        <f t="shared" si="14"/>
        <v>0</v>
      </c>
      <c r="AH176" s="187"/>
      <c r="AI176" s="187"/>
      <c r="AJ176" s="53"/>
      <c r="AK176" s="188"/>
      <c r="AL176" s="188"/>
      <c r="AM176" s="186"/>
      <c r="AN176" s="186"/>
      <c r="AO176" s="185"/>
      <c r="AP176" s="185"/>
      <c r="AQ176" s="185"/>
      <c r="AR176" s="187">
        <f t="shared" si="15"/>
        <v>0</v>
      </c>
      <c r="AS176" s="187"/>
      <c r="AT176" s="200"/>
      <c r="AU176" s="137"/>
      <c r="AV176" s="135"/>
      <c r="AW176" s="135"/>
      <c r="AX176" s="135"/>
      <c r="AY176" s="135"/>
      <c r="AZ176" s="136"/>
    </row>
    <row r="177" spans="1:52" ht="36" customHeight="1" x14ac:dyDescent="0.2">
      <c r="A177" s="73">
        <v>159</v>
      </c>
      <c r="B177" s="170"/>
      <c r="C177" s="167"/>
      <c r="D177" s="167"/>
      <c r="E177" s="167"/>
      <c r="F177" s="167"/>
      <c r="G177" s="167"/>
      <c r="H177" s="167"/>
      <c r="I177" s="167"/>
      <c r="J177" s="167"/>
      <c r="K177" s="167"/>
      <c r="L177" s="167"/>
      <c r="M177" s="167"/>
      <c r="N177" s="167"/>
      <c r="O177" s="167"/>
      <c r="P177" s="168"/>
      <c r="Q177" s="168"/>
      <c r="R177" s="169"/>
      <c r="S177" s="169"/>
      <c r="T177" s="169"/>
      <c r="U177" s="134"/>
      <c r="V177" s="135"/>
      <c r="W177" s="135"/>
      <c r="X177" s="136"/>
      <c r="Y177" s="132"/>
      <c r="Z177" s="133"/>
      <c r="AA177" s="133"/>
      <c r="AB177" s="186"/>
      <c r="AC177" s="186"/>
      <c r="AD177" s="185"/>
      <c r="AE177" s="185"/>
      <c r="AF177" s="185"/>
      <c r="AG177" s="187">
        <f t="shared" si="14"/>
        <v>0</v>
      </c>
      <c r="AH177" s="187"/>
      <c r="AI177" s="187"/>
      <c r="AJ177" s="53"/>
      <c r="AK177" s="188"/>
      <c r="AL177" s="188"/>
      <c r="AM177" s="186"/>
      <c r="AN177" s="186"/>
      <c r="AO177" s="185"/>
      <c r="AP177" s="185"/>
      <c r="AQ177" s="185"/>
      <c r="AR177" s="187">
        <f t="shared" si="15"/>
        <v>0</v>
      </c>
      <c r="AS177" s="187"/>
      <c r="AT177" s="200"/>
      <c r="AU177" s="137"/>
      <c r="AV177" s="135"/>
      <c r="AW177" s="135"/>
      <c r="AX177" s="135"/>
      <c r="AY177" s="135"/>
      <c r="AZ177" s="136"/>
    </row>
    <row r="178" spans="1:52" ht="36" customHeight="1" x14ac:dyDescent="0.2">
      <c r="A178" s="73">
        <v>160</v>
      </c>
      <c r="B178" s="170"/>
      <c r="C178" s="167"/>
      <c r="D178" s="167"/>
      <c r="E178" s="167"/>
      <c r="F178" s="167"/>
      <c r="G178" s="167"/>
      <c r="H178" s="167"/>
      <c r="I178" s="167"/>
      <c r="J178" s="167"/>
      <c r="K178" s="167"/>
      <c r="L178" s="167"/>
      <c r="M178" s="167"/>
      <c r="N178" s="167"/>
      <c r="O178" s="167"/>
      <c r="P178" s="168"/>
      <c r="Q178" s="168"/>
      <c r="R178" s="169"/>
      <c r="S178" s="169"/>
      <c r="T178" s="169"/>
      <c r="U178" s="134"/>
      <c r="V178" s="135"/>
      <c r="W178" s="135"/>
      <c r="X178" s="136"/>
      <c r="Y178" s="132"/>
      <c r="Z178" s="133"/>
      <c r="AA178" s="133"/>
      <c r="AB178" s="186"/>
      <c r="AC178" s="186"/>
      <c r="AD178" s="185"/>
      <c r="AE178" s="185"/>
      <c r="AF178" s="185"/>
      <c r="AG178" s="187">
        <f t="shared" si="14"/>
        <v>0</v>
      </c>
      <c r="AH178" s="187"/>
      <c r="AI178" s="187"/>
      <c r="AJ178" s="53"/>
      <c r="AK178" s="188"/>
      <c r="AL178" s="188"/>
      <c r="AM178" s="186"/>
      <c r="AN178" s="186"/>
      <c r="AO178" s="185"/>
      <c r="AP178" s="185"/>
      <c r="AQ178" s="185"/>
      <c r="AR178" s="187">
        <f t="shared" si="15"/>
        <v>0</v>
      </c>
      <c r="AS178" s="187"/>
      <c r="AT178" s="200"/>
      <c r="AU178" s="137"/>
      <c r="AV178" s="135"/>
      <c r="AW178" s="135"/>
      <c r="AX178" s="135"/>
      <c r="AY178" s="135"/>
      <c r="AZ178" s="136"/>
    </row>
    <row r="179" spans="1:52" ht="36" customHeight="1" x14ac:dyDescent="0.2">
      <c r="A179" s="73">
        <v>161</v>
      </c>
      <c r="B179" s="170"/>
      <c r="C179" s="167"/>
      <c r="D179" s="167"/>
      <c r="E179" s="167"/>
      <c r="F179" s="167"/>
      <c r="G179" s="167"/>
      <c r="H179" s="167"/>
      <c r="I179" s="167"/>
      <c r="J179" s="167"/>
      <c r="K179" s="167"/>
      <c r="L179" s="167"/>
      <c r="M179" s="167"/>
      <c r="N179" s="167"/>
      <c r="O179" s="167"/>
      <c r="P179" s="168"/>
      <c r="Q179" s="168"/>
      <c r="R179" s="169"/>
      <c r="S179" s="169"/>
      <c r="T179" s="169"/>
      <c r="U179" s="134"/>
      <c r="V179" s="135"/>
      <c r="W179" s="135"/>
      <c r="X179" s="136"/>
      <c r="Y179" s="132"/>
      <c r="Z179" s="133"/>
      <c r="AA179" s="133"/>
      <c r="AB179" s="186"/>
      <c r="AC179" s="186"/>
      <c r="AD179" s="185"/>
      <c r="AE179" s="185"/>
      <c r="AF179" s="185"/>
      <c r="AG179" s="187">
        <f t="shared" ref="AG179:AG206" si="16">AD179*AB179</f>
        <v>0</v>
      </c>
      <c r="AH179" s="187"/>
      <c r="AI179" s="187"/>
      <c r="AJ179" s="53"/>
      <c r="AK179" s="188"/>
      <c r="AL179" s="188"/>
      <c r="AM179" s="186"/>
      <c r="AN179" s="186"/>
      <c r="AO179" s="185"/>
      <c r="AP179" s="185"/>
      <c r="AQ179" s="185"/>
      <c r="AR179" s="187">
        <f t="shared" ref="AR179:AR206" si="17">AO179*AM179</f>
        <v>0</v>
      </c>
      <c r="AS179" s="187"/>
      <c r="AT179" s="200"/>
      <c r="AU179" s="137"/>
      <c r="AV179" s="135"/>
      <c r="AW179" s="135"/>
      <c r="AX179" s="135"/>
      <c r="AY179" s="135"/>
      <c r="AZ179" s="136"/>
    </row>
    <row r="180" spans="1:52" ht="36" customHeight="1" x14ac:dyDescent="0.2">
      <c r="A180" s="73">
        <v>162</v>
      </c>
      <c r="B180" s="170"/>
      <c r="C180" s="167"/>
      <c r="D180" s="167"/>
      <c r="E180" s="167"/>
      <c r="F180" s="167"/>
      <c r="G180" s="167"/>
      <c r="H180" s="167"/>
      <c r="I180" s="167"/>
      <c r="J180" s="167"/>
      <c r="K180" s="167"/>
      <c r="L180" s="167"/>
      <c r="M180" s="167"/>
      <c r="N180" s="167"/>
      <c r="O180" s="167"/>
      <c r="P180" s="168"/>
      <c r="Q180" s="168"/>
      <c r="R180" s="169"/>
      <c r="S180" s="169"/>
      <c r="T180" s="169"/>
      <c r="U180" s="134"/>
      <c r="V180" s="135"/>
      <c r="W180" s="135"/>
      <c r="X180" s="136"/>
      <c r="Y180" s="132"/>
      <c r="Z180" s="133"/>
      <c r="AA180" s="133"/>
      <c r="AB180" s="186"/>
      <c r="AC180" s="186"/>
      <c r="AD180" s="185"/>
      <c r="AE180" s="185"/>
      <c r="AF180" s="185"/>
      <c r="AG180" s="187">
        <f t="shared" si="16"/>
        <v>0</v>
      </c>
      <c r="AH180" s="187"/>
      <c r="AI180" s="187"/>
      <c r="AJ180" s="53"/>
      <c r="AK180" s="188"/>
      <c r="AL180" s="188"/>
      <c r="AM180" s="186"/>
      <c r="AN180" s="186"/>
      <c r="AO180" s="185"/>
      <c r="AP180" s="185"/>
      <c r="AQ180" s="185"/>
      <c r="AR180" s="187">
        <f t="shared" si="17"/>
        <v>0</v>
      </c>
      <c r="AS180" s="187"/>
      <c r="AT180" s="200"/>
      <c r="AU180" s="137"/>
      <c r="AV180" s="135"/>
      <c r="AW180" s="135"/>
      <c r="AX180" s="135"/>
      <c r="AY180" s="135"/>
      <c r="AZ180" s="136"/>
    </row>
    <row r="181" spans="1:52" ht="36" customHeight="1" x14ac:dyDescent="0.2">
      <c r="A181" s="73">
        <v>163</v>
      </c>
      <c r="B181" s="170"/>
      <c r="C181" s="167"/>
      <c r="D181" s="167"/>
      <c r="E181" s="167"/>
      <c r="F181" s="167"/>
      <c r="G181" s="167"/>
      <c r="H181" s="167"/>
      <c r="I181" s="167"/>
      <c r="J181" s="167"/>
      <c r="K181" s="167"/>
      <c r="L181" s="167"/>
      <c r="M181" s="167"/>
      <c r="N181" s="167"/>
      <c r="O181" s="167"/>
      <c r="P181" s="168"/>
      <c r="Q181" s="168"/>
      <c r="R181" s="169"/>
      <c r="S181" s="169"/>
      <c r="T181" s="169"/>
      <c r="U181" s="134"/>
      <c r="V181" s="135"/>
      <c r="W181" s="135"/>
      <c r="X181" s="136"/>
      <c r="Y181" s="132"/>
      <c r="Z181" s="133"/>
      <c r="AA181" s="133"/>
      <c r="AB181" s="186"/>
      <c r="AC181" s="186"/>
      <c r="AD181" s="185"/>
      <c r="AE181" s="185"/>
      <c r="AF181" s="185"/>
      <c r="AG181" s="187">
        <f t="shared" si="16"/>
        <v>0</v>
      </c>
      <c r="AH181" s="187"/>
      <c r="AI181" s="187"/>
      <c r="AJ181" s="53"/>
      <c r="AK181" s="188"/>
      <c r="AL181" s="188"/>
      <c r="AM181" s="186"/>
      <c r="AN181" s="186"/>
      <c r="AO181" s="185"/>
      <c r="AP181" s="185"/>
      <c r="AQ181" s="185"/>
      <c r="AR181" s="187">
        <f t="shared" si="17"/>
        <v>0</v>
      </c>
      <c r="AS181" s="187"/>
      <c r="AT181" s="200"/>
      <c r="AU181" s="137"/>
      <c r="AV181" s="135"/>
      <c r="AW181" s="135"/>
      <c r="AX181" s="135"/>
      <c r="AY181" s="135"/>
      <c r="AZ181" s="136"/>
    </row>
    <row r="182" spans="1:52" ht="36" customHeight="1" x14ac:dyDescent="0.2">
      <c r="A182" s="73">
        <v>164</v>
      </c>
      <c r="B182" s="170"/>
      <c r="C182" s="167"/>
      <c r="D182" s="167"/>
      <c r="E182" s="167"/>
      <c r="F182" s="167"/>
      <c r="G182" s="167"/>
      <c r="H182" s="167"/>
      <c r="I182" s="167"/>
      <c r="J182" s="167"/>
      <c r="K182" s="167"/>
      <c r="L182" s="167"/>
      <c r="M182" s="167"/>
      <c r="N182" s="167"/>
      <c r="O182" s="167"/>
      <c r="P182" s="168"/>
      <c r="Q182" s="168"/>
      <c r="R182" s="169"/>
      <c r="S182" s="169"/>
      <c r="T182" s="169"/>
      <c r="U182" s="134"/>
      <c r="V182" s="135"/>
      <c r="W182" s="135"/>
      <c r="X182" s="136"/>
      <c r="Y182" s="132"/>
      <c r="Z182" s="133"/>
      <c r="AA182" s="133"/>
      <c r="AB182" s="186"/>
      <c r="AC182" s="186"/>
      <c r="AD182" s="185"/>
      <c r="AE182" s="185"/>
      <c r="AF182" s="185"/>
      <c r="AG182" s="187">
        <f t="shared" si="16"/>
        <v>0</v>
      </c>
      <c r="AH182" s="187"/>
      <c r="AI182" s="187"/>
      <c r="AJ182" s="53"/>
      <c r="AK182" s="188"/>
      <c r="AL182" s="188"/>
      <c r="AM182" s="186"/>
      <c r="AN182" s="186"/>
      <c r="AO182" s="185"/>
      <c r="AP182" s="185"/>
      <c r="AQ182" s="185"/>
      <c r="AR182" s="187">
        <f t="shared" si="17"/>
        <v>0</v>
      </c>
      <c r="AS182" s="187"/>
      <c r="AT182" s="200"/>
      <c r="AU182" s="137"/>
      <c r="AV182" s="135"/>
      <c r="AW182" s="135"/>
      <c r="AX182" s="135"/>
      <c r="AY182" s="135"/>
      <c r="AZ182" s="136"/>
    </row>
    <row r="183" spans="1:52" ht="36" customHeight="1" x14ac:dyDescent="0.2">
      <c r="A183" s="73">
        <v>165</v>
      </c>
      <c r="B183" s="170"/>
      <c r="C183" s="167"/>
      <c r="D183" s="167"/>
      <c r="E183" s="167"/>
      <c r="F183" s="167"/>
      <c r="G183" s="167"/>
      <c r="H183" s="167"/>
      <c r="I183" s="167"/>
      <c r="J183" s="167"/>
      <c r="K183" s="167"/>
      <c r="L183" s="167"/>
      <c r="M183" s="167"/>
      <c r="N183" s="167"/>
      <c r="O183" s="167"/>
      <c r="P183" s="168"/>
      <c r="Q183" s="168"/>
      <c r="R183" s="169"/>
      <c r="S183" s="169"/>
      <c r="T183" s="169"/>
      <c r="U183" s="134"/>
      <c r="V183" s="135"/>
      <c r="W183" s="135"/>
      <c r="X183" s="136"/>
      <c r="Y183" s="132"/>
      <c r="Z183" s="133"/>
      <c r="AA183" s="133"/>
      <c r="AB183" s="186"/>
      <c r="AC183" s="186"/>
      <c r="AD183" s="185"/>
      <c r="AE183" s="185"/>
      <c r="AF183" s="185"/>
      <c r="AG183" s="187">
        <f t="shared" si="16"/>
        <v>0</v>
      </c>
      <c r="AH183" s="187"/>
      <c r="AI183" s="187"/>
      <c r="AJ183" s="53"/>
      <c r="AK183" s="188"/>
      <c r="AL183" s="188"/>
      <c r="AM183" s="186"/>
      <c r="AN183" s="186"/>
      <c r="AO183" s="185"/>
      <c r="AP183" s="185"/>
      <c r="AQ183" s="185"/>
      <c r="AR183" s="187">
        <f t="shared" si="17"/>
        <v>0</v>
      </c>
      <c r="AS183" s="187"/>
      <c r="AT183" s="200"/>
      <c r="AU183" s="137"/>
      <c r="AV183" s="135"/>
      <c r="AW183" s="135"/>
      <c r="AX183" s="135"/>
      <c r="AY183" s="135"/>
      <c r="AZ183" s="136"/>
    </row>
    <row r="184" spans="1:52" ht="36" customHeight="1" x14ac:dyDescent="0.2">
      <c r="A184" s="73">
        <v>166</v>
      </c>
      <c r="B184" s="170"/>
      <c r="C184" s="167"/>
      <c r="D184" s="167"/>
      <c r="E184" s="167"/>
      <c r="F184" s="167"/>
      <c r="G184" s="167"/>
      <c r="H184" s="167"/>
      <c r="I184" s="167"/>
      <c r="J184" s="167"/>
      <c r="K184" s="167"/>
      <c r="L184" s="167"/>
      <c r="M184" s="167"/>
      <c r="N184" s="167"/>
      <c r="O184" s="167"/>
      <c r="P184" s="168"/>
      <c r="Q184" s="168"/>
      <c r="R184" s="169"/>
      <c r="S184" s="169"/>
      <c r="T184" s="169"/>
      <c r="U184" s="134"/>
      <c r="V184" s="135"/>
      <c r="W184" s="135"/>
      <c r="X184" s="136"/>
      <c r="Y184" s="132"/>
      <c r="Z184" s="133"/>
      <c r="AA184" s="133"/>
      <c r="AB184" s="186"/>
      <c r="AC184" s="186"/>
      <c r="AD184" s="185"/>
      <c r="AE184" s="185"/>
      <c r="AF184" s="185"/>
      <c r="AG184" s="187">
        <f t="shared" si="16"/>
        <v>0</v>
      </c>
      <c r="AH184" s="187"/>
      <c r="AI184" s="187"/>
      <c r="AJ184" s="53"/>
      <c r="AK184" s="188"/>
      <c r="AL184" s="188"/>
      <c r="AM184" s="186"/>
      <c r="AN184" s="186"/>
      <c r="AO184" s="185"/>
      <c r="AP184" s="185"/>
      <c r="AQ184" s="185"/>
      <c r="AR184" s="187">
        <f t="shared" si="17"/>
        <v>0</v>
      </c>
      <c r="AS184" s="187"/>
      <c r="AT184" s="200"/>
      <c r="AU184" s="137"/>
      <c r="AV184" s="135"/>
      <c r="AW184" s="135"/>
      <c r="AX184" s="135"/>
      <c r="AY184" s="135"/>
      <c r="AZ184" s="136"/>
    </row>
    <row r="185" spans="1:52" ht="36" customHeight="1" x14ac:dyDescent="0.2">
      <c r="A185" s="73">
        <v>167</v>
      </c>
      <c r="B185" s="170"/>
      <c r="C185" s="167"/>
      <c r="D185" s="167"/>
      <c r="E185" s="167"/>
      <c r="F185" s="167"/>
      <c r="G185" s="167"/>
      <c r="H185" s="167"/>
      <c r="I185" s="167"/>
      <c r="J185" s="167"/>
      <c r="K185" s="167"/>
      <c r="L185" s="167"/>
      <c r="M185" s="167"/>
      <c r="N185" s="167"/>
      <c r="O185" s="167"/>
      <c r="P185" s="168"/>
      <c r="Q185" s="168"/>
      <c r="R185" s="169"/>
      <c r="S185" s="169"/>
      <c r="T185" s="169"/>
      <c r="U185" s="134"/>
      <c r="V185" s="135"/>
      <c r="W185" s="135"/>
      <c r="X185" s="136"/>
      <c r="Y185" s="132"/>
      <c r="Z185" s="133"/>
      <c r="AA185" s="133"/>
      <c r="AB185" s="186"/>
      <c r="AC185" s="186"/>
      <c r="AD185" s="185"/>
      <c r="AE185" s="185"/>
      <c r="AF185" s="185"/>
      <c r="AG185" s="187">
        <f t="shared" si="16"/>
        <v>0</v>
      </c>
      <c r="AH185" s="187"/>
      <c r="AI185" s="187"/>
      <c r="AJ185" s="53"/>
      <c r="AK185" s="188"/>
      <c r="AL185" s="188"/>
      <c r="AM185" s="186"/>
      <c r="AN185" s="186"/>
      <c r="AO185" s="185"/>
      <c r="AP185" s="185"/>
      <c r="AQ185" s="185"/>
      <c r="AR185" s="187">
        <f t="shared" si="17"/>
        <v>0</v>
      </c>
      <c r="AS185" s="187"/>
      <c r="AT185" s="200"/>
      <c r="AU185" s="137"/>
      <c r="AV185" s="135"/>
      <c r="AW185" s="135"/>
      <c r="AX185" s="135"/>
      <c r="AY185" s="135"/>
      <c r="AZ185" s="136"/>
    </row>
    <row r="186" spans="1:52" ht="36" customHeight="1" x14ac:dyDescent="0.2">
      <c r="A186" s="73">
        <v>168</v>
      </c>
      <c r="B186" s="170"/>
      <c r="C186" s="167"/>
      <c r="D186" s="167"/>
      <c r="E186" s="167"/>
      <c r="F186" s="167"/>
      <c r="G186" s="167"/>
      <c r="H186" s="167"/>
      <c r="I186" s="167"/>
      <c r="J186" s="167"/>
      <c r="K186" s="167"/>
      <c r="L186" s="167"/>
      <c r="M186" s="167"/>
      <c r="N186" s="167"/>
      <c r="O186" s="167"/>
      <c r="P186" s="168"/>
      <c r="Q186" s="168"/>
      <c r="R186" s="169"/>
      <c r="S186" s="169"/>
      <c r="T186" s="169"/>
      <c r="U186" s="134"/>
      <c r="V186" s="135"/>
      <c r="W186" s="135"/>
      <c r="X186" s="136"/>
      <c r="Y186" s="132"/>
      <c r="Z186" s="133"/>
      <c r="AA186" s="133"/>
      <c r="AB186" s="186"/>
      <c r="AC186" s="186"/>
      <c r="AD186" s="185"/>
      <c r="AE186" s="185"/>
      <c r="AF186" s="185"/>
      <c r="AG186" s="187">
        <f t="shared" si="16"/>
        <v>0</v>
      </c>
      <c r="AH186" s="187"/>
      <c r="AI186" s="187"/>
      <c r="AJ186" s="53"/>
      <c r="AK186" s="188"/>
      <c r="AL186" s="188"/>
      <c r="AM186" s="186"/>
      <c r="AN186" s="186"/>
      <c r="AO186" s="185"/>
      <c r="AP186" s="185"/>
      <c r="AQ186" s="185"/>
      <c r="AR186" s="187">
        <f t="shared" si="17"/>
        <v>0</v>
      </c>
      <c r="AS186" s="187"/>
      <c r="AT186" s="200"/>
      <c r="AU186" s="137"/>
      <c r="AV186" s="135"/>
      <c r="AW186" s="135"/>
      <c r="AX186" s="135"/>
      <c r="AY186" s="135"/>
      <c r="AZ186" s="136"/>
    </row>
    <row r="187" spans="1:52" ht="36" customHeight="1" x14ac:dyDescent="0.2">
      <c r="A187" s="73">
        <v>169</v>
      </c>
      <c r="B187" s="170"/>
      <c r="C187" s="167"/>
      <c r="D187" s="167"/>
      <c r="E187" s="167"/>
      <c r="F187" s="167"/>
      <c r="G187" s="167"/>
      <c r="H187" s="167"/>
      <c r="I187" s="167"/>
      <c r="J187" s="167"/>
      <c r="K187" s="167"/>
      <c r="L187" s="167"/>
      <c r="M187" s="167"/>
      <c r="N187" s="167"/>
      <c r="O187" s="167"/>
      <c r="P187" s="168"/>
      <c r="Q187" s="168"/>
      <c r="R187" s="169"/>
      <c r="S187" s="169"/>
      <c r="T187" s="169"/>
      <c r="U187" s="134"/>
      <c r="V187" s="135"/>
      <c r="W187" s="135"/>
      <c r="X187" s="136"/>
      <c r="Y187" s="132"/>
      <c r="Z187" s="133"/>
      <c r="AA187" s="133"/>
      <c r="AB187" s="186"/>
      <c r="AC187" s="186"/>
      <c r="AD187" s="185"/>
      <c r="AE187" s="185"/>
      <c r="AF187" s="185"/>
      <c r="AG187" s="187">
        <f t="shared" si="16"/>
        <v>0</v>
      </c>
      <c r="AH187" s="187"/>
      <c r="AI187" s="187"/>
      <c r="AJ187" s="53"/>
      <c r="AK187" s="188"/>
      <c r="AL187" s="188"/>
      <c r="AM187" s="186"/>
      <c r="AN187" s="186"/>
      <c r="AO187" s="185"/>
      <c r="AP187" s="185"/>
      <c r="AQ187" s="185"/>
      <c r="AR187" s="187">
        <f t="shared" si="17"/>
        <v>0</v>
      </c>
      <c r="AS187" s="187"/>
      <c r="AT187" s="200"/>
      <c r="AU187" s="137"/>
      <c r="AV187" s="135"/>
      <c r="AW187" s="135"/>
      <c r="AX187" s="135"/>
      <c r="AY187" s="135"/>
      <c r="AZ187" s="136"/>
    </row>
    <row r="188" spans="1:52" ht="36" customHeight="1" x14ac:dyDescent="0.2">
      <c r="A188" s="73">
        <v>170</v>
      </c>
      <c r="B188" s="170"/>
      <c r="C188" s="167"/>
      <c r="D188" s="167"/>
      <c r="E188" s="167"/>
      <c r="F188" s="167"/>
      <c r="G188" s="167"/>
      <c r="H188" s="167"/>
      <c r="I188" s="167"/>
      <c r="J188" s="167"/>
      <c r="K188" s="167"/>
      <c r="L188" s="167"/>
      <c r="M188" s="167"/>
      <c r="N188" s="167"/>
      <c r="O188" s="167"/>
      <c r="P188" s="168"/>
      <c r="Q188" s="168"/>
      <c r="R188" s="169"/>
      <c r="S188" s="169"/>
      <c r="T188" s="169"/>
      <c r="U188" s="134"/>
      <c r="V188" s="135"/>
      <c r="W188" s="135"/>
      <c r="X188" s="136"/>
      <c r="Y188" s="132"/>
      <c r="Z188" s="133"/>
      <c r="AA188" s="133"/>
      <c r="AB188" s="186"/>
      <c r="AC188" s="186"/>
      <c r="AD188" s="185"/>
      <c r="AE188" s="185"/>
      <c r="AF188" s="185"/>
      <c r="AG188" s="187">
        <f t="shared" si="16"/>
        <v>0</v>
      </c>
      <c r="AH188" s="187"/>
      <c r="AI188" s="187"/>
      <c r="AJ188" s="53"/>
      <c r="AK188" s="188"/>
      <c r="AL188" s="188"/>
      <c r="AM188" s="186"/>
      <c r="AN188" s="186"/>
      <c r="AO188" s="185"/>
      <c r="AP188" s="185"/>
      <c r="AQ188" s="185"/>
      <c r="AR188" s="187">
        <f t="shared" si="17"/>
        <v>0</v>
      </c>
      <c r="AS188" s="187"/>
      <c r="AT188" s="200"/>
      <c r="AU188" s="137"/>
      <c r="AV188" s="135"/>
      <c r="AW188" s="135"/>
      <c r="AX188" s="135"/>
      <c r="AY188" s="135"/>
      <c r="AZ188" s="136"/>
    </row>
    <row r="189" spans="1:52" ht="36" customHeight="1" x14ac:dyDescent="0.2">
      <c r="A189" s="73">
        <v>171</v>
      </c>
      <c r="B189" s="170"/>
      <c r="C189" s="167"/>
      <c r="D189" s="167"/>
      <c r="E189" s="167"/>
      <c r="F189" s="167"/>
      <c r="G189" s="167"/>
      <c r="H189" s="167"/>
      <c r="I189" s="167"/>
      <c r="J189" s="167"/>
      <c r="K189" s="167"/>
      <c r="L189" s="167"/>
      <c r="M189" s="167"/>
      <c r="N189" s="167"/>
      <c r="O189" s="167"/>
      <c r="P189" s="168"/>
      <c r="Q189" s="168"/>
      <c r="R189" s="169"/>
      <c r="S189" s="169"/>
      <c r="T189" s="169"/>
      <c r="U189" s="134"/>
      <c r="V189" s="135"/>
      <c r="W189" s="135"/>
      <c r="X189" s="136"/>
      <c r="Y189" s="132"/>
      <c r="Z189" s="133"/>
      <c r="AA189" s="133"/>
      <c r="AB189" s="186"/>
      <c r="AC189" s="186"/>
      <c r="AD189" s="185"/>
      <c r="AE189" s="185"/>
      <c r="AF189" s="185"/>
      <c r="AG189" s="187">
        <f t="shared" si="16"/>
        <v>0</v>
      </c>
      <c r="AH189" s="187"/>
      <c r="AI189" s="187"/>
      <c r="AJ189" s="53"/>
      <c r="AK189" s="188"/>
      <c r="AL189" s="188"/>
      <c r="AM189" s="186"/>
      <c r="AN189" s="186"/>
      <c r="AO189" s="185"/>
      <c r="AP189" s="185"/>
      <c r="AQ189" s="185"/>
      <c r="AR189" s="187">
        <f t="shared" si="17"/>
        <v>0</v>
      </c>
      <c r="AS189" s="187"/>
      <c r="AT189" s="200"/>
      <c r="AU189" s="137"/>
      <c r="AV189" s="135"/>
      <c r="AW189" s="135"/>
      <c r="AX189" s="135"/>
      <c r="AY189" s="135"/>
      <c r="AZ189" s="136"/>
    </row>
    <row r="190" spans="1:52" ht="36" customHeight="1" x14ac:dyDescent="0.2">
      <c r="A190" s="73">
        <v>172</v>
      </c>
      <c r="B190" s="170"/>
      <c r="C190" s="167"/>
      <c r="D190" s="167"/>
      <c r="E190" s="167"/>
      <c r="F190" s="167"/>
      <c r="G190" s="167"/>
      <c r="H190" s="167"/>
      <c r="I190" s="167"/>
      <c r="J190" s="167"/>
      <c r="K190" s="167"/>
      <c r="L190" s="167"/>
      <c r="M190" s="167"/>
      <c r="N190" s="167"/>
      <c r="O190" s="167"/>
      <c r="P190" s="168"/>
      <c r="Q190" s="168"/>
      <c r="R190" s="169"/>
      <c r="S190" s="169"/>
      <c r="T190" s="169"/>
      <c r="U190" s="134"/>
      <c r="V190" s="135"/>
      <c r="W190" s="135"/>
      <c r="X190" s="136"/>
      <c r="Y190" s="132"/>
      <c r="Z190" s="133"/>
      <c r="AA190" s="133"/>
      <c r="AB190" s="186"/>
      <c r="AC190" s="186"/>
      <c r="AD190" s="185"/>
      <c r="AE190" s="185"/>
      <c r="AF190" s="185"/>
      <c r="AG190" s="187">
        <f t="shared" si="16"/>
        <v>0</v>
      </c>
      <c r="AH190" s="187"/>
      <c r="AI190" s="187"/>
      <c r="AJ190" s="53"/>
      <c r="AK190" s="188"/>
      <c r="AL190" s="188"/>
      <c r="AM190" s="186"/>
      <c r="AN190" s="186"/>
      <c r="AO190" s="185"/>
      <c r="AP190" s="185"/>
      <c r="AQ190" s="185"/>
      <c r="AR190" s="187">
        <f t="shared" si="17"/>
        <v>0</v>
      </c>
      <c r="AS190" s="187"/>
      <c r="AT190" s="200"/>
      <c r="AU190" s="137"/>
      <c r="AV190" s="135"/>
      <c r="AW190" s="135"/>
      <c r="AX190" s="135"/>
      <c r="AY190" s="135"/>
      <c r="AZ190" s="136"/>
    </row>
    <row r="191" spans="1:52" ht="36" customHeight="1" x14ac:dyDescent="0.2">
      <c r="A191" s="73">
        <v>173</v>
      </c>
      <c r="B191" s="170"/>
      <c r="C191" s="167"/>
      <c r="D191" s="167"/>
      <c r="E191" s="167"/>
      <c r="F191" s="167"/>
      <c r="G191" s="167"/>
      <c r="H191" s="167"/>
      <c r="I191" s="167"/>
      <c r="J191" s="167"/>
      <c r="K191" s="167"/>
      <c r="L191" s="167"/>
      <c r="M191" s="167"/>
      <c r="N191" s="167"/>
      <c r="O191" s="167"/>
      <c r="P191" s="168"/>
      <c r="Q191" s="168"/>
      <c r="R191" s="169"/>
      <c r="S191" s="169"/>
      <c r="T191" s="169"/>
      <c r="U191" s="134"/>
      <c r="V191" s="135"/>
      <c r="W191" s="135"/>
      <c r="X191" s="136"/>
      <c r="Y191" s="132"/>
      <c r="Z191" s="133"/>
      <c r="AA191" s="133"/>
      <c r="AB191" s="186"/>
      <c r="AC191" s="186"/>
      <c r="AD191" s="185"/>
      <c r="AE191" s="185"/>
      <c r="AF191" s="185"/>
      <c r="AG191" s="187">
        <f t="shared" si="16"/>
        <v>0</v>
      </c>
      <c r="AH191" s="187"/>
      <c r="AI191" s="187"/>
      <c r="AJ191" s="53"/>
      <c r="AK191" s="188"/>
      <c r="AL191" s="188"/>
      <c r="AM191" s="186"/>
      <c r="AN191" s="186"/>
      <c r="AO191" s="185"/>
      <c r="AP191" s="185"/>
      <c r="AQ191" s="185"/>
      <c r="AR191" s="187">
        <f t="shared" si="17"/>
        <v>0</v>
      </c>
      <c r="AS191" s="187"/>
      <c r="AT191" s="200"/>
      <c r="AU191" s="137"/>
      <c r="AV191" s="135"/>
      <c r="AW191" s="135"/>
      <c r="AX191" s="135"/>
      <c r="AY191" s="135"/>
      <c r="AZ191" s="136"/>
    </row>
    <row r="192" spans="1:52" ht="36" customHeight="1" x14ac:dyDescent="0.2">
      <c r="A192" s="73">
        <v>174</v>
      </c>
      <c r="B192" s="170"/>
      <c r="C192" s="167"/>
      <c r="D192" s="167"/>
      <c r="E192" s="167"/>
      <c r="F192" s="167"/>
      <c r="G192" s="167"/>
      <c r="H192" s="167"/>
      <c r="I192" s="167"/>
      <c r="J192" s="167"/>
      <c r="K192" s="167"/>
      <c r="L192" s="167"/>
      <c r="M192" s="167"/>
      <c r="N192" s="167"/>
      <c r="O192" s="167"/>
      <c r="P192" s="168"/>
      <c r="Q192" s="168"/>
      <c r="R192" s="169"/>
      <c r="S192" s="169"/>
      <c r="T192" s="169"/>
      <c r="U192" s="134"/>
      <c r="V192" s="135"/>
      <c r="W192" s="135"/>
      <c r="X192" s="136"/>
      <c r="Y192" s="132"/>
      <c r="Z192" s="133"/>
      <c r="AA192" s="133"/>
      <c r="AB192" s="186"/>
      <c r="AC192" s="186"/>
      <c r="AD192" s="185"/>
      <c r="AE192" s="185"/>
      <c r="AF192" s="185"/>
      <c r="AG192" s="187">
        <f t="shared" si="16"/>
        <v>0</v>
      </c>
      <c r="AH192" s="187"/>
      <c r="AI192" s="187"/>
      <c r="AJ192" s="53"/>
      <c r="AK192" s="188"/>
      <c r="AL192" s="188"/>
      <c r="AM192" s="186"/>
      <c r="AN192" s="186"/>
      <c r="AO192" s="185"/>
      <c r="AP192" s="185"/>
      <c r="AQ192" s="185"/>
      <c r="AR192" s="187">
        <f t="shared" si="17"/>
        <v>0</v>
      </c>
      <c r="AS192" s="187"/>
      <c r="AT192" s="200"/>
      <c r="AU192" s="137"/>
      <c r="AV192" s="135"/>
      <c r="AW192" s="135"/>
      <c r="AX192" s="135"/>
      <c r="AY192" s="135"/>
      <c r="AZ192" s="136"/>
    </row>
    <row r="193" spans="1:52" ht="36" customHeight="1" x14ac:dyDescent="0.2">
      <c r="A193" s="73">
        <v>175</v>
      </c>
      <c r="B193" s="170"/>
      <c r="C193" s="167"/>
      <c r="D193" s="167"/>
      <c r="E193" s="167"/>
      <c r="F193" s="167"/>
      <c r="G193" s="167"/>
      <c r="H193" s="167"/>
      <c r="I193" s="167"/>
      <c r="J193" s="167"/>
      <c r="K193" s="167"/>
      <c r="L193" s="167"/>
      <c r="M193" s="167"/>
      <c r="N193" s="167"/>
      <c r="O193" s="167"/>
      <c r="P193" s="168"/>
      <c r="Q193" s="168"/>
      <c r="R193" s="169"/>
      <c r="S193" s="169"/>
      <c r="T193" s="169"/>
      <c r="U193" s="134"/>
      <c r="V193" s="135"/>
      <c r="W193" s="135"/>
      <c r="X193" s="136"/>
      <c r="Y193" s="132"/>
      <c r="Z193" s="133"/>
      <c r="AA193" s="133"/>
      <c r="AB193" s="186"/>
      <c r="AC193" s="186"/>
      <c r="AD193" s="185"/>
      <c r="AE193" s="185"/>
      <c r="AF193" s="185"/>
      <c r="AG193" s="187">
        <f t="shared" si="16"/>
        <v>0</v>
      </c>
      <c r="AH193" s="187"/>
      <c r="AI193" s="187"/>
      <c r="AJ193" s="53"/>
      <c r="AK193" s="188"/>
      <c r="AL193" s="188"/>
      <c r="AM193" s="186"/>
      <c r="AN193" s="186"/>
      <c r="AO193" s="185"/>
      <c r="AP193" s="185"/>
      <c r="AQ193" s="185"/>
      <c r="AR193" s="187">
        <f t="shared" si="17"/>
        <v>0</v>
      </c>
      <c r="AS193" s="187"/>
      <c r="AT193" s="200"/>
      <c r="AU193" s="137"/>
      <c r="AV193" s="135"/>
      <c r="AW193" s="135"/>
      <c r="AX193" s="135"/>
      <c r="AY193" s="135"/>
      <c r="AZ193" s="136"/>
    </row>
    <row r="194" spans="1:52" ht="36" customHeight="1" x14ac:dyDescent="0.2">
      <c r="A194" s="73">
        <v>176</v>
      </c>
      <c r="B194" s="170"/>
      <c r="C194" s="167"/>
      <c r="D194" s="167"/>
      <c r="E194" s="167"/>
      <c r="F194" s="167"/>
      <c r="G194" s="167"/>
      <c r="H194" s="167"/>
      <c r="I194" s="167"/>
      <c r="J194" s="167"/>
      <c r="K194" s="167"/>
      <c r="L194" s="167"/>
      <c r="M194" s="167"/>
      <c r="N194" s="167"/>
      <c r="O194" s="167"/>
      <c r="P194" s="168"/>
      <c r="Q194" s="168"/>
      <c r="R194" s="169"/>
      <c r="S194" s="169"/>
      <c r="T194" s="169"/>
      <c r="U194" s="134"/>
      <c r="V194" s="135"/>
      <c r="W194" s="135"/>
      <c r="X194" s="136"/>
      <c r="Y194" s="132"/>
      <c r="Z194" s="133"/>
      <c r="AA194" s="133"/>
      <c r="AB194" s="186"/>
      <c r="AC194" s="186"/>
      <c r="AD194" s="185"/>
      <c r="AE194" s="185"/>
      <c r="AF194" s="185"/>
      <c r="AG194" s="187">
        <f t="shared" si="16"/>
        <v>0</v>
      </c>
      <c r="AH194" s="187"/>
      <c r="AI194" s="187"/>
      <c r="AJ194" s="53"/>
      <c r="AK194" s="188"/>
      <c r="AL194" s="188"/>
      <c r="AM194" s="186"/>
      <c r="AN194" s="186"/>
      <c r="AO194" s="185"/>
      <c r="AP194" s="185"/>
      <c r="AQ194" s="185"/>
      <c r="AR194" s="187">
        <f t="shared" si="17"/>
        <v>0</v>
      </c>
      <c r="AS194" s="187"/>
      <c r="AT194" s="200"/>
      <c r="AU194" s="137"/>
      <c r="AV194" s="135"/>
      <c r="AW194" s="135"/>
      <c r="AX194" s="135"/>
      <c r="AY194" s="135"/>
      <c r="AZ194" s="136"/>
    </row>
    <row r="195" spans="1:52" ht="36" customHeight="1" x14ac:dyDescent="0.2">
      <c r="A195" s="73">
        <v>177</v>
      </c>
      <c r="B195" s="170"/>
      <c r="C195" s="167"/>
      <c r="D195" s="167"/>
      <c r="E195" s="167"/>
      <c r="F195" s="167"/>
      <c r="G195" s="167"/>
      <c r="H195" s="167"/>
      <c r="I195" s="167"/>
      <c r="J195" s="167"/>
      <c r="K195" s="167"/>
      <c r="L195" s="167"/>
      <c r="M195" s="167"/>
      <c r="N195" s="167"/>
      <c r="O195" s="167"/>
      <c r="P195" s="168"/>
      <c r="Q195" s="168"/>
      <c r="R195" s="169"/>
      <c r="S195" s="169"/>
      <c r="T195" s="169"/>
      <c r="U195" s="134"/>
      <c r="V195" s="135"/>
      <c r="W195" s="135"/>
      <c r="X195" s="136"/>
      <c r="Y195" s="132"/>
      <c r="Z195" s="133"/>
      <c r="AA195" s="133"/>
      <c r="AB195" s="186"/>
      <c r="AC195" s="186"/>
      <c r="AD195" s="185"/>
      <c r="AE195" s="185"/>
      <c r="AF195" s="185"/>
      <c r="AG195" s="187">
        <f t="shared" si="16"/>
        <v>0</v>
      </c>
      <c r="AH195" s="187"/>
      <c r="AI195" s="187"/>
      <c r="AJ195" s="53"/>
      <c r="AK195" s="188"/>
      <c r="AL195" s="188"/>
      <c r="AM195" s="186"/>
      <c r="AN195" s="186"/>
      <c r="AO195" s="185"/>
      <c r="AP195" s="185"/>
      <c r="AQ195" s="185"/>
      <c r="AR195" s="187">
        <f t="shared" si="17"/>
        <v>0</v>
      </c>
      <c r="AS195" s="187"/>
      <c r="AT195" s="200"/>
      <c r="AU195" s="137"/>
      <c r="AV195" s="135"/>
      <c r="AW195" s="135"/>
      <c r="AX195" s="135"/>
      <c r="AY195" s="135"/>
      <c r="AZ195" s="136"/>
    </row>
    <row r="196" spans="1:52" ht="36" customHeight="1" x14ac:dyDescent="0.2">
      <c r="A196" s="73">
        <v>178</v>
      </c>
      <c r="B196" s="170"/>
      <c r="C196" s="167"/>
      <c r="D196" s="167"/>
      <c r="E196" s="167"/>
      <c r="F196" s="167"/>
      <c r="G196" s="167"/>
      <c r="H196" s="167"/>
      <c r="I196" s="167"/>
      <c r="J196" s="167"/>
      <c r="K196" s="167"/>
      <c r="L196" s="167"/>
      <c r="M196" s="167"/>
      <c r="N196" s="167"/>
      <c r="O196" s="167"/>
      <c r="P196" s="168"/>
      <c r="Q196" s="168"/>
      <c r="R196" s="169"/>
      <c r="S196" s="169"/>
      <c r="T196" s="169"/>
      <c r="U196" s="134"/>
      <c r="V196" s="135"/>
      <c r="W196" s="135"/>
      <c r="X196" s="136"/>
      <c r="Y196" s="132"/>
      <c r="Z196" s="133"/>
      <c r="AA196" s="133"/>
      <c r="AB196" s="186"/>
      <c r="AC196" s="186"/>
      <c r="AD196" s="185"/>
      <c r="AE196" s="185"/>
      <c r="AF196" s="185"/>
      <c r="AG196" s="187">
        <f t="shared" si="16"/>
        <v>0</v>
      </c>
      <c r="AH196" s="187"/>
      <c r="AI196" s="187"/>
      <c r="AJ196" s="53"/>
      <c r="AK196" s="188"/>
      <c r="AL196" s="188"/>
      <c r="AM196" s="186"/>
      <c r="AN196" s="186"/>
      <c r="AO196" s="185"/>
      <c r="AP196" s="185"/>
      <c r="AQ196" s="185"/>
      <c r="AR196" s="187">
        <f t="shared" si="17"/>
        <v>0</v>
      </c>
      <c r="AS196" s="187"/>
      <c r="AT196" s="200"/>
      <c r="AU196" s="137"/>
      <c r="AV196" s="135"/>
      <c r="AW196" s="135"/>
      <c r="AX196" s="135"/>
      <c r="AY196" s="135"/>
      <c r="AZ196" s="136"/>
    </row>
    <row r="197" spans="1:52" ht="36" customHeight="1" x14ac:dyDescent="0.2">
      <c r="A197" s="73">
        <v>179</v>
      </c>
      <c r="B197" s="170"/>
      <c r="C197" s="167"/>
      <c r="D197" s="167"/>
      <c r="E197" s="167"/>
      <c r="F197" s="167"/>
      <c r="G197" s="167"/>
      <c r="H197" s="167"/>
      <c r="I197" s="167"/>
      <c r="J197" s="167"/>
      <c r="K197" s="167"/>
      <c r="L197" s="167"/>
      <c r="M197" s="167"/>
      <c r="N197" s="167"/>
      <c r="O197" s="167"/>
      <c r="P197" s="168"/>
      <c r="Q197" s="168"/>
      <c r="R197" s="169"/>
      <c r="S197" s="169"/>
      <c r="T197" s="169"/>
      <c r="U197" s="134"/>
      <c r="V197" s="135"/>
      <c r="W197" s="135"/>
      <c r="X197" s="136"/>
      <c r="Y197" s="132"/>
      <c r="Z197" s="133"/>
      <c r="AA197" s="133"/>
      <c r="AB197" s="186"/>
      <c r="AC197" s="186"/>
      <c r="AD197" s="185"/>
      <c r="AE197" s="185"/>
      <c r="AF197" s="185"/>
      <c r="AG197" s="187">
        <f t="shared" si="16"/>
        <v>0</v>
      </c>
      <c r="AH197" s="187"/>
      <c r="AI197" s="187"/>
      <c r="AJ197" s="53"/>
      <c r="AK197" s="188"/>
      <c r="AL197" s="188"/>
      <c r="AM197" s="186"/>
      <c r="AN197" s="186"/>
      <c r="AO197" s="185"/>
      <c r="AP197" s="185"/>
      <c r="AQ197" s="185"/>
      <c r="AR197" s="187">
        <f t="shared" si="17"/>
        <v>0</v>
      </c>
      <c r="AS197" s="187"/>
      <c r="AT197" s="200"/>
      <c r="AU197" s="137"/>
      <c r="AV197" s="135"/>
      <c r="AW197" s="135"/>
      <c r="AX197" s="135"/>
      <c r="AY197" s="135"/>
      <c r="AZ197" s="136"/>
    </row>
    <row r="198" spans="1:52" ht="36" customHeight="1" x14ac:dyDescent="0.2">
      <c r="A198" s="73">
        <v>180</v>
      </c>
      <c r="B198" s="170"/>
      <c r="C198" s="167"/>
      <c r="D198" s="167"/>
      <c r="E198" s="167"/>
      <c r="F198" s="167"/>
      <c r="G198" s="167"/>
      <c r="H198" s="167"/>
      <c r="I198" s="167"/>
      <c r="J198" s="167"/>
      <c r="K198" s="167"/>
      <c r="L198" s="167"/>
      <c r="M198" s="167"/>
      <c r="N198" s="167"/>
      <c r="O198" s="167"/>
      <c r="P198" s="168"/>
      <c r="Q198" s="168"/>
      <c r="R198" s="169"/>
      <c r="S198" s="169"/>
      <c r="T198" s="169"/>
      <c r="U198" s="134"/>
      <c r="V198" s="135"/>
      <c r="W198" s="135"/>
      <c r="X198" s="136"/>
      <c r="Y198" s="132"/>
      <c r="Z198" s="133"/>
      <c r="AA198" s="133"/>
      <c r="AB198" s="186"/>
      <c r="AC198" s="186"/>
      <c r="AD198" s="185"/>
      <c r="AE198" s="185"/>
      <c r="AF198" s="185"/>
      <c r="AG198" s="187">
        <f t="shared" si="16"/>
        <v>0</v>
      </c>
      <c r="AH198" s="187"/>
      <c r="AI198" s="187"/>
      <c r="AJ198" s="53"/>
      <c r="AK198" s="188"/>
      <c r="AL198" s="188"/>
      <c r="AM198" s="186"/>
      <c r="AN198" s="186"/>
      <c r="AO198" s="185"/>
      <c r="AP198" s="185"/>
      <c r="AQ198" s="185"/>
      <c r="AR198" s="187">
        <f t="shared" si="17"/>
        <v>0</v>
      </c>
      <c r="AS198" s="187"/>
      <c r="AT198" s="200"/>
      <c r="AU198" s="137"/>
      <c r="AV198" s="135"/>
      <c r="AW198" s="135"/>
      <c r="AX198" s="135"/>
      <c r="AY198" s="135"/>
      <c r="AZ198" s="136"/>
    </row>
    <row r="199" spans="1:52" ht="36" customHeight="1" x14ac:dyDescent="0.2">
      <c r="A199" s="73">
        <v>181</v>
      </c>
      <c r="B199" s="170"/>
      <c r="C199" s="167"/>
      <c r="D199" s="167"/>
      <c r="E199" s="167"/>
      <c r="F199" s="167"/>
      <c r="G199" s="167"/>
      <c r="H199" s="167"/>
      <c r="I199" s="167"/>
      <c r="J199" s="167"/>
      <c r="K199" s="167"/>
      <c r="L199" s="167"/>
      <c r="M199" s="167"/>
      <c r="N199" s="167"/>
      <c r="O199" s="167"/>
      <c r="P199" s="168"/>
      <c r="Q199" s="168"/>
      <c r="R199" s="169"/>
      <c r="S199" s="169"/>
      <c r="T199" s="169"/>
      <c r="U199" s="134"/>
      <c r="V199" s="135"/>
      <c r="W199" s="135"/>
      <c r="X199" s="136"/>
      <c r="Y199" s="132"/>
      <c r="Z199" s="133"/>
      <c r="AA199" s="133"/>
      <c r="AB199" s="186"/>
      <c r="AC199" s="186"/>
      <c r="AD199" s="185"/>
      <c r="AE199" s="185"/>
      <c r="AF199" s="185"/>
      <c r="AG199" s="187">
        <f t="shared" si="16"/>
        <v>0</v>
      </c>
      <c r="AH199" s="187"/>
      <c r="AI199" s="187"/>
      <c r="AJ199" s="53"/>
      <c r="AK199" s="188"/>
      <c r="AL199" s="188"/>
      <c r="AM199" s="186"/>
      <c r="AN199" s="186"/>
      <c r="AO199" s="185"/>
      <c r="AP199" s="185"/>
      <c r="AQ199" s="185"/>
      <c r="AR199" s="187">
        <f t="shared" si="17"/>
        <v>0</v>
      </c>
      <c r="AS199" s="187"/>
      <c r="AT199" s="200"/>
      <c r="AU199" s="137"/>
      <c r="AV199" s="135"/>
      <c r="AW199" s="135"/>
      <c r="AX199" s="135"/>
      <c r="AY199" s="135"/>
      <c r="AZ199" s="136"/>
    </row>
    <row r="200" spans="1:52" ht="36" customHeight="1" x14ac:dyDescent="0.2">
      <c r="A200" s="73">
        <v>182</v>
      </c>
      <c r="B200" s="170"/>
      <c r="C200" s="167"/>
      <c r="D200" s="167"/>
      <c r="E200" s="167"/>
      <c r="F200" s="167"/>
      <c r="G200" s="167"/>
      <c r="H200" s="167"/>
      <c r="I200" s="167"/>
      <c r="J200" s="167"/>
      <c r="K200" s="167"/>
      <c r="L200" s="167"/>
      <c r="M200" s="167"/>
      <c r="N200" s="167"/>
      <c r="O200" s="167"/>
      <c r="P200" s="168"/>
      <c r="Q200" s="168"/>
      <c r="R200" s="169"/>
      <c r="S200" s="169"/>
      <c r="T200" s="169"/>
      <c r="U200" s="134"/>
      <c r="V200" s="135"/>
      <c r="W200" s="135"/>
      <c r="X200" s="136"/>
      <c r="Y200" s="132"/>
      <c r="Z200" s="133"/>
      <c r="AA200" s="133"/>
      <c r="AB200" s="186"/>
      <c r="AC200" s="186"/>
      <c r="AD200" s="185"/>
      <c r="AE200" s="185"/>
      <c r="AF200" s="185"/>
      <c r="AG200" s="187">
        <f t="shared" si="16"/>
        <v>0</v>
      </c>
      <c r="AH200" s="187"/>
      <c r="AI200" s="187"/>
      <c r="AJ200" s="53"/>
      <c r="AK200" s="188"/>
      <c r="AL200" s="188"/>
      <c r="AM200" s="186"/>
      <c r="AN200" s="186"/>
      <c r="AO200" s="185"/>
      <c r="AP200" s="185"/>
      <c r="AQ200" s="185"/>
      <c r="AR200" s="187">
        <f t="shared" si="17"/>
        <v>0</v>
      </c>
      <c r="AS200" s="187"/>
      <c r="AT200" s="200"/>
      <c r="AU200" s="137"/>
      <c r="AV200" s="135"/>
      <c r="AW200" s="135"/>
      <c r="AX200" s="135"/>
      <c r="AY200" s="135"/>
      <c r="AZ200" s="136"/>
    </row>
    <row r="201" spans="1:52" ht="36" customHeight="1" x14ac:dyDescent="0.2">
      <c r="A201" s="73">
        <v>183</v>
      </c>
      <c r="B201" s="170"/>
      <c r="C201" s="167"/>
      <c r="D201" s="167"/>
      <c r="E201" s="167"/>
      <c r="F201" s="167"/>
      <c r="G201" s="167"/>
      <c r="H201" s="167"/>
      <c r="I201" s="167"/>
      <c r="J201" s="167"/>
      <c r="K201" s="167"/>
      <c r="L201" s="167"/>
      <c r="M201" s="167"/>
      <c r="N201" s="167"/>
      <c r="O201" s="167"/>
      <c r="P201" s="168"/>
      <c r="Q201" s="168"/>
      <c r="R201" s="169"/>
      <c r="S201" s="169"/>
      <c r="T201" s="169"/>
      <c r="U201" s="134"/>
      <c r="V201" s="135"/>
      <c r="W201" s="135"/>
      <c r="X201" s="136"/>
      <c r="Y201" s="132"/>
      <c r="Z201" s="133"/>
      <c r="AA201" s="133"/>
      <c r="AB201" s="186"/>
      <c r="AC201" s="186"/>
      <c r="AD201" s="185"/>
      <c r="AE201" s="185"/>
      <c r="AF201" s="185"/>
      <c r="AG201" s="187">
        <f t="shared" si="16"/>
        <v>0</v>
      </c>
      <c r="AH201" s="187"/>
      <c r="AI201" s="187"/>
      <c r="AJ201" s="53"/>
      <c r="AK201" s="188"/>
      <c r="AL201" s="188"/>
      <c r="AM201" s="186"/>
      <c r="AN201" s="186"/>
      <c r="AO201" s="185"/>
      <c r="AP201" s="185"/>
      <c r="AQ201" s="185"/>
      <c r="AR201" s="187">
        <f t="shared" si="17"/>
        <v>0</v>
      </c>
      <c r="AS201" s="187"/>
      <c r="AT201" s="200"/>
      <c r="AU201" s="137"/>
      <c r="AV201" s="135"/>
      <c r="AW201" s="135"/>
      <c r="AX201" s="135"/>
      <c r="AY201" s="135"/>
      <c r="AZ201" s="136"/>
    </row>
    <row r="202" spans="1:52" ht="36" customHeight="1" x14ac:dyDescent="0.2">
      <c r="A202" s="73">
        <v>184</v>
      </c>
      <c r="B202" s="170"/>
      <c r="C202" s="167"/>
      <c r="D202" s="167"/>
      <c r="E202" s="167"/>
      <c r="F202" s="167"/>
      <c r="G202" s="167"/>
      <c r="H202" s="167"/>
      <c r="I202" s="167"/>
      <c r="J202" s="167"/>
      <c r="K202" s="167"/>
      <c r="L202" s="167"/>
      <c r="M202" s="167"/>
      <c r="N202" s="167"/>
      <c r="O202" s="167"/>
      <c r="P202" s="168"/>
      <c r="Q202" s="168"/>
      <c r="R202" s="169"/>
      <c r="S202" s="169"/>
      <c r="T202" s="169"/>
      <c r="U202" s="134"/>
      <c r="V202" s="135"/>
      <c r="W202" s="135"/>
      <c r="X202" s="136"/>
      <c r="Y202" s="132"/>
      <c r="Z202" s="133"/>
      <c r="AA202" s="133"/>
      <c r="AB202" s="186"/>
      <c r="AC202" s="186"/>
      <c r="AD202" s="185"/>
      <c r="AE202" s="185"/>
      <c r="AF202" s="185"/>
      <c r="AG202" s="187">
        <f t="shared" si="16"/>
        <v>0</v>
      </c>
      <c r="AH202" s="187"/>
      <c r="AI202" s="187"/>
      <c r="AJ202" s="53"/>
      <c r="AK202" s="188"/>
      <c r="AL202" s="188"/>
      <c r="AM202" s="186"/>
      <c r="AN202" s="186"/>
      <c r="AO202" s="185"/>
      <c r="AP202" s="185"/>
      <c r="AQ202" s="185"/>
      <c r="AR202" s="187">
        <f t="shared" si="17"/>
        <v>0</v>
      </c>
      <c r="AS202" s="187"/>
      <c r="AT202" s="200"/>
      <c r="AU202" s="137"/>
      <c r="AV202" s="135"/>
      <c r="AW202" s="135"/>
      <c r="AX202" s="135"/>
      <c r="AY202" s="135"/>
      <c r="AZ202" s="136"/>
    </row>
    <row r="203" spans="1:52" ht="36" customHeight="1" x14ac:dyDescent="0.2">
      <c r="A203" s="73">
        <v>185</v>
      </c>
      <c r="B203" s="170"/>
      <c r="C203" s="167"/>
      <c r="D203" s="167"/>
      <c r="E203" s="167"/>
      <c r="F203" s="167"/>
      <c r="G203" s="167"/>
      <c r="H203" s="167"/>
      <c r="I203" s="167"/>
      <c r="J203" s="167"/>
      <c r="K203" s="167"/>
      <c r="L203" s="167"/>
      <c r="M203" s="167"/>
      <c r="N203" s="167"/>
      <c r="O203" s="167"/>
      <c r="P203" s="168"/>
      <c r="Q203" s="168"/>
      <c r="R203" s="169"/>
      <c r="S203" s="169"/>
      <c r="T203" s="169"/>
      <c r="U203" s="134"/>
      <c r="V203" s="135"/>
      <c r="W203" s="135"/>
      <c r="X203" s="136"/>
      <c r="Y203" s="132"/>
      <c r="Z203" s="133"/>
      <c r="AA203" s="133"/>
      <c r="AB203" s="186"/>
      <c r="AC203" s="186"/>
      <c r="AD203" s="185"/>
      <c r="AE203" s="185"/>
      <c r="AF203" s="185"/>
      <c r="AG203" s="187">
        <f t="shared" si="16"/>
        <v>0</v>
      </c>
      <c r="AH203" s="187"/>
      <c r="AI203" s="187"/>
      <c r="AJ203" s="53"/>
      <c r="AK203" s="188"/>
      <c r="AL203" s="188"/>
      <c r="AM203" s="186"/>
      <c r="AN203" s="186"/>
      <c r="AO203" s="185"/>
      <c r="AP203" s="185"/>
      <c r="AQ203" s="185"/>
      <c r="AR203" s="187">
        <f t="shared" si="17"/>
        <v>0</v>
      </c>
      <c r="AS203" s="187"/>
      <c r="AT203" s="200"/>
      <c r="AU203" s="137"/>
      <c r="AV203" s="135"/>
      <c r="AW203" s="135"/>
      <c r="AX203" s="135"/>
      <c r="AY203" s="135"/>
      <c r="AZ203" s="136"/>
    </row>
    <row r="204" spans="1:52" ht="36" customHeight="1" x14ac:dyDescent="0.2">
      <c r="A204" s="73">
        <v>186</v>
      </c>
      <c r="B204" s="170"/>
      <c r="C204" s="167"/>
      <c r="D204" s="167"/>
      <c r="E204" s="167"/>
      <c r="F204" s="167"/>
      <c r="G204" s="167"/>
      <c r="H204" s="167"/>
      <c r="I204" s="167"/>
      <c r="J204" s="167"/>
      <c r="K204" s="167"/>
      <c r="L204" s="167"/>
      <c r="M204" s="167"/>
      <c r="N204" s="167"/>
      <c r="O204" s="167"/>
      <c r="P204" s="168"/>
      <c r="Q204" s="168"/>
      <c r="R204" s="169"/>
      <c r="S204" s="169"/>
      <c r="T204" s="169"/>
      <c r="U204" s="134"/>
      <c r="V204" s="135"/>
      <c r="W204" s="135"/>
      <c r="X204" s="136"/>
      <c r="Y204" s="132"/>
      <c r="Z204" s="133"/>
      <c r="AA204" s="133"/>
      <c r="AB204" s="186"/>
      <c r="AC204" s="186"/>
      <c r="AD204" s="185"/>
      <c r="AE204" s="185"/>
      <c r="AF204" s="185"/>
      <c r="AG204" s="187">
        <f t="shared" si="16"/>
        <v>0</v>
      </c>
      <c r="AH204" s="187"/>
      <c r="AI204" s="187"/>
      <c r="AJ204" s="53"/>
      <c r="AK204" s="188"/>
      <c r="AL204" s="188"/>
      <c r="AM204" s="186"/>
      <c r="AN204" s="186"/>
      <c r="AO204" s="185"/>
      <c r="AP204" s="185"/>
      <c r="AQ204" s="185"/>
      <c r="AR204" s="187">
        <f t="shared" si="17"/>
        <v>0</v>
      </c>
      <c r="AS204" s="187"/>
      <c r="AT204" s="200"/>
      <c r="AU204" s="137"/>
      <c r="AV204" s="135"/>
      <c r="AW204" s="135"/>
      <c r="AX204" s="135"/>
      <c r="AY204" s="135"/>
      <c r="AZ204" s="136"/>
    </row>
    <row r="205" spans="1:52" ht="36" customHeight="1" x14ac:dyDescent="0.2">
      <c r="A205" s="73">
        <v>187</v>
      </c>
      <c r="B205" s="170"/>
      <c r="C205" s="167"/>
      <c r="D205" s="167"/>
      <c r="E205" s="167"/>
      <c r="F205" s="167"/>
      <c r="G205" s="167"/>
      <c r="H205" s="167"/>
      <c r="I205" s="167"/>
      <c r="J205" s="167"/>
      <c r="K205" s="167"/>
      <c r="L205" s="167"/>
      <c r="M205" s="167"/>
      <c r="N205" s="167"/>
      <c r="O205" s="167"/>
      <c r="P205" s="168"/>
      <c r="Q205" s="168"/>
      <c r="R205" s="169"/>
      <c r="S205" s="169"/>
      <c r="T205" s="169"/>
      <c r="U205" s="134"/>
      <c r="V205" s="135"/>
      <c r="W205" s="135"/>
      <c r="X205" s="136"/>
      <c r="Y205" s="132"/>
      <c r="Z205" s="133"/>
      <c r="AA205" s="133"/>
      <c r="AB205" s="186"/>
      <c r="AC205" s="186"/>
      <c r="AD205" s="185"/>
      <c r="AE205" s="185"/>
      <c r="AF205" s="185"/>
      <c r="AG205" s="187">
        <f t="shared" si="16"/>
        <v>0</v>
      </c>
      <c r="AH205" s="187"/>
      <c r="AI205" s="187"/>
      <c r="AJ205" s="53"/>
      <c r="AK205" s="188"/>
      <c r="AL205" s="188"/>
      <c r="AM205" s="186"/>
      <c r="AN205" s="186"/>
      <c r="AO205" s="185"/>
      <c r="AP205" s="185"/>
      <c r="AQ205" s="185"/>
      <c r="AR205" s="187">
        <f t="shared" si="17"/>
        <v>0</v>
      </c>
      <c r="AS205" s="187"/>
      <c r="AT205" s="200"/>
      <c r="AU205" s="137"/>
      <c r="AV205" s="135"/>
      <c r="AW205" s="135"/>
      <c r="AX205" s="135"/>
      <c r="AY205" s="135"/>
      <c r="AZ205" s="136"/>
    </row>
    <row r="206" spans="1:52" ht="36" customHeight="1" thickBot="1" x14ac:dyDescent="0.25">
      <c r="A206" s="73">
        <v>188</v>
      </c>
      <c r="B206" s="196"/>
      <c r="C206" s="197"/>
      <c r="D206" s="197"/>
      <c r="E206" s="197"/>
      <c r="F206" s="197"/>
      <c r="G206" s="197"/>
      <c r="H206" s="197"/>
      <c r="I206" s="197"/>
      <c r="J206" s="197"/>
      <c r="K206" s="197"/>
      <c r="L206" s="197"/>
      <c r="M206" s="197"/>
      <c r="N206" s="197"/>
      <c r="O206" s="197"/>
      <c r="P206" s="198"/>
      <c r="Q206" s="198"/>
      <c r="R206" s="199"/>
      <c r="S206" s="199"/>
      <c r="T206" s="199"/>
      <c r="U206" s="193"/>
      <c r="V206" s="139"/>
      <c r="W206" s="139"/>
      <c r="X206" s="140"/>
      <c r="Y206" s="194"/>
      <c r="Z206" s="195"/>
      <c r="AA206" s="195"/>
      <c r="AB206" s="190"/>
      <c r="AC206" s="190"/>
      <c r="AD206" s="189"/>
      <c r="AE206" s="189"/>
      <c r="AF206" s="189"/>
      <c r="AG206" s="191">
        <f t="shared" si="16"/>
        <v>0</v>
      </c>
      <c r="AH206" s="191"/>
      <c r="AI206" s="191"/>
      <c r="AJ206" s="54"/>
      <c r="AK206" s="192"/>
      <c r="AL206" s="192"/>
      <c r="AM206" s="178"/>
      <c r="AN206" s="178"/>
      <c r="AO206" s="177"/>
      <c r="AP206" s="177"/>
      <c r="AQ206" s="177"/>
      <c r="AR206" s="179">
        <f t="shared" si="17"/>
        <v>0</v>
      </c>
      <c r="AS206" s="179"/>
      <c r="AT206" s="180"/>
      <c r="AU206" s="138"/>
      <c r="AV206" s="139"/>
      <c r="AW206" s="139"/>
      <c r="AX206" s="139"/>
      <c r="AY206" s="139"/>
      <c r="AZ206" s="140"/>
    </row>
    <row r="207" spans="1:52" ht="12" customHeight="1" thickTop="1" thickBot="1" x14ac:dyDescent="0.25">
      <c r="B207" s="48"/>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51"/>
    </row>
    <row r="208" spans="1:52" ht="36" customHeight="1" thickTop="1" x14ac:dyDescent="0.2">
      <c r="B208" s="28"/>
      <c r="C208" s="28"/>
      <c r="D208" s="29"/>
      <c r="E208" s="29"/>
      <c r="F208" s="30"/>
      <c r="G208" s="30"/>
      <c r="H208" s="22"/>
      <c r="O208" s="27"/>
      <c r="AD208" s="127" t="s">
        <v>0</v>
      </c>
      <c r="AE208" s="127"/>
      <c r="AF208" s="128"/>
      <c r="AG208" s="234">
        <f>SUM(AG19:AI206)</f>
        <v>0</v>
      </c>
      <c r="AH208" s="235"/>
      <c r="AI208" s="235"/>
      <c r="AO208" s="127" t="s">
        <v>0</v>
      </c>
      <c r="AP208" s="127"/>
      <c r="AQ208" s="128"/>
      <c r="AR208" s="234">
        <f>SUM(AR19:AT206)</f>
        <v>0</v>
      </c>
      <c r="AS208" s="235"/>
      <c r="AT208" s="235"/>
    </row>
  </sheetData>
  <sheetProtection algorithmName="SHA-512" hashValue="X0P7brq3lCI4FoLGqah8hM4TeyaZdxyxYwz5gvk3rbFlTrTMFRM12B3qFCoPX/wciWeIkiUvp+14jm0JBKXb2w==" saltValue="TsfHWQ1GcW5e2Tb2dCTcUQ==" spinCount="100000" sheet="1" objects="1" scenarios="1" selectLockedCells="1"/>
  <mergeCells count="2917">
    <mergeCell ref="Q8:T8"/>
    <mergeCell ref="U8:W8"/>
    <mergeCell ref="X8:Z8"/>
    <mergeCell ref="B9:C9"/>
    <mergeCell ref="D9:G9"/>
    <mergeCell ref="H9:J9"/>
    <mergeCell ref="K9:M9"/>
    <mergeCell ref="O9:P9"/>
    <mergeCell ref="Q9:T9"/>
    <mergeCell ref="U9:W9"/>
    <mergeCell ref="X9:Z9"/>
    <mergeCell ref="B8:C8"/>
    <mergeCell ref="D8:G8"/>
    <mergeCell ref="H8:J8"/>
    <mergeCell ref="K8:M8"/>
    <mergeCell ref="O8:P8"/>
    <mergeCell ref="O6:P6"/>
    <mergeCell ref="Q6:T6"/>
    <mergeCell ref="U6:W6"/>
    <mergeCell ref="X6:Z6"/>
    <mergeCell ref="B7:C7"/>
    <mergeCell ref="D7:G7"/>
    <mergeCell ref="H7:J7"/>
    <mergeCell ref="K7:M7"/>
    <mergeCell ref="O7:P7"/>
    <mergeCell ref="Q7:T7"/>
    <mergeCell ref="U7:W7"/>
    <mergeCell ref="X7:Z7"/>
    <mergeCell ref="B6:C6"/>
    <mergeCell ref="D6:G6"/>
    <mergeCell ref="H6:J6"/>
    <mergeCell ref="K6:M6"/>
    <mergeCell ref="Q10:T10"/>
    <mergeCell ref="U10:W10"/>
    <mergeCell ref="X10:Z10"/>
    <mergeCell ref="B16:E18"/>
    <mergeCell ref="F16:I18"/>
    <mergeCell ref="J16:O18"/>
    <mergeCell ref="P16:Q18"/>
    <mergeCell ref="R16:T18"/>
    <mergeCell ref="B11:C11"/>
    <mergeCell ref="D11:G11"/>
    <mergeCell ref="H11:J11"/>
    <mergeCell ref="K11:M11"/>
    <mergeCell ref="O11:P11"/>
    <mergeCell ref="Q11:T11"/>
    <mergeCell ref="B10:C10"/>
    <mergeCell ref="D10:G10"/>
    <mergeCell ref="H10:J10"/>
    <mergeCell ref="K10:M10"/>
    <mergeCell ref="O10:P10"/>
    <mergeCell ref="B14:C14"/>
    <mergeCell ref="D14:G14"/>
    <mergeCell ref="H14:J14"/>
    <mergeCell ref="K14:M14"/>
    <mergeCell ref="O14:P14"/>
    <mergeCell ref="Q14:T14"/>
    <mergeCell ref="U14:W14"/>
    <mergeCell ref="X14:Z14"/>
    <mergeCell ref="B13:C13"/>
    <mergeCell ref="D13:G13"/>
    <mergeCell ref="H13:J13"/>
    <mergeCell ref="K13:M13"/>
    <mergeCell ref="O13:P13"/>
    <mergeCell ref="B21:E21"/>
    <mergeCell ref="F21:I21"/>
    <mergeCell ref="J21:O21"/>
    <mergeCell ref="P21:Q21"/>
    <mergeCell ref="R21:T21"/>
    <mergeCell ref="B20:E20"/>
    <mergeCell ref="F20:I20"/>
    <mergeCell ref="J20:O20"/>
    <mergeCell ref="P20:Q20"/>
    <mergeCell ref="R20:T20"/>
    <mergeCell ref="B19:E19"/>
    <mergeCell ref="F19:I19"/>
    <mergeCell ref="J19:O19"/>
    <mergeCell ref="P19:Q19"/>
    <mergeCell ref="R19:T19"/>
    <mergeCell ref="U16:X18"/>
    <mergeCell ref="Y16:AI17"/>
    <mergeCell ref="Y18:AA18"/>
    <mergeCell ref="B24:E24"/>
    <mergeCell ref="F24:I24"/>
    <mergeCell ref="J24:O24"/>
    <mergeCell ref="P24:Q24"/>
    <mergeCell ref="R24:T24"/>
    <mergeCell ref="B23:E23"/>
    <mergeCell ref="F23:I23"/>
    <mergeCell ref="J23:O23"/>
    <mergeCell ref="P23:Q23"/>
    <mergeCell ref="R23:T23"/>
    <mergeCell ref="U22:X22"/>
    <mergeCell ref="Y22:AA22"/>
    <mergeCell ref="AB22:AC22"/>
    <mergeCell ref="AD22:AF22"/>
    <mergeCell ref="AG22:AI22"/>
    <mergeCell ref="B22:E22"/>
    <mergeCell ref="F22:I22"/>
    <mergeCell ref="J22:O22"/>
    <mergeCell ref="P22:Q22"/>
    <mergeCell ref="R22:T22"/>
    <mergeCell ref="B27:E27"/>
    <mergeCell ref="F27:I27"/>
    <mergeCell ref="J27:O27"/>
    <mergeCell ref="P27:Q27"/>
    <mergeCell ref="R27:T27"/>
    <mergeCell ref="B26:E26"/>
    <mergeCell ref="F26:I26"/>
    <mergeCell ref="J26:O26"/>
    <mergeCell ref="P26:Q26"/>
    <mergeCell ref="R26:T26"/>
    <mergeCell ref="U25:X25"/>
    <mergeCell ref="Y25:AA25"/>
    <mergeCell ref="AB25:AC25"/>
    <mergeCell ref="AD25:AF25"/>
    <mergeCell ref="AG25:AI25"/>
    <mergeCell ref="B25:E25"/>
    <mergeCell ref="F25:I25"/>
    <mergeCell ref="J25:O25"/>
    <mergeCell ref="P25:Q25"/>
    <mergeCell ref="R25:T25"/>
    <mergeCell ref="B30:E30"/>
    <mergeCell ref="F30:I30"/>
    <mergeCell ref="J30:O30"/>
    <mergeCell ref="P30:Q30"/>
    <mergeCell ref="R30:T30"/>
    <mergeCell ref="B29:E29"/>
    <mergeCell ref="F29:I29"/>
    <mergeCell ref="J29:O29"/>
    <mergeCell ref="P29:Q29"/>
    <mergeCell ref="R29:T29"/>
    <mergeCell ref="U28:X28"/>
    <mergeCell ref="Y28:AA28"/>
    <mergeCell ref="AB28:AC28"/>
    <mergeCell ref="AD28:AF28"/>
    <mergeCell ref="AG28:AI28"/>
    <mergeCell ref="B28:E28"/>
    <mergeCell ref="F28:I28"/>
    <mergeCell ref="J28:O28"/>
    <mergeCell ref="P28:Q28"/>
    <mergeCell ref="R28:T28"/>
    <mergeCell ref="B33:E33"/>
    <mergeCell ref="F33:I33"/>
    <mergeCell ref="J33:O33"/>
    <mergeCell ref="P33:Q33"/>
    <mergeCell ref="R33:T33"/>
    <mergeCell ref="B32:E32"/>
    <mergeCell ref="F32:I32"/>
    <mergeCell ref="J32:O32"/>
    <mergeCell ref="P32:Q32"/>
    <mergeCell ref="R32:T32"/>
    <mergeCell ref="U31:X31"/>
    <mergeCell ref="Y31:AA31"/>
    <mergeCell ref="AB31:AC31"/>
    <mergeCell ref="AD31:AF31"/>
    <mergeCell ref="AG31:AI31"/>
    <mergeCell ref="B31:E31"/>
    <mergeCell ref="F31:I31"/>
    <mergeCell ref="J31:O31"/>
    <mergeCell ref="P31:Q31"/>
    <mergeCell ref="R31:T31"/>
    <mergeCell ref="B36:E36"/>
    <mergeCell ref="F36:I36"/>
    <mergeCell ref="J36:O36"/>
    <mergeCell ref="P36:Q36"/>
    <mergeCell ref="R36:T36"/>
    <mergeCell ref="B35:E35"/>
    <mergeCell ref="F35:I35"/>
    <mergeCell ref="J35:O35"/>
    <mergeCell ref="P35:Q35"/>
    <mergeCell ref="R35:T35"/>
    <mergeCell ref="U34:X34"/>
    <mergeCell ref="Y34:AA34"/>
    <mergeCell ref="AB34:AC34"/>
    <mergeCell ref="AD34:AF34"/>
    <mergeCell ref="AG34:AI34"/>
    <mergeCell ref="B34:E34"/>
    <mergeCell ref="F34:I34"/>
    <mergeCell ref="J34:O34"/>
    <mergeCell ref="P34:Q34"/>
    <mergeCell ref="R34:T34"/>
    <mergeCell ref="B39:E39"/>
    <mergeCell ref="F39:I39"/>
    <mergeCell ref="J39:O39"/>
    <mergeCell ref="P39:Q39"/>
    <mergeCell ref="R39:T39"/>
    <mergeCell ref="B38:E38"/>
    <mergeCell ref="F38:I38"/>
    <mergeCell ref="J38:O38"/>
    <mergeCell ref="P38:Q38"/>
    <mergeCell ref="R38:T38"/>
    <mergeCell ref="U37:X37"/>
    <mergeCell ref="Y37:AA37"/>
    <mergeCell ref="AB37:AC37"/>
    <mergeCell ref="AD37:AF37"/>
    <mergeCell ref="AG37:AI37"/>
    <mergeCell ref="B37:E37"/>
    <mergeCell ref="F37:I37"/>
    <mergeCell ref="J37:O37"/>
    <mergeCell ref="P37:Q37"/>
    <mergeCell ref="R37:T37"/>
    <mergeCell ref="B42:E42"/>
    <mergeCell ref="F42:I42"/>
    <mergeCell ref="J42:O42"/>
    <mergeCell ref="P42:Q42"/>
    <mergeCell ref="R42:T42"/>
    <mergeCell ref="B41:E41"/>
    <mergeCell ref="F41:I41"/>
    <mergeCell ref="J41:O41"/>
    <mergeCell ref="P41:Q41"/>
    <mergeCell ref="R41:T41"/>
    <mergeCell ref="U40:X40"/>
    <mergeCell ref="Y40:AA40"/>
    <mergeCell ref="AB40:AC40"/>
    <mergeCell ref="AD40:AF40"/>
    <mergeCell ref="AG40:AI40"/>
    <mergeCell ref="B40:E40"/>
    <mergeCell ref="F40:I40"/>
    <mergeCell ref="J40:O40"/>
    <mergeCell ref="P40:Q40"/>
    <mergeCell ref="R40:T40"/>
    <mergeCell ref="B45:E45"/>
    <mergeCell ref="F45:I45"/>
    <mergeCell ref="J45:O45"/>
    <mergeCell ref="P45:Q45"/>
    <mergeCell ref="R45:T45"/>
    <mergeCell ref="B44:E44"/>
    <mergeCell ref="F44:I44"/>
    <mergeCell ref="J44:O44"/>
    <mergeCell ref="P44:Q44"/>
    <mergeCell ref="R44:T44"/>
    <mergeCell ref="U43:X43"/>
    <mergeCell ref="Y43:AA43"/>
    <mergeCell ref="AB43:AC43"/>
    <mergeCell ref="AD43:AF43"/>
    <mergeCell ref="AG43:AI43"/>
    <mergeCell ref="B43:E43"/>
    <mergeCell ref="F43:I43"/>
    <mergeCell ref="J43:O43"/>
    <mergeCell ref="P43:Q43"/>
    <mergeCell ref="R43:T43"/>
    <mergeCell ref="B48:E48"/>
    <mergeCell ref="F48:I48"/>
    <mergeCell ref="J48:O48"/>
    <mergeCell ref="P48:Q48"/>
    <mergeCell ref="R48:T48"/>
    <mergeCell ref="B47:E47"/>
    <mergeCell ref="F47:I47"/>
    <mergeCell ref="J47:O47"/>
    <mergeCell ref="P47:Q47"/>
    <mergeCell ref="R47:T47"/>
    <mergeCell ref="U46:X46"/>
    <mergeCell ref="Y46:AA46"/>
    <mergeCell ref="AB46:AC46"/>
    <mergeCell ref="AD46:AF46"/>
    <mergeCell ref="AG46:AI46"/>
    <mergeCell ref="B46:E46"/>
    <mergeCell ref="F46:I46"/>
    <mergeCell ref="J46:O46"/>
    <mergeCell ref="P46:Q46"/>
    <mergeCell ref="R46:T46"/>
    <mergeCell ref="B51:E51"/>
    <mergeCell ref="F51:I51"/>
    <mergeCell ref="J51:O51"/>
    <mergeCell ref="P51:Q51"/>
    <mergeCell ref="R51:T51"/>
    <mergeCell ref="B50:E50"/>
    <mergeCell ref="F50:I50"/>
    <mergeCell ref="J50:O50"/>
    <mergeCell ref="P50:Q50"/>
    <mergeCell ref="R50:T50"/>
    <mergeCell ref="U49:X49"/>
    <mergeCell ref="Y49:AA49"/>
    <mergeCell ref="AB49:AC49"/>
    <mergeCell ref="AD49:AF49"/>
    <mergeCell ref="AG49:AI49"/>
    <mergeCell ref="B49:E49"/>
    <mergeCell ref="F49:I49"/>
    <mergeCell ref="J49:O49"/>
    <mergeCell ref="P49:Q49"/>
    <mergeCell ref="R49:T49"/>
    <mergeCell ref="B54:E54"/>
    <mergeCell ref="F54:I54"/>
    <mergeCell ref="J54:O54"/>
    <mergeCell ref="P54:Q54"/>
    <mergeCell ref="R54:T54"/>
    <mergeCell ref="B53:E53"/>
    <mergeCell ref="F53:I53"/>
    <mergeCell ref="J53:O53"/>
    <mergeCell ref="P53:Q53"/>
    <mergeCell ref="R53:T53"/>
    <mergeCell ref="U52:X52"/>
    <mergeCell ref="Y52:AA52"/>
    <mergeCell ref="AB52:AC52"/>
    <mergeCell ref="AD52:AF52"/>
    <mergeCell ref="AG52:AI52"/>
    <mergeCell ref="B52:E52"/>
    <mergeCell ref="F52:I52"/>
    <mergeCell ref="J52:O52"/>
    <mergeCell ref="P52:Q52"/>
    <mergeCell ref="R52:T52"/>
    <mergeCell ref="B57:E57"/>
    <mergeCell ref="F57:I57"/>
    <mergeCell ref="J57:O57"/>
    <mergeCell ref="P57:Q57"/>
    <mergeCell ref="R57:T57"/>
    <mergeCell ref="B56:E56"/>
    <mergeCell ref="F56:I56"/>
    <mergeCell ref="J56:O56"/>
    <mergeCell ref="P56:Q56"/>
    <mergeCell ref="R56:T56"/>
    <mergeCell ref="U55:X55"/>
    <mergeCell ref="Y55:AA55"/>
    <mergeCell ref="AB55:AC55"/>
    <mergeCell ref="AD55:AF55"/>
    <mergeCell ref="AG55:AI55"/>
    <mergeCell ref="B55:E55"/>
    <mergeCell ref="F55:I55"/>
    <mergeCell ref="J55:O55"/>
    <mergeCell ref="P55:Q55"/>
    <mergeCell ref="R55:T55"/>
    <mergeCell ref="B60:E60"/>
    <mergeCell ref="F60:I60"/>
    <mergeCell ref="J60:O60"/>
    <mergeCell ref="P60:Q60"/>
    <mergeCell ref="R60:T60"/>
    <mergeCell ref="B59:E59"/>
    <mergeCell ref="F59:I59"/>
    <mergeCell ref="J59:O59"/>
    <mergeCell ref="P59:Q59"/>
    <mergeCell ref="R59:T59"/>
    <mergeCell ref="U58:X58"/>
    <mergeCell ref="Y58:AA58"/>
    <mergeCell ref="AB58:AC58"/>
    <mergeCell ref="AD58:AF58"/>
    <mergeCell ref="AG58:AI58"/>
    <mergeCell ref="B58:E58"/>
    <mergeCell ref="F58:I58"/>
    <mergeCell ref="J58:O58"/>
    <mergeCell ref="P58:Q58"/>
    <mergeCell ref="R58:T58"/>
    <mergeCell ref="B63:E63"/>
    <mergeCell ref="F63:I63"/>
    <mergeCell ref="J63:O63"/>
    <mergeCell ref="P63:Q63"/>
    <mergeCell ref="R63:T63"/>
    <mergeCell ref="B62:E62"/>
    <mergeCell ref="F62:I62"/>
    <mergeCell ref="J62:O62"/>
    <mergeCell ref="P62:Q62"/>
    <mergeCell ref="R62:T62"/>
    <mergeCell ref="U61:X61"/>
    <mergeCell ref="Y61:AA61"/>
    <mergeCell ref="AB61:AC61"/>
    <mergeCell ref="AD61:AF61"/>
    <mergeCell ref="AG61:AI61"/>
    <mergeCell ref="B61:E61"/>
    <mergeCell ref="F61:I61"/>
    <mergeCell ref="J61:O61"/>
    <mergeCell ref="P61:Q61"/>
    <mergeCell ref="R61:T61"/>
    <mergeCell ref="B66:E66"/>
    <mergeCell ref="F66:I66"/>
    <mergeCell ref="J66:O66"/>
    <mergeCell ref="P66:Q66"/>
    <mergeCell ref="R66:T66"/>
    <mergeCell ref="B65:E65"/>
    <mergeCell ref="F65:I65"/>
    <mergeCell ref="J65:O65"/>
    <mergeCell ref="P65:Q65"/>
    <mergeCell ref="R65:T65"/>
    <mergeCell ref="U64:X64"/>
    <mergeCell ref="Y64:AA64"/>
    <mergeCell ref="AB64:AC64"/>
    <mergeCell ref="AD64:AF64"/>
    <mergeCell ref="AG64:AI64"/>
    <mergeCell ref="B64:E64"/>
    <mergeCell ref="F64:I64"/>
    <mergeCell ref="J64:O64"/>
    <mergeCell ref="P64:Q64"/>
    <mergeCell ref="R64:T64"/>
    <mergeCell ref="B69:E69"/>
    <mergeCell ref="F69:I69"/>
    <mergeCell ref="J69:O69"/>
    <mergeCell ref="P69:Q69"/>
    <mergeCell ref="R69:T69"/>
    <mergeCell ref="B68:E68"/>
    <mergeCell ref="F68:I68"/>
    <mergeCell ref="J68:O68"/>
    <mergeCell ref="P68:Q68"/>
    <mergeCell ref="R68:T68"/>
    <mergeCell ref="U67:X67"/>
    <mergeCell ref="Y67:AA67"/>
    <mergeCell ref="AB67:AC67"/>
    <mergeCell ref="AD67:AF67"/>
    <mergeCell ref="AG67:AI67"/>
    <mergeCell ref="B67:E67"/>
    <mergeCell ref="F67:I67"/>
    <mergeCell ref="J67:O67"/>
    <mergeCell ref="P67:Q67"/>
    <mergeCell ref="R67:T67"/>
    <mergeCell ref="B72:E72"/>
    <mergeCell ref="F72:I72"/>
    <mergeCell ref="J72:O72"/>
    <mergeCell ref="P72:Q72"/>
    <mergeCell ref="R72:T72"/>
    <mergeCell ref="B71:E71"/>
    <mergeCell ref="F71:I71"/>
    <mergeCell ref="J71:O71"/>
    <mergeCell ref="P71:Q71"/>
    <mergeCell ref="R71:T71"/>
    <mergeCell ref="U70:X70"/>
    <mergeCell ref="Y70:AA70"/>
    <mergeCell ref="AB70:AC70"/>
    <mergeCell ref="AD70:AF70"/>
    <mergeCell ref="AG70:AI70"/>
    <mergeCell ref="B70:E70"/>
    <mergeCell ref="F70:I70"/>
    <mergeCell ref="J70:O70"/>
    <mergeCell ref="P70:Q70"/>
    <mergeCell ref="R70:T70"/>
    <mergeCell ref="B75:E75"/>
    <mergeCell ref="F75:I75"/>
    <mergeCell ref="J75:O75"/>
    <mergeCell ref="P75:Q75"/>
    <mergeCell ref="R75:T75"/>
    <mergeCell ref="B74:E74"/>
    <mergeCell ref="F74:I74"/>
    <mergeCell ref="J74:O74"/>
    <mergeCell ref="P74:Q74"/>
    <mergeCell ref="R74:T74"/>
    <mergeCell ref="U73:X73"/>
    <mergeCell ref="Y73:AA73"/>
    <mergeCell ref="AB73:AC73"/>
    <mergeCell ref="AD73:AF73"/>
    <mergeCell ref="AG73:AI73"/>
    <mergeCell ref="B73:E73"/>
    <mergeCell ref="F73:I73"/>
    <mergeCell ref="J73:O73"/>
    <mergeCell ref="P73:Q73"/>
    <mergeCell ref="R73:T73"/>
    <mergeCell ref="B78:E78"/>
    <mergeCell ref="F78:I78"/>
    <mergeCell ref="J78:O78"/>
    <mergeCell ref="P78:Q78"/>
    <mergeCell ref="R78:T78"/>
    <mergeCell ref="B77:E77"/>
    <mergeCell ref="F77:I77"/>
    <mergeCell ref="J77:O77"/>
    <mergeCell ref="P77:Q77"/>
    <mergeCell ref="R77:T77"/>
    <mergeCell ref="U76:X76"/>
    <mergeCell ref="Y76:AA76"/>
    <mergeCell ref="AB76:AC76"/>
    <mergeCell ref="AD76:AF76"/>
    <mergeCell ref="AG76:AI76"/>
    <mergeCell ref="B76:E76"/>
    <mergeCell ref="F76:I76"/>
    <mergeCell ref="J76:O76"/>
    <mergeCell ref="P76:Q76"/>
    <mergeCell ref="R76:T76"/>
    <mergeCell ref="B81:E81"/>
    <mergeCell ref="F81:I81"/>
    <mergeCell ref="J81:O81"/>
    <mergeCell ref="P81:Q81"/>
    <mergeCell ref="R81:T81"/>
    <mergeCell ref="B80:E80"/>
    <mergeCell ref="F80:I80"/>
    <mergeCell ref="J80:O80"/>
    <mergeCell ref="P80:Q80"/>
    <mergeCell ref="R80:T80"/>
    <mergeCell ref="U79:X79"/>
    <mergeCell ref="Y79:AA79"/>
    <mergeCell ref="AB79:AC79"/>
    <mergeCell ref="AD79:AF79"/>
    <mergeCell ref="AG79:AI79"/>
    <mergeCell ref="B79:E79"/>
    <mergeCell ref="F79:I79"/>
    <mergeCell ref="J79:O79"/>
    <mergeCell ref="P79:Q79"/>
    <mergeCell ref="R79:T79"/>
    <mergeCell ref="B84:E84"/>
    <mergeCell ref="F84:I84"/>
    <mergeCell ref="J84:O84"/>
    <mergeCell ref="P84:Q84"/>
    <mergeCell ref="R84:T84"/>
    <mergeCell ref="B83:E83"/>
    <mergeCell ref="F83:I83"/>
    <mergeCell ref="J83:O83"/>
    <mergeCell ref="P83:Q83"/>
    <mergeCell ref="R83:T83"/>
    <mergeCell ref="U82:X82"/>
    <mergeCell ref="Y82:AA82"/>
    <mergeCell ref="AB82:AC82"/>
    <mergeCell ref="AD82:AF82"/>
    <mergeCell ref="AG82:AI82"/>
    <mergeCell ref="B82:E82"/>
    <mergeCell ref="F82:I82"/>
    <mergeCell ref="J82:O82"/>
    <mergeCell ref="P82:Q82"/>
    <mergeCell ref="R82:T82"/>
    <mergeCell ref="B87:E87"/>
    <mergeCell ref="F87:I87"/>
    <mergeCell ref="J87:O87"/>
    <mergeCell ref="P87:Q87"/>
    <mergeCell ref="R87:T87"/>
    <mergeCell ref="B86:E86"/>
    <mergeCell ref="F86:I86"/>
    <mergeCell ref="J86:O86"/>
    <mergeCell ref="P86:Q86"/>
    <mergeCell ref="R86:T86"/>
    <mergeCell ref="U85:X85"/>
    <mergeCell ref="Y85:AA85"/>
    <mergeCell ref="AB85:AC85"/>
    <mergeCell ref="AD85:AF85"/>
    <mergeCell ref="AG85:AI85"/>
    <mergeCell ref="B85:E85"/>
    <mergeCell ref="F85:I85"/>
    <mergeCell ref="J85:O85"/>
    <mergeCell ref="P85:Q85"/>
    <mergeCell ref="R85:T85"/>
    <mergeCell ref="B90:E90"/>
    <mergeCell ref="F90:I90"/>
    <mergeCell ref="J90:O90"/>
    <mergeCell ref="P90:Q90"/>
    <mergeCell ref="R90:T90"/>
    <mergeCell ref="B89:E89"/>
    <mergeCell ref="F89:I89"/>
    <mergeCell ref="J89:O89"/>
    <mergeCell ref="P89:Q89"/>
    <mergeCell ref="R89:T89"/>
    <mergeCell ref="U88:X88"/>
    <mergeCell ref="Y88:AA88"/>
    <mergeCell ref="AB88:AC88"/>
    <mergeCell ref="AD88:AF88"/>
    <mergeCell ref="AG88:AI88"/>
    <mergeCell ref="B88:E88"/>
    <mergeCell ref="F88:I88"/>
    <mergeCell ref="J88:O88"/>
    <mergeCell ref="P88:Q88"/>
    <mergeCell ref="R88:T88"/>
    <mergeCell ref="B93:E93"/>
    <mergeCell ref="F93:I93"/>
    <mergeCell ref="J93:O93"/>
    <mergeCell ref="P93:Q93"/>
    <mergeCell ref="R93:T93"/>
    <mergeCell ref="B92:E92"/>
    <mergeCell ref="F92:I92"/>
    <mergeCell ref="J92:O92"/>
    <mergeCell ref="P92:Q92"/>
    <mergeCell ref="R92:T92"/>
    <mergeCell ref="U91:X91"/>
    <mergeCell ref="Y91:AA91"/>
    <mergeCell ref="AB91:AC91"/>
    <mergeCell ref="AD91:AF91"/>
    <mergeCell ref="AG91:AI91"/>
    <mergeCell ref="B91:E91"/>
    <mergeCell ref="F91:I91"/>
    <mergeCell ref="J91:O91"/>
    <mergeCell ref="P91:Q91"/>
    <mergeCell ref="R91:T91"/>
    <mergeCell ref="B96:E96"/>
    <mergeCell ref="F96:I96"/>
    <mergeCell ref="J96:O96"/>
    <mergeCell ref="P96:Q96"/>
    <mergeCell ref="R96:T96"/>
    <mergeCell ref="B95:E95"/>
    <mergeCell ref="F95:I95"/>
    <mergeCell ref="J95:O95"/>
    <mergeCell ref="P95:Q95"/>
    <mergeCell ref="R95:T95"/>
    <mergeCell ref="U94:X94"/>
    <mergeCell ref="Y94:AA94"/>
    <mergeCell ref="AB94:AC94"/>
    <mergeCell ref="AD94:AF94"/>
    <mergeCell ref="AG94:AI94"/>
    <mergeCell ref="B94:E94"/>
    <mergeCell ref="F94:I94"/>
    <mergeCell ref="J94:O94"/>
    <mergeCell ref="P94:Q94"/>
    <mergeCell ref="R94:T94"/>
    <mergeCell ref="B99:E99"/>
    <mergeCell ref="F99:I99"/>
    <mergeCell ref="J99:O99"/>
    <mergeCell ref="P99:Q99"/>
    <mergeCell ref="R99:T99"/>
    <mergeCell ref="B98:E98"/>
    <mergeCell ref="F98:I98"/>
    <mergeCell ref="J98:O98"/>
    <mergeCell ref="P98:Q98"/>
    <mergeCell ref="R98:T98"/>
    <mergeCell ref="U97:X97"/>
    <mergeCell ref="Y97:AA97"/>
    <mergeCell ref="AB97:AC97"/>
    <mergeCell ref="AD97:AF97"/>
    <mergeCell ref="AG97:AI97"/>
    <mergeCell ref="B97:E97"/>
    <mergeCell ref="F97:I97"/>
    <mergeCell ref="J97:O97"/>
    <mergeCell ref="P97:Q97"/>
    <mergeCell ref="R97:T97"/>
    <mergeCell ref="B102:E102"/>
    <mergeCell ref="F102:I102"/>
    <mergeCell ref="J102:O102"/>
    <mergeCell ref="P102:Q102"/>
    <mergeCell ref="R102:T102"/>
    <mergeCell ref="B101:E101"/>
    <mergeCell ref="F101:I101"/>
    <mergeCell ref="J101:O101"/>
    <mergeCell ref="P101:Q101"/>
    <mergeCell ref="R101:T101"/>
    <mergeCell ref="U100:X100"/>
    <mergeCell ref="Y100:AA100"/>
    <mergeCell ref="AB100:AC100"/>
    <mergeCell ref="AD100:AF100"/>
    <mergeCell ref="AG100:AI100"/>
    <mergeCell ref="B100:E100"/>
    <mergeCell ref="F100:I100"/>
    <mergeCell ref="J100:O100"/>
    <mergeCell ref="P100:Q100"/>
    <mergeCell ref="R100:T100"/>
    <mergeCell ref="B105:E105"/>
    <mergeCell ref="F105:I105"/>
    <mergeCell ref="J105:O105"/>
    <mergeCell ref="P105:Q105"/>
    <mergeCell ref="R105:T105"/>
    <mergeCell ref="B104:E104"/>
    <mergeCell ref="F104:I104"/>
    <mergeCell ref="J104:O104"/>
    <mergeCell ref="P104:Q104"/>
    <mergeCell ref="R104:T104"/>
    <mergeCell ref="U103:X103"/>
    <mergeCell ref="Y103:AA103"/>
    <mergeCell ref="AB103:AC103"/>
    <mergeCell ref="AD103:AF103"/>
    <mergeCell ref="AG103:AI103"/>
    <mergeCell ref="B103:E103"/>
    <mergeCell ref="F103:I103"/>
    <mergeCell ref="J103:O103"/>
    <mergeCell ref="P103:Q103"/>
    <mergeCell ref="R103:T103"/>
    <mergeCell ref="B108:E108"/>
    <mergeCell ref="F108:I108"/>
    <mergeCell ref="J108:O108"/>
    <mergeCell ref="P108:Q108"/>
    <mergeCell ref="R108:T108"/>
    <mergeCell ref="B107:E107"/>
    <mergeCell ref="F107:I107"/>
    <mergeCell ref="J107:O107"/>
    <mergeCell ref="P107:Q107"/>
    <mergeCell ref="R107:T107"/>
    <mergeCell ref="U106:X106"/>
    <mergeCell ref="Y106:AA106"/>
    <mergeCell ref="AB106:AC106"/>
    <mergeCell ref="AD106:AF106"/>
    <mergeCell ref="AG106:AI106"/>
    <mergeCell ref="B106:E106"/>
    <mergeCell ref="F106:I106"/>
    <mergeCell ref="J106:O106"/>
    <mergeCell ref="P106:Q106"/>
    <mergeCell ref="R106:T106"/>
    <mergeCell ref="B111:E111"/>
    <mergeCell ref="F111:I111"/>
    <mergeCell ref="J111:O111"/>
    <mergeCell ref="P111:Q111"/>
    <mergeCell ref="R111:T111"/>
    <mergeCell ref="B110:E110"/>
    <mergeCell ref="F110:I110"/>
    <mergeCell ref="J110:O110"/>
    <mergeCell ref="P110:Q110"/>
    <mergeCell ref="R110:T110"/>
    <mergeCell ref="U109:X109"/>
    <mergeCell ref="Y109:AA109"/>
    <mergeCell ref="AB109:AC109"/>
    <mergeCell ref="AD109:AF109"/>
    <mergeCell ref="AG109:AI109"/>
    <mergeCell ref="B109:E109"/>
    <mergeCell ref="F109:I109"/>
    <mergeCell ref="J109:O109"/>
    <mergeCell ref="P109:Q109"/>
    <mergeCell ref="R109:T109"/>
    <mergeCell ref="B114:E114"/>
    <mergeCell ref="F114:I114"/>
    <mergeCell ref="J114:O114"/>
    <mergeCell ref="P114:Q114"/>
    <mergeCell ref="R114:T114"/>
    <mergeCell ref="B113:E113"/>
    <mergeCell ref="F113:I113"/>
    <mergeCell ref="J113:O113"/>
    <mergeCell ref="P113:Q113"/>
    <mergeCell ref="R113:T113"/>
    <mergeCell ref="U112:X112"/>
    <mergeCell ref="Y112:AA112"/>
    <mergeCell ref="AB112:AC112"/>
    <mergeCell ref="AD112:AF112"/>
    <mergeCell ref="AG112:AI112"/>
    <mergeCell ref="B112:E112"/>
    <mergeCell ref="F112:I112"/>
    <mergeCell ref="J112:O112"/>
    <mergeCell ref="P112:Q112"/>
    <mergeCell ref="R112:T112"/>
    <mergeCell ref="B117:E117"/>
    <mergeCell ref="F117:I117"/>
    <mergeCell ref="J117:O117"/>
    <mergeCell ref="P117:Q117"/>
    <mergeCell ref="R117:T117"/>
    <mergeCell ref="B116:E116"/>
    <mergeCell ref="F116:I116"/>
    <mergeCell ref="J116:O116"/>
    <mergeCell ref="P116:Q116"/>
    <mergeCell ref="R116:T116"/>
    <mergeCell ref="U115:X115"/>
    <mergeCell ref="Y115:AA115"/>
    <mergeCell ref="AB115:AC115"/>
    <mergeCell ref="AD115:AF115"/>
    <mergeCell ref="AG115:AI115"/>
    <mergeCell ref="B115:E115"/>
    <mergeCell ref="F115:I115"/>
    <mergeCell ref="J115:O115"/>
    <mergeCell ref="P115:Q115"/>
    <mergeCell ref="R115:T115"/>
    <mergeCell ref="B120:E120"/>
    <mergeCell ref="F120:I120"/>
    <mergeCell ref="J120:O120"/>
    <mergeCell ref="P120:Q120"/>
    <mergeCell ref="R120:T120"/>
    <mergeCell ref="B119:E119"/>
    <mergeCell ref="F119:I119"/>
    <mergeCell ref="J119:O119"/>
    <mergeCell ref="P119:Q119"/>
    <mergeCell ref="R119:T119"/>
    <mergeCell ref="U118:X118"/>
    <mergeCell ref="Y118:AA118"/>
    <mergeCell ref="AB118:AC118"/>
    <mergeCell ref="AD118:AF118"/>
    <mergeCell ref="AG118:AI118"/>
    <mergeCell ref="B118:E118"/>
    <mergeCell ref="F118:I118"/>
    <mergeCell ref="J118:O118"/>
    <mergeCell ref="P118:Q118"/>
    <mergeCell ref="R118:T118"/>
    <mergeCell ref="B123:E123"/>
    <mergeCell ref="F123:I123"/>
    <mergeCell ref="J123:O123"/>
    <mergeCell ref="P123:Q123"/>
    <mergeCell ref="R123:T123"/>
    <mergeCell ref="B122:E122"/>
    <mergeCell ref="F122:I122"/>
    <mergeCell ref="J122:O122"/>
    <mergeCell ref="P122:Q122"/>
    <mergeCell ref="R122:T122"/>
    <mergeCell ref="U121:X121"/>
    <mergeCell ref="Y121:AA121"/>
    <mergeCell ref="AB121:AC121"/>
    <mergeCell ref="AD121:AF121"/>
    <mergeCell ref="AG121:AI121"/>
    <mergeCell ref="B121:E121"/>
    <mergeCell ref="F121:I121"/>
    <mergeCell ref="J121:O121"/>
    <mergeCell ref="P121:Q121"/>
    <mergeCell ref="R121:T121"/>
    <mergeCell ref="B126:E126"/>
    <mergeCell ref="F126:I126"/>
    <mergeCell ref="J126:O126"/>
    <mergeCell ref="P126:Q126"/>
    <mergeCell ref="R126:T126"/>
    <mergeCell ref="B125:E125"/>
    <mergeCell ref="F125:I125"/>
    <mergeCell ref="J125:O125"/>
    <mergeCell ref="P125:Q125"/>
    <mergeCell ref="R125:T125"/>
    <mergeCell ref="U124:X124"/>
    <mergeCell ref="Y124:AA124"/>
    <mergeCell ref="AB124:AC124"/>
    <mergeCell ref="AD124:AF124"/>
    <mergeCell ref="AG124:AI124"/>
    <mergeCell ref="B124:E124"/>
    <mergeCell ref="F124:I124"/>
    <mergeCell ref="J124:O124"/>
    <mergeCell ref="P124:Q124"/>
    <mergeCell ref="R124:T124"/>
    <mergeCell ref="B129:E129"/>
    <mergeCell ref="F129:I129"/>
    <mergeCell ref="J129:O129"/>
    <mergeCell ref="P129:Q129"/>
    <mergeCell ref="R129:T129"/>
    <mergeCell ref="B128:E128"/>
    <mergeCell ref="F128:I128"/>
    <mergeCell ref="J128:O128"/>
    <mergeCell ref="P128:Q128"/>
    <mergeCell ref="R128:T128"/>
    <mergeCell ref="U127:X127"/>
    <mergeCell ref="Y127:AA127"/>
    <mergeCell ref="AB127:AC127"/>
    <mergeCell ref="AD127:AF127"/>
    <mergeCell ref="AG127:AI127"/>
    <mergeCell ref="B127:E127"/>
    <mergeCell ref="F127:I127"/>
    <mergeCell ref="J127:O127"/>
    <mergeCell ref="P127:Q127"/>
    <mergeCell ref="R127:T127"/>
    <mergeCell ref="B132:E132"/>
    <mergeCell ref="F132:I132"/>
    <mergeCell ref="J132:O132"/>
    <mergeCell ref="P132:Q132"/>
    <mergeCell ref="R132:T132"/>
    <mergeCell ref="B131:E131"/>
    <mergeCell ref="F131:I131"/>
    <mergeCell ref="J131:O131"/>
    <mergeCell ref="P131:Q131"/>
    <mergeCell ref="R131:T131"/>
    <mergeCell ref="U130:X130"/>
    <mergeCell ref="Y130:AA130"/>
    <mergeCell ref="AB130:AC130"/>
    <mergeCell ref="AD130:AF130"/>
    <mergeCell ref="AG130:AI130"/>
    <mergeCell ref="B130:E130"/>
    <mergeCell ref="F130:I130"/>
    <mergeCell ref="J130:O130"/>
    <mergeCell ref="P130:Q130"/>
    <mergeCell ref="R130:T130"/>
    <mergeCell ref="B135:E135"/>
    <mergeCell ref="F135:I135"/>
    <mergeCell ref="J135:O135"/>
    <mergeCell ref="P135:Q135"/>
    <mergeCell ref="R135:T135"/>
    <mergeCell ref="B134:E134"/>
    <mergeCell ref="F134:I134"/>
    <mergeCell ref="J134:O134"/>
    <mergeCell ref="P134:Q134"/>
    <mergeCell ref="R134:T134"/>
    <mergeCell ref="U133:X133"/>
    <mergeCell ref="Y133:AA133"/>
    <mergeCell ref="AB133:AC133"/>
    <mergeCell ref="AD133:AF133"/>
    <mergeCell ref="AG133:AI133"/>
    <mergeCell ref="B133:E133"/>
    <mergeCell ref="F133:I133"/>
    <mergeCell ref="J133:O133"/>
    <mergeCell ref="P133:Q133"/>
    <mergeCell ref="R133:T133"/>
    <mergeCell ref="B138:E138"/>
    <mergeCell ref="F138:I138"/>
    <mergeCell ref="J138:O138"/>
    <mergeCell ref="P138:Q138"/>
    <mergeCell ref="R138:T138"/>
    <mergeCell ref="B137:E137"/>
    <mergeCell ref="F137:I137"/>
    <mergeCell ref="J137:O137"/>
    <mergeCell ref="P137:Q137"/>
    <mergeCell ref="R137:T137"/>
    <mergeCell ref="U136:X136"/>
    <mergeCell ref="Y136:AA136"/>
    <mergeCell ref="AB136:AC136"/>
    <mergeCell ref="AD136:AF136"/>
    <mergeCell ref="AG136:AI136"/>
    <mergeCell ref="B136:E136"/>
    <mergeCell ref="F136:I136"/>
    <mergeCell ref="J136:O136"/>
    <mergeCell ref="P136:Q136"/>
    <mergeCell ref="R136:T136"/>
    <mergeCell ref="B141:E141"/>
    <mergeCell ref="F141:I141"/>
    <mergeCell ref="J141:O141"/>
    <mergeCell ref="P141:Q141"/>
    <mergeCell ref="R141:T141"/>
    <mergeCell ref="B140:E140"/>
    <mergeCell ref="F140:I140"/>
    <mergeCell ref="J140:O140"/>
    <mergeCell ref="P140:Q140"/>
    <mergeCell ref="R140:T140"/>
    <mergeCell ref="U139:X139"/>
    <mergeCell ref="Y139:AA139"/>
    <mergeCell ref="AB139:AC139"/>
    <mergeCell ref="AD139:AF139"/>
    <mergeCell ref="AG139:AI139"/>
    <mergeCell ref="B139:E139"/>
    <mergeCell ref="F139:I139"/>
    <mergeCell ref="J139:O139"/>
    <mergeCell ref="P139:Q139"/>
    <mergeCell ref="R139:T139"/>
    <mergeCell ref="B144:E144"/>
    <mergeCell ref="F144:I144"/>
    <mergeCell ref="J144:O144"/>
    <mergeCell ref="P144:Q144"/>
    <mergeCell ref="R144:T144"/>
    <mergeCell ref="B143:E143"/>
    <mergeCell ref="F143:I143"/>
    <mergeCell ref="J143:O143"/>
    <mergeCell ref="P143:Q143"/>
    <mergeCell ref="R143:T143"/>
    <mergeCell ref="U142:X142"/>
    <mergeCell ref="Y142:AA142"/>
    <mergeCell ref="AB142:AC142"/>
    <mergeCell ref="AD142:AF142"/>
    <mergeCell ref="AG142:AI142"/>
    <mergeCell ref="B142:E142"/>
    <mergeCell ref="F142:I142"/>
    <mergeCell ref="J142:O142"/>
    <mergeCell ref="P142:Q142"/>
    <mergeCell ref="R142:T142"/>
    <mergeCell ref="B147:E147"/>
    <mergeCell ref="F147:I147"/>
    <mergeCell ref="J147:O147"/>
    <mergeCell ref="P147:Q147"/>
    <mergeCell ref="R147:T147"/>
    <mergeCell ref="B146:E146"/>
    <mergeCell ref="F146:I146"/>
    <mergeCell ref="J146:O146"/>
    <mergeCell ref="P146:Q146"/>
    <mergeCell ref="R146:T146"/>
    <mergeCell ref="U145:X145"/>
    <mergeCell ref="Y145:AA145"/>
    <mergeCell ref="AB145:AC145"/>
    <mergeCell ref="AD145:AF145"/>
    <mergeCell ref="AG145:AI145"/>
    <mergeCell ref="B145:E145"/>
    <mergeCell ref="F145:I145"/>
    <mergeCell ref="J145:O145"/>
    <mergeCell ref="P145:Q145"/>
    <mergeCell ref="R145:T145"/>
    <mergeCell ref="B150:E150"/>
    <mergeCell ref="F150:I150"/>
    <mergeCell ref="J150:O150"/>
    <mergeCell ref="P150:Q150"/>
    <mergeCell ref="R150:T150"/>
    <mergeCell ref="B149:E149"/>
    <mergeCell ref="F149:I149"/>
    <mergeCell ref="J149:O149"/>
    <mergeCell ref="P149:Q149"/>
    <mergeCell ref="R149:T149"/>
    <mergeCell ref="U148:X148"/>
    <mergeCell ref="Y148:AA148"/>
    <mergeCell ref="AB148:AC148"/>
    <mergeCell ref="AD148:AF148"/>
    <mergeCell ref="AG148:AI148"/>
    <mergeCell ref="B148:E148"/>
    <mergeCell ref="F148:I148"/>
    <mergeCell ref="J148:O148"/>
    <mergeCell ref="P148:Q148"/>
    <mergeCell ref="R148:T148"/>
    <mergeCell ref="B153:E153"/>
    <mergeCell ref="F153:I153"/>
    <mergeCell ref="J153:O153"/>
    <mergeCell ref="P153:Q153"/>
    <mergeCell ref="R153:T153"/>
    <mergeCell ref="B152:E152"/>
    <mergeCell ref="F152:I152"/>
    <mergeCell ref="J152:O152"/>
    <mergeCell ref="P152:Q152"/>
    <mergeCell ref="R152:T152"/>
    <mergeCell ref="U151:X151"/>
    <mergeCell ref="Y151:AA151"/>
    <mergeCell ref="AB151:AC151"/>
    <mergeCell ref="AD151:AF151"/>
    <mergeCell ref="AG151:AI151"/>
    <mergeCell ref="B151:E151"/>
    <mergeCell ref="F151:I151"/>
    <mergeCell ref="J151:O151"/>
    <mergeCell ref="P151:Q151"/>
    <mergeCell ref="R151:T151"/>
    <mergeCell ref="B156:E156"/>
    <mergeCell ref="F156:I156"/>
    <mergeCell ref="J156:O156"/>
    <mergeCell ref="P156:Q156"/>
    <mergeCell ref="R156:T156"/>
    <mergeCell ref="B155:E155"/>
    <mergeCell ref="F155:I155"/>
    <mergeCell ref="J155:O155"/>
    <mergeCell ref="P155:Q155"/>
    <mergeCell ref="R155:T155"/>
    <mergeCell ref="U154:X154"/>
    <mergeCell ref="Y154:AA154"/>
    <mergeCell ref="AB154:AC154"/>
    <mergeCell ref="AD154:AF154"/>
    <mergeCell ref="AG154:AI154"/>
    <mergeCell ref="B154:E154"/>
    <mergeCell ref="F154:I154"/>
    <mergeCell ref="J154:O154"/>
    <mergeCell ref="P154:Q154"/>
    <mergeCell ref="R154:T154"/>
    <mergeCell ref="B159:E159"/>
    <mergeCell ref="F159:I159"/>
    <mergeCell ref="J159:O159"/>
    <mergeCell ref="P159:Q159"/>
    <mergeCell ref="R159:T159"/>
    <mergeCell ref="B158:E158"/>
    <mergeCell ref="F158:I158"/>
    <mergeCell ref="J158:O158"/>
    <mergeCell ref="P158:Q158"/>
    <mergeCell ref="R158:T158"/>
    <mergeCell ref="U157:X157"/>
    <mergeCell ref="Y157:AA157"/>
    <mergeCell ref="AB157:AC157"/>
    <mergeCell ref="AD157:AF157"/>
    <mergeCell ref="AG157:AI157"/>
    <mergeCell ref="B157:E157"/>
    <mergeCell ref="F157:I157"/>
    <mergeCell ref="J157:O157"/>
    <mergeCell ref="P157:Q157"/>
    <mergeCell ref="R157:T157"/>
    <mergeCell ref="B162:E162"/>
    <mergeCell ref="F162:I162"/>
    <mergeCell ref="J162:O162"/>
    <mergeCell ref="P162:Q162"/>
    <mergeCell ref="R162:T162"/>
    <mergeCell ref="B161:E161"/>
    <mergeCell ref="F161:I161"/>
    <mergeCell ref="J161:O161"/>
    <mergeCell ref="P161:Q161"/>
    <mergeCell ref="R161:T161"/>
    <mergeCell ref="U160:X160"/>
    <mergeCell ref="Y160:AA160"/>
    <mergeCell ref="AB160:AC160"/>
    <mergeCell ref="AD160:AF160"/>
    <mergeCell ref="AG160:AI160"/>
    <mergeCell ref="B160:E160"/>
    <mergeCell ref="F160:I160"/>
    <mergeCell ref="J160:O160"/>
    <mergeCell ref="P160:Q160"/>
    <mergeCell ref="R160:T160"/>
    <mergeCell ref="B165:E165"/>
    <mergeCell ref="F165:I165"/>
    <mergeCell ref="J165:O165"/>
    <mergeCell ref="P165:Q165"/>
    <mergeCell ref="R165:T165"/>
    <mergeCell ref="B164:E164"/>
    <mergeCell ref="F164:I164"/>
    <mergeCell ref="J164:O164"/>
    <mergeCell ref="P164:Q164"/>
    <mergeCell ref="R164:T164"/>
    <mergeCell ref="U163:X163"/>
    <mergeCell ref="Y163:AA163"/>
    <mergeCell ref="AB163:AC163"/>
    <mergeCell ref="AD163:AF163"/>
    <mergeCell ref="AG163:AI163"/>
    <mergeCell ref="B163:E163"/>
    <mergeCell ref="F163:I163"/>
    <mergeCell ref="J163:O163"/>
    <mergeCell ref="P163:Q163"/>
    <mergeCell ref="R163:T163"/>
    <mergeCell ref="B168:E168"/>
    <mergeCell ref="F168:I168"/>
    <mergeCell ref="J168:O168"/>
    <mergeCell ref="P168:Q168"/>
    <mergeCell ref="R168:T168"/>
    <mergeCell ref="B167:E167"/>
    <mergeCell ref="F167:I167"/>
    <mergeCell ref="J167:O167"/>
    <mergeCell ref="P167:Q167"/>
    <mergeCell ref="R167:T167"/>
    <mergeCell ref="U166:X166"/>
    <mergeCell ref="Y166:AA166"/>
    <mergeCell ref="AB166:AC166"/>
    <mergeCell ref="AD166:AF166"/>
    <mergeCell ref="AG166:AI166"/>
    <mergeCell ref="B166:E166"/>
    <mergeCell ref="F166:I166"/>
    <mergeCell ref="J166:O166"/>
    <mergeCell ref="P166:Q166"/>
    <mergeCell ref="R166:T166"/>
    <mergeCell ref="B171:E171"/>
    <mergeCell ref="F171:I171"/>
    <mergeCell ref="J171:O171"/>
    <mergeCell ref="P171:Q171"/>
    <mergeCell ref="R171:T171"/>
    <mergeCell ref="B170:E170"/>
    <mergeCell ref="F170:I170"/>
    <mergeCell ref="J170:O170"/>
    <mergeCell ref="P170:Q170"/>
    <mergeCell ref="R170:T170"/>
    <mergeCell ref="U169:X169"/>
    <mergeCell ref="Y169:AA169"/>
    <mergeCell ref="AB169:AC169"/>
    <mergeCell ref="AD169:AF169"/>
    <mergeCell ref="AG169:AI169"/>
    <mergeCell ref="B169:E169"/>
    <mergeCell ref="F169:I169"/>
    <mergeCell ref="J169:O169"/>
    <mergeCell ref="P169:Q169"/>
    <mergeCell ref="R169:T169"/>
    <mergeCell ref="B174:E174"/>
    <mergeCell ref="F174:I174"/>
    <mergeCell ref="J174:O174"/>
    <mergeCell ref="P174:Q174"/>
    <mergeCell ref="R174:T174"/>
    <mergeCell ref="B173:E173"/>
    <mergeCell ref="F173:I173"/>
    <mergeCell ref="J173:O173"/>
    <mergeCell ref="P173:Q173"/>
    <mergeCell ref="R173:T173"/>
    <mergeCell ref="U172:X172"/>
    <mergeCell ref="Y172:AA172"/>
    <mergeCell ref="AB172:AC172"/>
    <mergeCell ref="AD172:AF172"/>
    <mergeCell ref="AG172:AI172"/>
    <mergeCell ref="B172:E172"/>
    <mergeCell ref="F172:I172"/>
    <mergeCell ref="J172:O172"/>
    <mergeCell ref="P172:Q172"/>
    <mergeCell ref="R172:T172"/>
    <mergeCell ref="B177:E177"/>
    <mergeCell ref="F177:I177"/>
    <mergeCell ref="J177:O177"/>
    <mergeCell ref="P177:Q177"/>
    <mergeCell ref="R177:T177"/>
    <mergeCell ref="B176:E176"/>
    <mergeCell ref="F176:I176"/>
    <mergeCell ref="J176:O176"/>
    <mergeCell ref="P176:Q176"/>
    <mergeCell ref="R176:T176"/>
    <mergeCell ref="U175:X175"/>
    <mergeCell ref="Y175:AA175"/>
    <mergeCell ref="AB175:AC175"/>
    <mergeCell ref="AD175:AF175"/>
    <mergeCell ref="AG175:AI175"/>
    <mergeCell ref="B175:E175"/>
    <mergeCell ref="F175:I175"/>
    <mergeCell ref="J175:O175"/>
    <mergeCell ref="P175:Q175"/>
    <mergeCell ref="R175:T175"/>
    <mergeCell ref="B180:E180"/>
    <mergeCell ref="F180:I180"/>
    <mergeCell ref="J180:O180"/>
    <mergeCell ref="P180:Q180"/>
    <mergeCell ref="R180:T180"/>
    <mergeCell ref="B179:E179"/>
    <mergeCell ref="F179:I179"/>
    <mergeCell ref="J179:O179"/>
    <mergeCell ref="P179:Q179"/>
    <mergeCell ref="R179:T179"/>
    <mergeCell ref="U178:X178"/>
    <mergeCell ref="Y178:AA178"/>
    <mergeCell ref="AB178:AC178"/>
    <mergeCell ref="AD178:AF178"/>
    <mergeCell ref="AG178:AI178"/>
    <mergeCell ref="B178:E178"/>
    <mergeCell ref="F178:I178"/>
    <mergeCell ref="J178:O178"/>
    <mergeCell ref="P178:Q178"/>
    <mergeCell ref="R178:T178"/>
    <mergeCell ref="B183:E183"/>
    <mergeCell ref="F183:I183"/>
    <mergeCell ref="J183:O183"/>
    <mergeCell ref="P183:Q183"/>
    <mergeCell ref="R183:T183"/>
    <mergeCell ref="B182:E182"/>
    <mergeCell ref="F182:I182"/>
    <mergeCell ref="J182:O182"/>
    <mergeCell ref="P182:Q182"/>
    <mergeCell ref="R182:T182"/>
    <mergeCell ref="U181:X181"/>
    <mergeCell ref="Y181:AA181"/>
    <mergeCell ref="AB181:AC181"/>
    <mergeCell ref="AD181:AF181"/>
    <mergeCell ref="AG181:AI181"/>
    <mergeCell ref="B181:E181"/>
    <mergeCell ref="F181:I181"/>
    <mergeCell ref="J181:O181"/>
    <mergeCell ref="P181:Q181"/>
    <mergeCell ref="R181:T181"/>
    <mergeCell ref="B186:E186"/>
    <mergeCell ref="F186:I186"/>
    <mergeCell ref="J186:O186"/>
    <mergeCell ref="P186:Q186"/>
    <mergeCell ref="R186:T186"/>
    <mergeCell ref="B185:E185"/>
    <mergeCell ref="F185:I185"/>
    <mergeCell ref="J185:O185"/>
    <mergeCell ref="P185:Q185"/>
    <mergeCell ref="R185:T185"/>
    <mergeCell ref="U184:X184"/>
    <mergeCell ref="Y184:AA184"/>
    <mergeCell ref="AB184:AC184"/>
    <mergeCell ref="AD184:AF184"/>
    <mergeCell ref="AG184:AI184"/>
    <mergeCell ref="B184:E184"/>
    <mergeCell ref="F184:I184"/>
    <mergeCell ref="J184:O184"/>
    <mergeCell ref="P184:Q184"/>
    <mergeCell ref="R184:T184"/>
    <mergeCell ref="B189:E189"/>
    <mergeCell ref="F189:I189"/>
    <mergeCell ref="J189:O189"/>
    <mergeCell ref="P189:Q189"/>
    <mergeCell ref="R189:T189"/>
    <mergeCell ref="B188:E188"/>
    <mergeCell ref="F188:I188"/>
    <mergeCell ref="J188:O188"/>
    <mergeCell ref="P188:Q188"/>
    <mergeCell ref="R188:T188"/>
    <mergeCell ref="U187:X187"/>
    <mergeCell ref="Y187:AA187"/>
    <mergeCell ref="AB187:AC187"/>
    <mergeCell ref="AD187:AF187"/>
    <mergeCell ref="AG187:AI187"/>
    <mergeCell ref="B187:E187"/>
    <mergeCell ref="F187:I187"/>
    <mergeCell ref="J187:O187"/>
    <mergeCell ref="P187:Q187"/>
    <mergeCell ref="R187:T187"/>
    <mergeCell ref="B192:E192"/>
    <mergeCell ref="F192:I192"/>
    <mergeCell ref="J192:O192"/>
    <mergeCell ref="P192:Q192"/>
    <mergeCell ref="R192:T192"/>
    <mergeCell ref="B191:E191"/>
    <mergeCell ref="F191:I191"/>
    <mergeCell ref="J191:O191"/>
    <mergeCell ref="P191:Q191"/>
    <mergeCell ref="R191:T191"/>
    <mergeCell ref="U190:X190"/>
    <mergeCell ref="Y190:AA190"/>
    <mergeCell ref="AB190:AC190"/>
    <mergeCell ref="AD190:AF190"/>
    <mergeCell ref="AG190:AI190"/>
    <mergeCell ref="B190:E190"/>
    <mergeCell ref="F190:I190"/>
    <mergeCell ref="J190:O190"/>
    <mergeCell ref="P190:Q190"/>
    <mergeCell ref="R190:T190"/>
    <mergeCell ref="B195:E195"/>
    <mergeCell ref="F195:I195"/>
    <mergeCell ref="J195:O195"/>
    <mergeCell ref="P195:Q195"/>
    <mergeCell ref="R195:T195"/>
    <mergeCell ref="B194:E194"/>
    <mergeCell ref="F194:I194"/>
    <mergeCell ref="J194:O194"/>
    <mergeCell ref="P194:Q194"/>
    <mergeCell ref="R194:T194"/>
    <mergeCell ref="U193:X193"/>
    <mergeCell ref="Y193:AA193"/>
    <mergeCell ref="AB193:AC193"/>
    <mergeCell ref="AD193:AF193"/>
    <mergeCell ref="AG193:AI193"/>
    <mergeCell ref="B193:E193"/>
    <mergeCell ref="F193:I193"/>
    <mergeCell ref="J193:O193"/>
    <mergeCell ref="P193:Q193"/>
    <mergeCell ref="R193:T193"/>
    <mergeCell ref="B198:E198"/>
    <mergeCell ref="F198:I198"/>
    <mergeCell ref="J198:O198"/>
    <mergeCell ref="P198:Q198"/>
    <mergeCell ref="R198:T198"/>
    <mergeCell ref="B197:E197"/>
    <mergeCell ref="F197:I197"/>
    <mergeCell ref="J197:O197"/>
    <mergeCell ref="P197:Q197"/>
    <mergeCell ref="R197:T197"/>
    <mergeCell ref="U196:X196"/>
    <mergeCell ref="Y196:AA196"/>
    <mergeCell ref="AB196:AC196"/>
    <mergeCell ref="AD196:AF196"/>
    <mergeCell ref="AG196:AI196"/>
    <mergeCell ref="B196:E196"/>
    <mergeCell ref="F196:I196"/>
    <mergeCell ref="J196:O196"/>
    <mergeCell ref="P196:Q196"/>
    <mergeCell ref="R196:T196"/>
    <mergeCell ref="B201:E201"/>
    <mergeCell ref="F201:I201"/>
    <mergeCell ref="J201:O201"/>
    <mergeCell ref="P201:Q201"/>
    <mergeCell ref="R201:T201"/>
    <mergeCell ref="B200:E200"/>
    <mergeCell ref="F200:I200"/>
    <mergeCell ref="J200:O200"/>
    <mergeCell ref="P200:Q200"/>
    <mergeCell ref="R200:T200"/>
    <mergeCell ref="U199:X199"/>
    <mergeCell ref="Y199:AA199"/>
    <mergeCell ref="AB199:AC199"/>
    <mergeCell ref="AD199:AF199"/>
    <mergeCell ref="AG199:AI199"/>
    <mergeCell ref="B199:E199"/>
    <mergeCell ref="F199:I199"/>
    <mergeCell ref="J199:O199"/>
    <mergeCell ref="P199:Q199"/>
    <mergeCell ref="R199:T199"/>
    <mergeCell ref="B204:E204"/>
    <mergeCell ref="F204:I204"/>
    <mergeCell ref="J204:O204"/>
    <mergeCell ref="P204:Q204"/>
    <mergeCell ref="R204:T204"/>
    <mergeCell ref="B203:E203"/>
    <mergeCell ref="F203:I203"/>
    <mergeCell ref="J203:O203"/>
    <mergeCell ref="P203:Q203"/>
    <mergeCell ref="R203:T203"/>
    <mergeCell ref="U202:X202"/>
    <mergeCell ref="Y202:AA202"/>
    <mergeCell ref="AB202:AC202"/>
    <mergeCell ref="AD202:AF202"/>
    <mergeCell ref="AG202:AI202"/>
    <mergeCell ref="B202:E202"/>
    <mergeCell ref="F202:I202"/>
    <mergeCell ref="J202:O202"/>
    <mergeCell ref="P202:Q202"/>
    <mergeCell ref="R202:T202"/>
    <mergeCell ref="AG208:AI208"/>
    <mergeCell ref="AR208:AT208"/>
    <mergeCell ref="U206:X206"/>
    <mergeCell ref="Y206:AA206"/>
    <mergeCell ref="AB206:AC206"/>
    <mergeCell ref="AD206:AF206"/>
    <mergeCell ref="AG206:AI206"/>
    <mergeCell ref="AK206:AL206"/>
    <mergeCell ref="AM206:AN206"/>
    <mergeCell ref="AO206:AQ206"/>
    <mergeCell ref="AR206:AT206"/>
    <mergeCell ref="B206:E206"/>
    <mergeCell ref="F206:I206"/>
    <mergeCell ref="J206:O206"/>
    <mergeCell ref="P206:Q206"/>
    <mergeCell ref="R206:T206"/>
    <mergeCell ref="U205:X205"/>
    <mergeCell ref="Y205:AA205"/>
    <mergeCell ref="AB205:AC205"/>
    <mergeCell ref="AD205:AF205"/>
    <mergeCell ref="AG205:AI205"/>
    <mergeCell ref="B205:E205"/>
    <mergeCell ref="F205:I205"/>
    <mergeCell ref="J205:O205"/>
    <mergeCell ref="P205:Q205"/>
    <mergeCell ref="R205:T205"/>
    <mergeCell ref="U11:W11"/>
    <mergeCell ref="X11:Z11"/>
    <mergeCell ref="B12:C12"/>
    <mergeCell ref="D12:G12"/>
    <mergeCell ref="H12:J12"/>
    <mergeCell ref="K12:M12"/>
    <mergeCell ref="O12:P12"/>
    <mergeCell ref="Q12:T12"/>
    <mergeCell ref="U12:W12"/>
    <mergeCell ref="X12:Z12"/>
    <mergeCell ref="AO18:AQ18"/>
    <mergeCell ref="AR18:AT18"/>
    <mergeCell ref="U19:X19"/>
    <mergeCell ref="Y19:AA19"/>
    <mergeCell ref="AB19:AC19"/>
    <mergeCell ref="AD19:AF19"/>
    <mergeCell ref="AG19:AI19"/>
    <mergeCell ref="AK19:AL19"/>
    <mergeCell ref="AM19:AN19"/>
    <mergeCell ref="AO19:AQ19"/>
    <mergeCell ref="AR19:AT19"/>
    <mergeCell ref="AB18:AC18"/>
    <mergeCell ref="AD18:AF18"/>
    <mergeCell ref="AG18:AI18"/>
    <mergeCell ref="AK18:AL18"/>
    <mergeCell ref="AM18:AN18"/>
    <mergeCell ref="Q13:T13"/>
    <mergeCell ref="U13:W13"/>
    <mergeCell ref="X13:Z13"/>
    <mergeCell ref="AK16:AT16"/>
    <mergeCell ref="AK21:AL21"/>
    <mergeCell ref="AM21:AN21"/>
    <mergeCell ref="AO21:AQ21"/>
    <mergeCell ref="AR21:AT21"/>
    <mergeCell ref="AU21:AZ21"/>
    <mergeCell ref="U21:X21"/>
    <mergeCell ref="Y21:AA21"/>
    <mergeCell ref="AB21:AC21"/>
    <mergeCell ref="AD21:AF21"/>
    <mergeCell ref="AG21:AI21"/>
    <mergeCell ref="AU19:AZ19"/>
    <mergeCell ref="U20:X20"/>
    <mergeCell ref="Y20:AA20"/>
    <mergeCell ref="AB20:AC20"/>
    <mergeCell ref="AD20:AF20"/>
    <mergeCell ref="AG20:AI20"/>
    <mergeCell ref="AK20:AL20"/>
    <mergeCell ref="AM20:AN20"/>
    <mergeCell ref="AO20:AQ20"/>
    <mergeCell ref="AR20:AT20"/>
    <mergeCell ref="AU20:AZ20"/>
    <mergeCell ref="AU16:AZ18"/>
    <mergeCell ref="AK17:AT17"/>
    <mergeCell ref="AK25:AL25"/>
    <mergeCell ref="AM25:AN25"/>
    <mergeCell ref="AO25:AQ25"/>
    <mergeCell ref="AR25:AT25"/>
    <mergeCell ref="AU25:AZ25"/>
    <mergeCell ref="AK24:AL24"/>
    <mergeCell ref="AM24:AN24"/>
    <mergeCell ref="AO24:AQ24"/>
    <mergeCell ref="AR24:AT24"/>
    <mergeCell ref="AU24:AZ24"/>
    <mergeCell ref="U24:X24"/>
    <mergeCell ref="Y24:AA24"/>
    <mergeCell ref="AB24:AC24"/>
    <mergeCell ref="AD24:AF24"/>
    <mergeCell ref="AG24:AI24"/>
    <mergeCell ref="AK23:AL23"/>
    <mergeCell ref="AM23:AN23"/>
    <mergeCell ref="AO23:AQ23"/>
    <mergeCell ref="AR23:AT23"/>
    <mergeCell ref="AU23:AZ23"/>
    <mergeCell ref="U23:X23"/>
    <mergeCell ref="Y23:AA23"/>
    <mergeCell ref="AB23:AC23"/>
    <mergeCell ref="AD23:AF23"/>
    <mergeCell ref="AG23:AI23"/>
    <mergeCell ref="AK22:AL22"/>
    <mergeCell ref="AM22:AN22"/>
    <mergeCell ref="AO22:AQ22"/>
    <mergeCell ref="AR22:AT22"/>
    <mergeCell ref="AU22:AZ22"/>
    <mergeCell ref="AK28:AL28"/>
    <mergeCell ref="AM28:AN28"/>
    <mergeCell ref="AO28:AQ28"/>
    <mergeCell ref="AR28:AT28"/>
    <mergeCell ref="AU28:AZ28"/>
    <mergeCell ref="AK27:AL27"/>
    <mergeCell ref="AM27:AN27"/>
    <mergeCell ref="AO27:AQ27"/>
    <mergeCell ref="AR27:AT27"/>
    <mergeCell ref="AU27:AZ27"/>
    <mergeCell ref="U27:X27"/>
    <mergeCell ref="Y27:AA27"/>
    <mergeCell ref="AB27:AC27"/>
    <mergeCell ref="AD27:AF27"/>
    <mergeCell ref="AG27:AI27"/>
    <mergeCell ref="AK26:AL26"/>
    <mergeCell ref="AM26:AN26"/>
    <mergeCell ref="AO26:AQ26"/>
    <mergeCell ref="AR26:AT26"/>
    <mergeCell ref="AU26:AZ26"/>
    <mergeCell ref="U26:X26"/>
    <mergeCell ref="Y26:AA26"/>
    <mergeCell ref="AB26:AC26"/>
    <mergeCell ref="AD26:AF26"/>
    <mergeCell ref="AG26:AI26"/>
    <mergeCell ref="AK31:AL31"/>
    <mergeCell ref="AM31:AN31"/>
    <mergeCell ref="AO31:AQ31"/>
    <mergeCell ref="AR31:AT31"/>
    <mergeCell ref="AU31:AZ31"/>
    <mergeCell ref="AK30:AL30"/>
    <mergeCell ref="AM30:AN30"/>
    <mergeCell ref="AO30:AQ30"/>
    <mergeCell ref="AR30:AT30"/>
    <mergeCell ref="AU30:AZ30"/>
    <mergeCell ref="U30:X30"/>
    <mergeCell ref="Y30:AA30"/>
    <mergeCell ref="AB30:AC30"/>
    <mergeCell ref="AD30:AF30"/>
    <mergeCell ref="AG30:AI30"/>
    <mergeCell ref="AK29:AL29"/>
    <mergeCell ref="AM29:AN29"/>
    <mergeCell ref="AO29:AQ29"/>
    <mergeCell ref="AR29:AT29"/>
    <mergeCell ref="AU29:AZ29"/>
    <mergeCell ref="U29:X29"/>
    <mergeCell ref="Y29:AA29"/>
    <mergeCell ref="AB29:AC29"/>
    <mergeCell ref="AD29:AF29"/>
    <mergeCell ref="AG29:AI29"/>
    <mergeCell ref="AK34:AL34"/>
    <mergeCell ref="AM34:AN34"/>
    <mergeCell ref="AO34:AQ34"/>
    <mergeCell ref="AR34:AT34"/>
    <mergeCell ref="AU34:AZ34"/>
    <mergeCell ref="AK33:AL33"/>
    <mergeCell ref="AM33:AN33"/>
    <mergeCell ref="AO33:AQ33"/>
    <mergeCell ref="AR33:AT33"/>
    <mergeCell ref="AU33:AZ33"/>
    <mergeCell ref="U33:X33"/>
    <mergeCell ref="Y33:AA33"/>
    <mergeCell ref="AB33:AC33"/>
    <mergeCell ref="AD33:AF33"/>
    <mergeCell ref="AG33:AI33"/>
    <mergeCell ref="AK32:AL32"/>
    <mergeCell ref="AM32:AN32"/>
    <mergeCell ref="AO32:AQ32"/>
    <mergeCell ref="AR32:AT32"/>
    <mergeCell ref="AU32:AZ32"/>
    <mergeCell ref="U32:X32"/>
    <mergeCell ref="Y32:AA32"/>
    <mergeCell ref="AB32:AC32"/>
    <mergeCell ref="AD32:AF32"/>
    <mergeCell ref="AG32:AI32"/>
    <mergeCell ref="AK37:AL37"/>
    <mergeCell ref="AM37:AN37"/>
    <mergeCell ref="AO37:AQ37"/>
    <mergeCell ref="AR37:AT37"/>
    <mergeCell ref="AU37:AZ37"/>
    <mergeCell ref="AK36:AL36"/>
    <mergeCell ref="AM36:AN36"/>
    <mergeCell ref="AO36:AQ36"/>
    <mergeCell ref="AR36:AT36"/>
    <mergeCell ref="AU36:AZ36"/>
    <mergeCell ref="U36:X36"/>
    <mergeCell ref="Y36:AA36"/>
    <mergeCell ref="AB36:AC36"/>
    <mergeCell ref="AD36:AF36"/>
    <mergeCell ref="AG36:AI36"/>
    <mergeCell ref="AK35:AL35"/>
    <mergeCell ref="AM35:AN35"/>
    <mergeCell ref="AO35:AQ35"/>
    <mergeCell ref="AR35:AT35"/>
    <mergeCell ref="AU35:AZ35"/>
    <mergeCell ref="U35:X35"/>
    <mergeCell ref="Y35:AA35"/>
    <mergeCell ref="AB35:AC35"/>
    <mergeCell ref="AD35:AF35"/>
    <mergeCell ref="AG35:AI35"/>
    <mergeCell ref="AK40:AL40"/>
    <mergeCell ref="AM40:AN40"/>
    <mergeCell ref="AO40:AQ40"/>
    <mergeCell ref="AR40:AT40"/>
    <mergeCell ref="AU40:AZ40"/>
    <mergeCell ref="AK39:AL39"/>
    <mergeCell ref="AM39:AN39"/>
    <mergeCell ref="AO39:AQ39"/>
    <mergeCell ref="AR39:AT39"/>
    <mergeCell ref="AU39:AZ39"/>
    <mergeCell ref="U39:X39"/>
    <mergeCell ref="Y39:AA39"/>
    <mergeCell ref="AB39:AC39"/>
    <mergeCell ref="AD39:AF39"/>
    <mergeCell ref="AG39:AI39"/>
    <mergeCell ref="AK38:AL38"/>
    <mergeCell ref="AM38:AN38"/>
    <mergeCell ref="AO38:AQ38"/>
    <mergeCell ref="AR38:AT38"/>
    <mergeCell ref="AU38:AZ38"/>
    <mergeCell ref="U38:X38"/>
    <mergeCell ref="Y38:AA38"/>
    <mergeCell ref="AB38:AC38"/>
    <mergeCell ref="AD38:AF38"/>
    <mergeCell ref="AG38:AI38"/>
    <mergeCell ref="AK43:AL43"/>
    <mergeCell ref="AM43:AN43"/>
    <mergeCell ref="AO43:AQ43"/>
    <mergeCell ref="AR43:AT43"/>
    <mergeCell ref="AU43:AZ43"/>
    <mergeCell ref="AK42:AL42"/>
    <mergeCell ref="AM42:AN42"/>
    <mergeCell ref="AO42:AQ42"/>
    <mergeCell ref="AR42:AT42"/>
    <mergeCell ref="AU42:AZ42"/>
    <mergeCell ref="U42:X42"/>
    <mergeCell ref="Y42:AA42"/>
    <mergeCell ref="AB42:AC42"/>
    <mergeCell ref="AD42:AF42"/>
    <mergeCell ref="AG42:AI42"/>
    <mergeCell ref="AK41:AL41"/>
    <mergeCell ref="AM41:AN41"/>
    <mergeCell ref="AO41:AQ41"/>
    <mergeCell ref="AR41:AT41"/>
    <mergeCell ref="AU41:AZ41"/>
    <mergeCell ref="U41:X41"/>
    <mergeCell ref="Y41:AA41"/>
    <mergeCell ref="AB41:AC41"/>
    <mergeCell ref="AD41:AF41"/>
    <mergeCell ref="AG41:AI41"/>
    <mergeCell ref="AK46:AL46"/>
    <mergeCell ref="AM46:AN46"/>
    <mergeCell ref="AO46:AQ46"/>
    <mergeCell ref="AR46:AT46"/>
    <mergeCell ref="AU46:AZ46"/>
    <mergeCell ref="AK45:AL45"/>
    <mergeCell ref="AM45:AN45"/>
    <mergeCell ref="AO45:AQ45"/>
    <mergeCell ref="AR45:AT45"/>
    <mergeCell ref="AU45:AZ45"/>
    <mergeCell ref="U45:X45"/>
    <mergeCell ref="Y45:AA45"/>
    <mergeCell ref="AB45:AC45"/>
    <mergeCell ref="AD45:AF45"/>
    <mergeCell ref="AG45:AI45"/>
    <mergeCell ref="AK44:AL44"/>
    <mergeCell ref="AM44:AN44"/>
    <mergeCell ref="AO44:AQ44"/>
    <mergeCell ref="AR44:AT44"/>
    <mergeCell ref="AU44:AZ44"/>
    <mergeCell ref="U44:X44"/>
    <mergeCell ref="Y44:AA44"/>
    <mergeCell ref="AB44:AC44"/>
    <mergeCell ref="AD44:AF44"/>
    <mergeCell ref="AG44:AI44"/>
    <mergeCell ref="AK49:AL49"/>
    <mergeCell ref="AM49:AN49"/>
    <mergeCell ref="AO49:AQ49"/>
    <mergeCell ref="AR49:AT49"/>
    <mergeCell ref="AU49:AZ49"/>
    <mergeCell ref="AK48:AL48"/>
    <mergeCell ref="AM48:AN48"/>
    <mergeCell ref="AO48:AQ48"/>
    <mergeCell ref="AR48:AT48"/>
    <mergeCell ref="AU48:AZ48"/>
    <mergeCell ref="U48:X48"/>
    <mergeCell ref="Y48:AA48"/>
    <mergeCell ref="AB48:AC48"/>
    <mergeCell ref="AD48:AF48"/>
    <mergeCell ref="AG48:AI48"/>
    <mergeCell ref="AK47:AL47"/>
    <mergeCell ref="AM47:AN47"/>
    <mergeCell ref="AO47:AQ47"/>
    <mergeCell ref="AR47:AT47"/>
    <mergeCell ref="AU47:AZ47"/>
    <mergeCell ref="U47:X47"/>
    <mergeCell ref="Y47:AA47"/>
    <mergeCell ref="AB47:AC47"/>
    <mergeCell ref="AD47:AF47"/>
    <mergeCell ref="AG47:AI47"/>
    <mergeCell ref="AK52:AL52"/>
    <mergeCell ref="AM52:AN52"/>
    <mergeCell ref="AO52:AQ52"/>
    <mergeCell ref="AR52:AT52"/>
    <mergeCell ref="AU52:AZ52"/>
    <mergeCell ref="AK51:AL51"/>
    <mergeCell ref="AM51:AN51"/>
    <mergeCell ref="AO51:AQ51"/>
    <mergeCell ref="AR51:AT51"/>
    <mergeCell ref="AU51:AZ51"/>
    <mergeCell ref="U51:X51"/>
    <mergeCell ref="Y51:AA51"/>
    <mergeCell ref="AB51:AC51"/>
    <mergeCell ref="AD51:AF51"/>
    <mergeCell ref="AG51:AI51"/>
    <mergeCell ref="AK50:AL50"/>
    <mergeCell ref="AM50:AN50"/>
    <mergeCell ref="AO50:AQ50"/>
    <mergeCell ref="AR50:AT50"/>
    <mergeCell ref="AU50:AZ50"/>
    <mergeCell ref="U50:X50"/>
    <mergeCell ref="Y50:AA50"/>
    <mergeCell ref="AB50:AC50"/>
    <mergeCell ref="AD50:AF50"/>
    <mergeCell ref="AG50:AI50"/>
    <mergeCell ref="AK55:AL55"/>
    <mergeCell ref="AM55:AN55"/>
    <mergeCell ref="AO55:AQ55"/>
    <mergeCell ref="AR55:AT55"/>
    <mergeCell ref="AU55:AZ55"/>
    <mergeCell ref="AK54:AL54"/>
    <mergeCell ref="AM54:AN54"/>
    <mergeCell ref="AO54:AQ54"/>
    <mergeCell ref="AR54:AT54"/>
    <mergeCell ref="AU54:AZ54"/>
    <mergeCell ref="U54:X54"/>
    <mergeCell ref="Y54:AA54"/>
    <mergeCell ref="AB54:AC54"/>
    <mergeCell ref="AD54:AF54"/>
    <mergeCell ref="AG54:AI54"/>
    <mergeCell ref="AK53:AL53"/>
    <mergeCell ref="AM53:AN53"/>
    <mergeCell ref="AO53:AQ53"/>
    <mergeCell ref="AR53:AT53"/>
    <mergeCell ref="AU53:AZ53"/>
    <mergeCell ref="U53:X53"/>
    <mergeCell ref="Y53:AA53"/>
    <mergeCell ref="AB53:AC53"/>
    <mergeCell ref="AD53:AF53"/>
    <mergeCell ref="AG53:AI53"/>
    <mergeCell ref="AK58:AL58"/>
    <mergeCell ref="AM58:AN58"/>
    <mergeCell ref="AO58:AQ58"/>
    <mergeCell ref="AR58:AT58"/>
    <mergeCell ref="AU58:AZ58"/>
    <mergeCell ref="AK57:AL57"/>
    <mergeCell ref="AM57:AN57"/>
    <mergeCell ref="AO57:AQ57"/>
    <mergeCell ref="AR57:AT57"/>
    <mergeCell ref="AU57:AZ57"/>
    <mergeCell ref="U57:X57"/>
    <mergeCell ref="Y57:AA57"/>
    <mergeCell ref="AB57:AC57"/>
    <mergeCell ref="AD57:AF57"/>
    <mergeCell ref="AG57:AI57"/>
    <mergeCell ref="AK56:AL56"/>
    <mergeCell ref="AM56:AN56"/>
    <mergeCell ref="AO56:AQ56"/>
    <mergeCell ref="AR56:AT56"/>
    <mergeCell ref="AU56:AZ56"/>
    <mergeCell ref="U56:X56"/>
    <mergeCell ref="Y56:AA56"/>
    <mergeCell ref="AB56:AC56"/>
    <mergeCell ref="AD56:AF56"/>
    <mergeCell ref="AG56:AI56"/>
    <mergeCell ref="AK61:AL61"/>
    <mergeCell ref="AM61:AN61"/>
    <mergeCell ref="AO61:AQ61"/>
    <mergeCell ref="AR61:AT61"/>
    <mergeCell ref="AU61:AZ61"/>
    <mergeCell ref="AK60:AL60"/>
    <mergeCell ref="AM60:AN60"/>
    <mergeCell ref="AO60:AQ60"/>
    <mergeCell ref="AR60:AT60"/>
    <mergeCell ref="AU60:AZ60"/>
    <mergeCell ref="U60:X60"/>
    <mergeCell ref="Y60:AA60"/>
    <mergeCell ref="AB60:AC60"/>
    <mergeCell ref="AD60:AF60"/>
    <mergeCell ref="AG60:AI60"/>
    <mergeCell ref="AK59:AL59"/>
    <mergeCell ref="AM59:AN59"/>
    <mergeCell ref="AO59:AQ59"/>
    <mergeCell ref="AR59:AT59"/>
    <mergeCell ref="AU59:AZ59"/>
    <mergeCell ref="U59:X59"/>
    <mergeCell ref="Y59:AA59"/>
    <mergeCell ref="AB59:AC59"/>
    <mergeCell ref="AD59:AF59"/>
    <mergeCell ref="AG59:AI59"/>
    <mergeCell ref="AK64:AL64"/>
    <mergeCell ref="AM64:AN64"/>
    <mergeCell ref="AO64:AQ64"/>
    <mergeCell ref="AR64:AT64"/>
    <mergeCell ref="AU64:AZ64"/>
    <mergeCell ref="AK63:AL63"/>
    <mergeCell ref="AM63:AN63"/>
    <mergeCell ref="AO63:AQ63"/>
    <mergeCell ref="AR63:AT63"/>
    <mergeCell ref="AU63:AZ63"/>
    <mergeCell ref="U63:X63"/>
    <mergeCell ref="Y63:AA63"/>
    <mergeCell ref="AB63:AC63"/>
    <mergeCell ref="AD63:AF63"/>
    <mergeCell ref="AG63:AI63"/>
    <mergeCell ref="AK62:AL62"/>
    <mergeCell ref="AM62:AN62"/>
    <mergeCell ref="AO62:AQ62"/>
    <mergeCell ref="AR62:AT62"/>
    <mergeCell ref="AU62:AZ62"/>
    <mergeCell ref="U62:X62"/>
    <mergeCell ref="Y62:AA62"/>
    <mergeCell ref="AB62:AC62"/>
    <mergeCell ref="AD62:AF62"/>
    <mergeCell ref="AG62:AI62"/>
    <mergeCell ref="AK67:AL67"/>
    <mergeCell ref="AM67:AN67"/>
    <mergeCell ref="AO67:AQ67"/>
    <mergeCell ref="AR67:AT67"/>
    <mergeCell ref="AU67:AZ67"/>
    <mergeCell ref="AK66:AL66"/>
    <mergeCell ref="AM66:AN66"/>
    <mergeCell ref="AO66:AQ66"/>
    <mergeCell ref="AR66:AT66"/>
    <mergeCell ref="AU66:AZ66"/>
    <mergeCell ref="U66:X66"/>
    <mergeCell ref="Y66:AA66"/>
    <mergeCell ref="AB66:AC66"/>
    <mergeCell ref="AD66:AF66"/>
    <mergeCell ref="AG66:AI66"/>
    <mergeCell ref="AK65:AL65"/>
    <mergeCell ref="AM65:AN65"/>
    <mergeCell ref="AO65:AQ65"/>
    <mergeCell ref="AR65:AT65"/>
    <mergeCell ref="AU65:AZ65"/>
    <mergeCell ref="U65:X65"/>
    <mergeCell ref="Y65:AA65"/>
    <mergeCell ref="AB65:AC65"/>
    <mergeCell ref="AD65:AF65"/>
    <mergeCell ref="AG65:AI65"/>
    <mergeCell ref="AK70:AL70"/>
    <mergeCell ref="AM70:AN70"/>
    <mergeCell ref="AO70:AQ70"/>
    <mergeCell ref="AR70:AT70"/>
    <mergeCell ref="AU70:AZ70"/>
    <mergeCell ref="AK69:AL69"/>
    <mergeCell ref="AM69:AN69"/>
    <mergeCell ref="AO69:AQ69"/>
    <mergeCell ref="AR69:AT69"/>
    <mergeCell ref="AU69:AZ69"/>
    <mergeCell ref="U69:X69"/>
    <mergeCell ref="Y69:AA69"/>
    <mergeCell ref="AB69:AC69"/>
    <mergeCell ref="AD69:AF69"/>
    <mergeCell ref="AG69:AI69"/>
    <mergeCell ref="AK68:AL68"/>
    <mergeCell ref="AM68:AN68"/>
    <mergeCell ref="AO68:AQ68"/>
    <mergeCell ref="AR68:AT68"/>
    <mergeCell ref="AU68:AZ68"/>
    <mergeCell ref="U68:X68"/>
    <mergeCell ref="Y68:AA68"/>
    <mergeCell ref="AB68:AC68"/>
    <mergeCell ref="AD68:AF68"/>
    <mergeCell ref="AG68:AI68"/>
    <mergeCell ref="AK73:AL73"/>
    <mergeCell ref="AM73:AN73"/>
    <mergeCell ref="AO73:AQ73"/>
    <mergeCell ref="AR73:AT73"/>
    <mergeCell ref="AU73:AZ73"/>
    <mergeCell ref="AK72:AL72"/>
    <mergeCell ref="AM72:AN72"/>
    <mergeCell ref="AO72:AQ72"/>
    <mergeCell ref="AR72:AT72"/>
    <mergeCell ref="AU72:AZ72"/>
    <mergeCell ref="U72:X72"/>
    <mergeCell ref="Y72:AA72"/>
    <mergeCell ref="AB72:AC72"/>
    <mergeCell ref="AD72:AF72"/>
    <mergeCell ref="AG72:AI72"/>
    <mergeCell ref="AK71:AL71"/>
    <mergeCell ref="AM71:AN71"/>
    <mergeCell ref="AO71:AQ71"/>
    <mergeCell ref="AR71:AT71"/>
    <mergeCell ref="AU71:AZ71"/>
    <mergeCell ref="U71:X71"/>
    <mergeCell ref="Y71:AA71"/>
    <mergeCell ref="AB71:AC71"/>
    <mergeCell ref="AD71:AF71"/>
    <mergeCell ref="AG71:AI71"/>
    <mergeCell ref="AK76:AL76"/>
    <mergeCell ref="AM76:AN76"/>
    <mergeCell ref="AO76:AQ76"/>
    <mergeCell ref="AR76:AT76"/>
    <mergeCell ref="AU76:AZ76"/>
    <mergeCell ref="AK75:AL75"/>
    <mergeCell ref="AM75:AN75"/>
    <mergeCell ref="AO75:AQ75"/>
    <mergeCell ref="AR75:AT75"/>
    <mergeCell ref="AU75:AZ75"/>
    <mergeCell ref="U75:X75"/>
    <mergeCell ref="Y75:AA75"/>
    <mergeCell ref="AB75:AC75"/>
    <mergeCell ref="AD75:AF75"/>
    <mergeCell ref="AG75:AI75"/>
    <mergeCell ref="AK74:AL74"/>
    <mergeCell ref="AM74:AN74"/>
    <mergeCell ref="AO74:AQ74"/>
    <mergeCell ref="AR74:AT74"/>
    <mergeCell ref="AU74:AZ74"/>
    <mergeCell ref="U74:X74"/>
    <mergeCell ref="Y74:AA74"/>
    <mergeCell ref="AB74:AC74"/>
    <mergeCell ref="AD74:AF74"/>
    <mergeCell ref="AG74:AI74"/>
    <mergeCell ref="AK79:AL79"/>
    <mergeCell ref="AM79:AN79"/>
    <mergeCell ref="AO79:AQ79"/>
    <mergeCell ref="AR79:AT79"/>
    <mergeCell ref="AU79:AZ79"/>
    <mergeCell ref="AK78:AL78"/>
    <mergeCell ref="AM78:AN78"/>
    <mergeCell ref="AO78:AQ78"/>
    <mergeCell ref="AR78:AT78"/>
    <mergeCell ref="AU78:AZ78"/>
    <mergeCell ref="U78:X78"/>
    <mergeCell ref="Y78:AA78"/>
    <mergeCell ref="AB78:AC78"/>
    <mergeCell ref="AD78:AF78"/>
    <mergeCell ref="AG78:AI78"/>
    <mergeCell ref="AK77:AL77"/>
    <mergeCell ref="AM77:AN77"/>
    <mergeCell ref="AO77:AQ77"/>
    <mergeCell ref="AR77:AT77"/>
    <mergeCell ref="AU77:AZ77"/>
    <mergeCell ref="U77:X77"/>
    <mergeCell ref="Y77:AA77"/>
    <mergeCell ref="AB77:AC77"/>
    <mergeCell ref="AD77:AF77"/>
    <mergeCell ref="AG77:AI77"/>
    <mergeCell ref="AK82:AL82"/>
    <mergeCell ref="AM82:AN82"/>
    <mergeCell ref="AO82:AQ82"/>
    <mergeCell ref="AR82:AT82"/>
    <mergeCell ref="AU82:AZ82"/>
    <mergeCell ref="AK81:AL81"/>
    <mergeCell ref="AM81:AN81"/>
    <mergeCell ref="AO81:AQ81"/>
    <mergeCell ref="AR81:AT81"/>
    <mergeCell ref="AU81:AZ81"/>
    <mergeCell ref="U81:X81"/>
    <mergeCell ref="Y81:AA81"/>
    <mergeCell ref="AB81:AC81"/>
    <mergeCell ref="AD81:AF81"/>
    <mergeCell ref="AG81:AI81"/>
    <mergeCell ref="AK80:AL80"/>
    <mergeCell ref="AM80:AN80"/>
    <mergeCell ref="AO80:AQ80"/>
    <mergeCell ref="AR80:AT80"/>
    <mergeCell ref="AU80:AZ80"/>
    <mergeCell ref="U80:X80"/>
    <mergeCell ref="Y80:AA80"/>
    <mergeCell ref="AB80:AC80"/>
    <mergeCell ref="AD80:AF80"/>
    <mergeCell ref="AG80:AI80"/>
    <mergeCell ref="AK85:AL85"/>
    <mergeCell ref="AM85:AN85"/>
    <mergeCell ref="AO85:AQ85"/>
    <mergeCell ref="AR85:AT85"/>
    <mergeCell ref="AU85:AZ85"/>
    <mergeCell ref="AK84:AL84"/>
    <mergeCell ref="AM84:AN84"/>
    <mergeCell ref="AO84:AQ84"/>
    <mergeCell ref="AR84:AT84"/>
    <mergeCell ref="AU84:AZ84"/>
    <mergeCell ref="U84:X84"/>
    <mergeCell ref="Y84:AA84"/>
    <mergeCell ref="AB84:AC84"/>
    <mergeCell ref="AD84:AF84"/>
    <mergeCell ref="AG84:AI84"/>
    <mergeCell ref="AK83:AL83"/>
    <mergeCell ref="AM83:AN83"/>
    <mergeCell ref="AO83:AQ83"/>
    <mergeCell ref="AR83:AT83"/>
    <mergeCell ref="AU83:AZ83"/>
    <mergeCell ref="U83:X83"/>
    <mergeCell ref="Y83:AA83"/>
    <mergeCell ref="AB83:AC83"/>
    <mergeCell ref="AD83:AF83"/>
    <mergeCell ref="AG83:AI83"/>
    <mergeCell ref="AK88:AL88"/>
    <mergeCell ref="AM88:AN88"/>
    <mergeCell ref="AO88:AQ88"/>
    <mergeCell ref="AR88:AT88"/>
    <mergeCell ref="AU88:AZ88"/>
    <mergeCell ref="AK87:AL87"/>
    <mergeCell ref="AM87:AN87"/>
    <mergeCell ref="AO87:AQ87"/>
    <mergeCell ref="AR87:AT87"/>
    <mergeCell ref="AU87:AZ87"/>
    <mergeCell ref="U87:X87"/>
    <mergeCell ref="Y87:AA87"/>
    <mergeCell ref="AB87:AC87"/>
    <mergeCell ref="AD87:AF87"/>
    <mergeCell ref="AG87:AI87"/>
    <mergeCell ref="AK86:AL86"/>
    <mergeCell ref="AM86:AN86"/>
    <mergeCell ref="AO86:AQ86"/>
    <mergeCell ref="AR86:AT86"/>
    <mergeCell ref="AU86:AZ86"/>
    <mergeCell ref="U86:X86"/>
    <mergeCell ref="Y86:AA86"/>
    <mergeCell ref="AB86:AC86"/>
    <mergeCell ref="AD86:AF86"/>
    <mergeCell ref="AG86:AI86"/>
    <mergeCell ref="AK91:AL91"/>
    <mergeCell ref="AM91:AN91"/>
    <mergeCell ref="AO91:AQ91"/>
    <mergeCell ref="AR91:AT91"/>
    <mergeCell ref="AU91:AZ91"/>
    <mergeCell ref="AK90:AL90"/>
    <mergeCell ref="AM90:AN90"/>
    <mergeCell ref="AO90:AQ90"/>
    <mergeCell ref="AR90:AT90"/>
    <mergeCell ref="AU90:AZ90"/>
    <mergeCell ref="U90:X90"/>
    <mergeCell ref="Y90:AA90"/>
    <mergeCell ref="AB90:AC90"/>
    <mergeCell ref="AD90:AF90"/>
    <mergeCell ref="AG90:AI90"/>
    <mergeCell ref="AK89:AL89"/>
    <mergeCell ref="AM89:AN89"/>
    <mergeCell ref="AO89:AQ89"/>
    <mergeCell ref="AR89:AT89"/>
    <mergeCell ref="AU89:AZ89"/>
    <mergeCell ref="U89:X89"/>
    <mergeCell ref="Y89:AA89"/>
    <mergeCell ref="AB89:AC89"/>
    <mergeCell ref="AD89:AF89"/>
    <mergeCell ref="AG89:AI89"/>
    <mergeCell ref="AK94:AL94"/>
    <mergeCell ref="AM94:AN94"/>
    <mergeCell ref="AO94:AQ94"/>
    <mergeCell ref="AR94:AT94"/>
    <mergeCell ref="AU94:AZ94"/>
    <mergeCell ref="AK93:AL93"/>
    <mergeCell ref="AM93:AN93"/>
    <mergeCell ref="AO93:AQ93"/>
    <mergeCell ref="AR93:AT93"/>
    <mergeCell ref="AU93:AZ93"/>
    <mergeCell ref="U93:X93"/>
    <mergeCell ref="Y93:AA93"/>
    <mergeCell ref="AB93:AC93"/>
    <mergeCell ref="AD93:AF93"/>
    <mergeCell ref="AG93:AI93"/>
    <mergeCell ref="AK92:AL92"/>
    <mergeCell ref="AM92:AN92"/>
    <mergeCell ref="AO92:AQ92"/>
    <mergeCell ref="AR92:AT92"/>
    <mergeCell ref="AU92:AZ92"/>
    <mergeCell ref="U92:X92"/>
    <mergeCell ref="Y92:AA92"/>
    <mergeCell ref="AB92:AC92"/>
    <mergeCell ref="AD92:AF92"/>
    <mergeCell ref="AG92:AI92"/>
    <mergeCell ref="AK97:AL97"/>
    <mergeCell ref="AM97:AN97"/>
    <mergeCell ref="AO97:AQ97"/>
    <mergeCell ref="AR97:AT97"/>
    <mergeCell ref="AU97:AZ97"/>
    <mergeCell ref="AK96:AL96"/>
    <mergeCell ref="AM96:AN96"/>
    <mergeCell ref="AO96:AQ96"/>
    <mergeCell ref="AR96:AT96"/>
    <mergeCell ref="AU96:AZ96"/>
    <mergeCell ref="U96:X96"/>
    <mergeCell ref="Y96:AA96"/>
    <mergeCell ref="AB96:AC96"/>
    <mergeCell ref="AD96:AF96"/>
    <mergeCell ref="AG96:AI96"/>
    <mergeCell ref="AK95:AL95"/>
    <mergeCell ref="AM95:AN95"/>
    <mergeCell ref="AO95:AQ95"/>
    <mergeCell ref="AR95:AT95"/>
    <mergeCell ref="AU95:AZ95"/>
    <mergeCell ref="U95:X95"/>
    <mergeCell ref="Y95:AA95"/>
    <mergeCell ref="AB95:AC95"/>
    <mergeCell ref="AD95:AF95"/>
    <mergeCell ref="AG95:AI95"/>
    <mergeCell ref="AK100:AL100"/>
    <mergeCell ref="AM100:AN100"/>
    <mergeCell ref="AO100:AQ100"/>
    <mergeCell ref="AR100:AT100"/>
    <mergeCell ref="AU100:AZ100"/>
    <mergeCell ref="AK99:AL99"/>
    <mergeCell ref="AM99:AN99"/>
    <mergeCell ref="AO99:AQ99"/>
    <mergeCell ref="AR99:AT99"/>
    <mergeCell ref="AU99:AZ99"/>
    <mergeCell ref="U99:X99"/>
    <mergeCell ref="Y99:AA99"/>
    <mergeCell ref="AB99:AC99"/>
    <mergeCell ref="AD99:AF99"/>
    <mergeCell ref="AG99:AI99"/>
    <mergeCell ref="AK98:AL98"/>
    <mergeCell ref="AM98:AN98"/>
    <mergeCell ref="AO98:AQ98"/>
    <mergeCell ref="AR98:AT98"/>
    <mergeCell ref="AU98:AZ98"/>
    <mergeCell ref="U98:X98"/>
    <mergeCell ref="Y98:AA98"/>
    <mergeCell ref="AB98:AC98"/>
    <mergeCell ref="AD98:AF98"/>
    <mergeCell ref="AG98:AI98"/>
    <mergeCell ref="AK103:AL103"/>
    <mergeCell ref="AM103:AN103"/>
    <mergeCell ref="AO103:AQ103"/>
    <mergeCell ref="AR103:AT103"/>
    <mergeCell ref="AU103:AZ103"/>
    <mergeCell ref="AK102:AL102"/>
    <mergeCell ref="AM102:AN102"/>
    <mergeCell ref="AO102:AQ102"/>
    <mergeCell ref="AR102:AT102"/>
    <mergeCell ref="AU102:AZ102"/>
    <mergeCell ref="U102:X102"/>
    <mergeCell ref="Y102:AA102"/>
    <mergeCell ref="AB102:AC102"/>
    <mergeCell ref="AD102:AF102"/>
    <mergeCell ref="AG102:AI102"/>
    <mergeCell ref="AK101:AL101"/>
    <mergeCell ref="AM101:AN101"/>
    <mergeCell ref="AO101:AQ101"/>
    <mergeCell ref="AR101:AT101"/>
    <mergeCell ref="AU101:AZ101"/>
    <mergeCell ref="U101:X101"/>
    <mergeCell ref="Y101:AA101"/>
    <mergeCell ref="AB101:AC101"/>
    <mergeCell ref="AD101:AF101"/>
    <mergeCell ref="AG101:AI101"/>
    <mergeCell ref="AK106:AL106"/>
    <mergeCell ref="AM106:AN106"/>
    <mergeCell ref="AO106:AQ106"/>
    <mergeCell ref="AR106:AT106"/>
    <mergeCell ref="AU106:AZ106"/>
    <mergeCell ref="AK105:AL105"/>
    <mergeCell ref="AM105:AN105"/>
    <mergeCell ref="AO105:AQ105"/>
    <mergeCell ref="AR105:AT105"/>
    <mergeCell ref="AU105:AZ105"/>
    <mergeCell ref="U105:X105"/>
    <mergeCell ref="Y105:AA105"/>
    <mergeCell ref="AB105:AC105"/>
    <mergeCell ref="AD105:AF105"/>
    <mergeCell ref="AG105:AI105"/>
    <mergeCell ref="AK104:AL104"/>
    <mergeCell ref="AM104:AN104"/>
    <mergeCell ref="AO104:AQ104"/>
    <mergeCell ref="AR104:AT104"/>
    <mergeCell ref="AU104:AZ104"/>
    <mergeCell ref="U104:X104"/>
    <mergeCell ref="Y104:AA104"/>
    <mergeCell ref="AB104:AC104"/>
    <mergeCell ref="AD104:AF104"/>
    <mergeCell ref="AG104:AI104"/>
    <mergeCell ref="AK109:AL109"/>
    <mergeCell ref="AM109:AN109"/>
    <mergeCell ref="AO109:AQ109"/>
    <mergeCell ref="AR109:AT109"/>
    <mergeCell ref="AU109:AZ109"/>
    <mergeCell ref="AK108:AL108"/>
    <mergeCell ref="AM108:AN108"/>
    <mergeCell ref="AO108:AQ108"/>
    <mergeCell ref="AR108:AT108"/>
    <mergeCell ref="AU108:AZ108"/>
    <mergeCell ref="U108:X108"/>
    <mergeCell ref="Y108:AA108"/>
    <mergeCell ref="AB108:AC108"/>
    <mergeCell ref="AD108:AF108"/>
    <mergeCell ref="AG108:AI108"/>
    <mergeCell ref="AK107:AL107"/>
    <mergeCell ref="AM107:AN107"/>
    <mergeCell ref="AO107:AQ107"/>
    <mergeCell ref="AR107:AT107"/>
    <mergeCell ref="AU107:AZ107"/>
    <mergeCell ref="U107:X107"/>
    <mergeCell ref="Y107:AA107"/>
    <mergeCell ref="AB107:AC107"/>
    <mergeCell ref="AD107:AF107"/>
    <mergeCell ref="AG107:AI107"/>
    <mergeCell ref="AK112:AL112"/>
    <mergeCell ref="AM112:AN112"/>
    <mergeCell ref="AO112:AQ112"/>
    <mergeCell ref="AR112:AT112"/>
    <mergeCell ref="AU112:AZ112"/>
    <mergeCell ref="AK111:AL111"/>
    <mergeCell ref="AM111:AN111"/>
    <mergeCell ref="AO111:AQ111"/>
    <mergeCell ref="AR111:AT111"/>
    <mergeCell ref="AU111:AZ111"/>
    <mergeCell ref="U111:X111"/>
    <mergeCell ref="Y111:AA111"/>
    <mergeCell ref="AB111:AC111"/>
    <mergeCell ref="AD111:AF111"/>
    <mergeCell ref="AG111:AI111"/>
    <mergeCell ref="AK110:AL110"/>
    <mergeCell ref="AM110:AN110"/>
    <mergeCell ref="AO110:AQ110"/>
    <mergeCell ref="AR110:AT110"/>
    <mergeCell ref="AU110:AZ110"/>
    <mergeCell ref="U110:X110"/>
    <mergeCell ref="Y110:AA110"/>
    <mergeCell ref="AB110:AC110"/>
    <mergeCell ref="AD110:AF110"/>
    <mergeCell ref="AG110:AI110"/>
    <mergeCell ref="AK115:AL115"/>
    <mergeCell ref="AM115:AN115"/>
    <mergeCell ref="AO115:AQ115"/>
    <mergeCell ref="AR115:AT115"/>
    <mergeCell ref="AU115:AZ115"/>
    <mergeCell ref="AK114:AL114"/>
    <mergeCell ref="AM114:AN114"/>
    <mergeCell ref="AO114:AQ114"/>
    <mergeCell ref="AR114:AT114"/>
    <mergeCell ref="AU114:AZ114"/>
    <mergeCell ref="U114:X114"/>
    <mergeCell ref="Y114:AA114"/>
    <mergeCell ref="AB114:AC114"/>
    <mergeCell ref="AD114:AF114"/>
    <mergeCell ref="AG114:AI114"/>
    <mergeCell ref="AK113:AL113"/>
    <mergeCell ref="AM113:AN113"/>
    <mergeCell ref="AO113:AQ113"/>
    <mergeCell ref="AR113:AT113"/>
    <mergeCell ref="AU113:AZ113"/>
    <mergeCell ref="U113:X113"/>
    <mergeCell ref="Y113:AA113"/>
    <mergeCell ref="AB113:AC113"/>
    <mergeCell ref="AD113:AF113"/>
    <mergeCell ref="AG113:AI113"/>
    <mergeCell ref="AK118:AL118"/>
    <mergeCell ref="AM118:AN118"/>
    <mergeCell ref="AO118:AQ118"/>
    <mergeCell ref="AR118:AT118"/>
    <mergeCell ref="AU118:AZ118"/>
    <mergeCell ref="AK117:AL117"/>
    <mergeCell ref="AM117:AN117"/>
    <mergeCell ref="AO117:AQ117"/>
    <mergeCell ref="AR117:AT117"/>
    <mergeCell ref="AU117:AZ117"/>
    <mergeCell ref="U117:X117"/>
    <mergeCell ref="Y117:AA117"/>
    <mergeCell ref="AB117:AC117"/>
    <mergeCell ref="AD117:AF117"/>
    <mergeCell ref="AG117:AI117"/>
    <mergeCell ref="AK116:AL116"/>
    <mergeCell ref="AM116:AN116"/>
    <mergeCell ref="AO116:AQ116"/>
    <mergeCell ref="AR116:AT116"/>
    <mergeCell ref="AU116:AZ116"/>
    <mergeCell ref="U116:X116"/>
    <mergeCell ref="Y116:AA116"/>
    <mergeCell ref="AB116:AC116"/>
    <mergeCell ref="AD116:AF116"/>
    <mergeCell ref="AG116:AI116"/>
    <mergeCell ref="AK121:AL121"/>
    <mergeCell ref="AM121:AN121"/>
    <mergeCell ref="AO121:AQ121"/>
    <mergeCell ref="AR121:AT121"/>
    <mergeCell ref="AU121:AZ121"/>
    <mergeCell ref="AK120:AL120"/>
    <mergeCell ref="AM120:AN120"/>
    <mergeCell ref="AO120:AQ120"/>
    <mergeCell ref="AR120:AT120"/>
    <mergeCell ref="AU120:AZ120"/>
    <mergeCell ref="U120:X120"/>
    <mergeCell ref="Y120:AA120"/>
    <mergeCell ref="AB120:AC120"/>
    <mergeCell ref="AD120:AF120"/>
    <mergeCell ref="AG120:AI120"/>
    <mergeCell ref="AK119:AL119"/>
    <mergeCell ref="AM119:AN119"/>
    <mergeCell ref="AO119:AQ119"/>
    <mergeCell ref="AR119:AT119"/>
    <mergeCell ref="AU119:AZ119"/>
    <mergeCell ref="U119:X119"/>
    <mergeCell ref="Y119:AA119"/>
    <mergeCell ref="AB119:AC119"/>
    <mergeCell ref="AD119:AF119"/>
    <mergeCell ref="AG119:AI119"/>
    <mergeCell ref="AK124:AL124"/>
    <mergeCell ref="AM124:AN124"/>
    <mergeCell ref="AO124:AQ124"/>
    <mergeCell ref="AR124:AT124"/>
    <mergeCell ref="AU124:AZ124"/>
    <mergeCell ref="AK123:AL123"/>
    <mergeCell ref="AM123:AN123"/>
    <mergeCell ref="AO123:AQ123"/>
    <mergeCell ref="AR123:AT123"/>
    <mergeCell ref="AU123:AZ123"/>
    <mergeCell ref="U123:X123"/>
    <mergeCell ref="Y123:AA123"/>
    <mergeCell ref="AB123:AC123"/>
    <mergeCell ref="AD123:AF123"/>
    <mergeCell ref="AG123:AI123"/>
    <mergeCell ref="AK122:AL122"/>
    <mergeCell ref="AM122:AN122"/>
    <mergeCell ref="AO122:AQ122"/>
    <mergeCell ref="AR122:AT122"/>
    <mergeCell ref="AU122:AZ122"/>
    <mergeCell ref="U122:X122"/>
    <mergeCell ref="Y122:AA122"/>
    <mergeCell ref="AB122:AC122"/>
    <mergeCell ref="AD122:AF122"/>
    <mergeCell ref="AG122:AI122"/>
    <mergeCell ref="AK127:AL127"/>
    <mergeCell ref="AM127:AN127"/>
    <mergeCell ref="AO127:AQ127"/>
    <mergeCell ref="AR127:AT127"/>
    <mergeCell ref="AU127:AZ127"/>
    <mergeCell ref="AK126:AL126"/>
    <mergeCell ref="AM126:AN126"/>
    <mergeCell ref="AO126:AQ126"/>
    <mergeCell ref="AR126:AT126"/>
    <mergeCell ref="AU126:AZ126"/>
    <mergeCell ref="U126:X126"/>
    <mergeCell ref="Y126:AA126"/>
    <mergeCell ref="AB126:AC126"/>
    <mergeCell ref="AD126:AF126"/>
    <mergeCell ref="AG126:AI126"/>
    <mergeCell ref="AK125:AL125"/>
    <mergeCell ref="AM125:AN125"/>
    <mergeCell ref="AO125:AQ125"/>
    <mergeCell ref="AR125:AT125"/>
    <mergeCell ref="AU125:AZ125"/>
    <mergeCell ref="U125:X125"/>
    <mergeCell ref="Y125:AA125"/>
    <mergeCell ref="AB125:AC125"/>
    <mergeCell ref="AD125:AF125"/>
    <mergeCell ref="AG125:AI125"/>
    <mergeCell ref="AK130:AL130"/>
    <mergeCell ref="AM130:AN130"/>
    <mergeCell ref="AO130:AQ130"/>
    <mergeCell ref="AR130:AT130"/>
    <mergeCell ref="AU130:AZ130"/>
    <mergeCell ref="AK129:AL129"/>
    <mergeCell ref="AM129:AN129"/>
    <mergeCell ref="AO129:AQ129"/>
    <mergeCell ref="AR129:AT129"/>
    <mergeCell ref="AU129:AZ129"/>
    <mergeCell ref="U129:X129"/>
    <mergeCell ref="Y129:AA129"/>
    <mergeCell ref="AB129:AC129"/>
    <mergeCell ref="AD129:AF129"/>
    <mergeCell ref="AG129:AI129"/>
    <mergeCell ref="AK128:AL128"/>
    <mergeCell ref="AM128:AN128"/>
    <mergeCell ref="AO128:AQ128"/>
    <mergeCell ref="AR128:AT128"/>
    <mergeCell ref="AU128:AZ128"/>
    <mergeCell ref="U128:X128"/>
    <mergeCell ref="Y128:AA128"/>
    <mergeCell ref="AB128:AC128"/>
    <mergeCell ref="AD128:AF128"/>
    <mergeCell ref="AG128:AI128"/>
    <mergeCell ref="AK133:AL133"/>
    <mergeCell ref="AM133:AN133"/>
    <mergeCell ref="AO133:AQ133"/>
    <mergeCell ref="AR133:AT133"/>
    <mergeCell ref="AU133:AZ133"/>
    <mergeCell ref="AK132:AL132"/>
    <mergeCell ref="AM132:AN132"/>
    <mergeCell ref="AO132:AQ132"/>
    <mergeCell ref="AR132:AT132"/>
    <mergeCell ref="AU132:AZ132"/>
    <mergeCell ref="U132:X132"/>
    <mergeCell ref="Y132:AA132"/>
    <mergeCell ref="AB132:AC132"/>
    <mergeCell ref="AD132:AF132"/>
    <mergeCell ref="AG132:AI132"/>
    <mergeCell ref="AK131:AL131"/>
    <mergeCell ref="AM131:AN131"/>
    <mergeCell ref="AO131:AQ131"/>
    <mergeCell ref="AR131:AT131"/>
    <mergeCell ref="AU131:AZ131"/>
    <mergeCell ref="U131:X131"/>
    <mergeCell ref="Y131:AA131"/>
    <mergeCell ref="AB131:AC131"/>
    <mergeCell ref="AD131:AF131"/>
    <mergeCell ref="AG131:AI131"/>
    <mergeCell ref="AK136:AL136"/>
    <mergeCell ref="AM136:AN136"/>
    <mergeCell ref="AO136:AQ136"/>
    <mergeCell ref="AR136:AT136"/>
    <mergeCell ref="AU136:AZ136"/>
    <mergeCell ref="AK135:AL135"/>
    <mergeCell ref="AM135:AN135"/>
    <mergeCell ref="AO135:AQ135"/>
    <mergeCell ref="AR135:AT135"/>
    <mergeCell ref="AU135:AZ135"/>
    <mergeCell ref="U135:X135"/>
    <mergeCell ref="Y135:AA135"/>
    <mergeCell ref="AB135:AC135"/>
    <mergeCell ref="AD135:AF135"/>
    <mergeCell ref="AG135:AI135"/>
    <mergeCell ref="AK134:AL134"/>
    <mergeCell ref="AM134:AN134"/>
    <mergeCell ref="AO134:AQ134"/>
    <mergeCell ref="AR134:AT134"/>
    <mergeCell ref="AU134:AZ134"/>
    <mergeCell ref="U134:X134"/>
    <mergeCell ref="Y134:AA134"/>
    <mergeCell ref="AB134:AC134"/>
    <mergeCell ref="AD134:AF134"/>
    <mergeCell ref="AG134:AI134"/>
    <mergeCell ref="AK139:AL139"/>
    <mergeCell ref="AM139:AN139"/>
    <mergeCell ref="AO139:AQ139"/>
    <mergeCell ref="AR139:AT139"/>
    <mergeCell ref="AU139:AZ139"/>
    <mergeCell ref="AK138:AL138"/>
    <mergeCell ref="AM138:AN138"/>
    <mergeCell ref="AO138:AQ138"/>
    <mergeCell ref="AR138:AT138"/>
    <mergeCell ref="AU138:AZ138"/>
    <mergeCell ref="U138:X138"/>
    <mergeCell ref="Y138:AA138"/>
    <mergeCell ref="AB138:AC138"/>
    <mergeCell ref="AD138:AF138"/>
    <mergeCell ref="AG138:AI138"/>
    <mergeCell ref="AK137:AL137"/>
    <mergeCell ref="AM137:AN137"/>
    <mergeCell ref="AO137:AQ137"/>
    <mergeCell ref="AR137:AT137"/>
    <mergeCell ref="AU137:AZ137"/>
    <mergeCell ref="U137:X137"/>
    <mergeCell ref="Y137:AA137"/>
    <mergeCell ref="AB137:AC137"/>
    <mergeCell ref="AD137:AF137"/>
    <mergeCell ref="AG137:AI137"/>
    <mergeCell ref="AK142:AL142"/>
    <mergeCell ref="AM142:AN142"/>
    <mergeCell ref="AO142:AQ142"/>
    <mergeCell ref="AR142:AT142"/>
    <mergeCell ref="AU142:AZ142"/>
    <mergeCell ref="AK141:AL141"/>
    <mergeCell ref="AM141:AN141"/>
    <mergeCell ref="AO141:AQ141"/>
    <mergeCell ref="AR141:AT141"/>
    <mergeCell ref="AU141:AZ141"/>
    <mergeCell ref="U141:X141"/>
    <mergeCell ref="Y141:AA141"/>
    <mergeCell ref="AB141:AC141"/>
    <mergeCell ref="AD141:AF141"/>
    <mergeCell ref="AG141:AI141"/>
    <mergeCell ref="AK140:AL140"/>
    <mergeCell ref="AM140:AN140"/>
    <mergeCell ref="AO140:AQ140"/>
    <mergeCell ref="AR140:AT140"/>
    <mergeCell ref="AU140:AZ140"/>
    <mergeCell ref="U140:X140"/>
    <mergeCell ref="Y140:AA140"/>
    <mergeCell ref="AB140:AC140"/>
    <mergeCell ref="AD140:AF140"/>
    <mergeCell ref="AG140:AI140"/>
    <mergeCell ref="AK145:AL145"/>
    <mergeCell ref="AM145:AN145"/>
    <mergeCell ref="AO145:AQ145"/>
    <mergeCell ref="AR145:AT145"/>
    <mergeCell ref="AU145:AZ145"/>
    <mergeCell ref="AK144:AL144"/>
    <mergeCell ref="AM144:AN144"/>
    <mergeCell ref="AO144:AQ144"/>
    <mergeCell ref="AR144:AT144"/>
    <mergeCell ref="AU144:AZ144"/>
    <mergeCell ref="U144:X144"/>
    <mergeCell ref="Y144:AA144"/>
    <mergeCell ref="AB144:AC144"/>
    <mergeCell ref="AD144:AF144"/>
    <mergeCell ref="AG144:AI144"/>
    <mergeCell ref="AK143:AL143"/>
    <mergeCell ref="AM143:AN143"/>
    <mergeCell ref="AO143:AQ143"/>
    <mergeCell ref="AR143:AT143"/>
    <mergeCell ref="AU143:AZ143"/>
    <mergeCell ref="U143:X143"/>
    <mergeCell ref="Y143:AA143"/>
    <mergeCell ref="AB143:AC143"/>
    <mergeCell ref="AD143:AF143"/>
    <mergeCell ref="AG143:AI143"/>
    <mergeCell ref="AK148:AL148"/>
    <mergeCell ref="AM148:AN148"/>
    <mergeCell ref="AO148:AQ148"/>
    <mergeCell ref="AR148:AT148"/>
    <mergeCell ref="AU148:AZ148"/>
    <mergeCell ref="AK147:AL147"/>
    <mergeCell ref="AM147:AN147"/>
    <mergeCell ref="AO147:AQ147"/>
    <mergeCell ref="AR147:AT147"/>
    <mergeCell ref="AU147:AZ147"/>
    <mergeCell ref="U147:X147"/>
    <mergeCell ref="Y147:AA147"/>
    <mergeCell ref="AB147:AC147"/>
    <mergeCell ref="AD147:AF147"/>
    <mergeCell ref="AG147:AI147"/>
    <mergeCell ref="AK146:AL146"/>
    <mergeCell ref="AM146:AN146"/>
    <mergeCell ref="AO146:AQ146"/>
    <mergeCell ref="AR146:AT146"/>
    <mergeCell ref="AU146:AZ146"/>
    <mergeCell ref="U146:X146"/>
    <mergeCell ref="Y146:AA146"/>
    <mergeCell ref="AB146:AC146"/>
    <mergeCell ref="AD146:AF146"/>
    <mergeCell ref="AG146:AI146"/>
    <mergeCell ref="AK151:AL151"/>
    <mergeCell ref="AM151:AN151"/>
    <mergeCell ref="AO151:AQ151"/>
    <mergeCell ref="AR151:AT151"/>
    <mergeCell ref="AU151:AZ151"/>
    <mergeCell ref="AK150:AL150"/>
    <mergeCell ref="AM150:AN150"/>
    <mergeCell ref="AO150:AQ150"/>
    <mergeCell ref="AR150:AT150"/>
    <mergeCell ref="AU150:AZ150"/>
    <mergeCell ref="U150:X150"/>
    <mergeCell ref="Y150:AA150"/>
    <mergeCell ref="AB150:AC150"/>
    <mergeCell ref="AD150:AF150"/>
    <mergeCell ref="AG150:AI150"/>
    <mergeCell ref="AK149:AL149"/>
    <mergeCell ref="AM149:AN149"/>
    <mergeCell ref="AO149:AQ149"/>
    <mergeCell ref="AR149:AT149"/>
    <mergeCell ref="AU149:AZ149"/>
    <mergeCell ref="U149:X149"/>
    <mergeCell ref="Y149:AA149"/>
    <mergeCell ref="AB149:AC149"/>
    <mergeCell ref="AD149:AF149"/>
    <mergeCell ref="AG149:AI149"/>
    <mergeCell ref="AK154:AL154"/>
    <mergeCell ref="AM154:AN154"/>
    <mergeCell ref="AO154:AQ154"/>
    <mergeCell ref="AR154:AT154"/>
    <mergeCell ref="AU154:AZ154"/>
    <mergeCell ref="AK153:AL153"/>
    <mergeCell ref="AM153:AN153"/>
    <mergeCell ref="AO153:AQ153"/>
    <mergeCell ref="AR153:AT153"/>
    <mergeCell ref="AU153:AZ153"/>
    <mergeCell ref="U153:X153"/>
    <mergeCell ref="Y153:AA153"/>
    <mergeCell ref="AB153:AC153"/>
    <mergeCell ref="AD153:AF153"/>
    <mergeCell ref="AG153:AI153"/>
    <mergeCell ref="AK152:AL152"/>
    <mergeCell ref="AM152:AN152"/>
    <mergeCell ref="AO152:AQ152"/>
    <mergeCell ref="AR152:AT152"/>
    <mergeCell ref="AU152:AZ152"/>
    <mergeCell ref="U152:X152"/>
    <mergeCell ref="Y152:AA152"/>
    <mergeCell ref="AB152:AC152"/>
    <mergeCell ref="AD152:AF152"/>
    <mergeCell ref="AG152:AI152"/>
    <mergeCell ref="AK157:AL157"/>
    <mergeCell ref="AM157:AN157"/>
    <mergeCell ref="AO157:AQ157"/>
    <mergeCell ref="AR157:AT157"/>
    <mergeCell ref="AU157:AZ157"/>
    <mergeCell ref="AK156:AL156"/>
    <mergeCell ref="AM156:AN156"/>
    <mergeCell ref="AO156:AQ156"/>
    <mergeCell ref="AR156:AT156"/>
    <mergeCell ref="AU156:AZ156"/>
    <mergeCell ref="U156:X156"/>
    <mergeCell ref="Y156:AA156"/>
    <mergeCell ref="AB156:AC156"/>
    <mergeCell ref="AD156:AF156"/>
    <mergeCell ref="AG156:AI156"/>
    <mergeCell ref="AK155:AL155"/>
    <mergeCell ref="AM155:AN155"/>
    <mergeCell ref="AO155:AQ155"/>
    <mergeCell ref="AR155:AT155"/>
    <mergeCell ref="AU155:AZ155"/>
    <mergeCell ref="U155:X155"/>
    <mergeCell ref="Y155:AA155"/>
    <mergeCell ref="AB155:AC155"/>
    <mergeCell ref="AD155:AF155"/>
    <mergeCell ref="AG155:AI155"/>
    <mergeCell ref="AK160:AL160"/>
    <mergeCell ref="AM160:AN160"/>
    <mergeCell ref="AO160:AQ160"/>
    <mergeCell ref="AR160:AT160"/>
    <mergeCell ref="AU160:AZ160"/>
    <mergeCell ref="AK159:AL159"/>
    <mergeCell ref="AM159:AN159"/>
    <mergeCell ref="AO159:AQ159"/>
    <mergeCell ref="AR159:AT159"/>
    <mergeCell ref="AU159:AZ159"/>
    <mergeCell ref="U159:X159"/>
    <mergeCell ref="Y159:AA159"/>
    <mergeCell ref="AB159:AC159"/>
    <mergeCell ref="AD159:AF159"/>
    <mergeCell ref="AG159:AI159"/>
    <mergeCell ref="AK158:AL158"/>
    <mergeCell ref="AM158:AN158"/>
    <mergeCell ref="AO158:AQ158"/>
    <mergeCell ref="AR158:AT158"/>
    <mergeCell ref="AU158:AZ158"/>
    <mergeCell ref="U158:X158"/>
    <mergeCell ref="Y158:AA158"/>
    <mergeCell ref="AB158:AC158"/>
    <mergeCell ref="AD158:AF158"/>
    <mergeCell ref="AG158:AI158"/>
    <mergeCell ref="AK163:AL163"/>
    <mergeCell ref="AM163:AN163"/>
    <mergeCell ref="AO163:AQ163"/>
    <mergeCell ref="AR163:AT163"/>
    <mergeCell ref="AU163:AZ163"/>
    <mergeCell ref="AK162:AL162"/>
    <mergeCell ref="AM162:AN162"/>
    <mergeCell ref="AO162:AQ162"/>
    <mergeCell ref="AR162:AT162"/>
    <mergeCell ref="AU162:AZ162"/>
    <mergeCell ref="U162:X162"/>
    <mergeCell ref="Y162:AA162"/>
    <mergeCell ref="AB162:AC162"/>
    <mergeCell ref="AD162:AF162"/>
    <mergeCell ref="AG162:AI162"/>
    <mergeCell ref="AK161:AL161"/>
    <mergeCell ref="AM161:AN161"/>
    <mergeCell ref="AO161:AQ161"/>
    <mergeCell ref="AR161:AT161"/>
    <mergeCell ref="AU161:AZ161"/>
    <mergeCell ref="U161:X161"/>
    <mergeCell ref="Y161:AA161"/>
    <mergeCell ref="AB161:AC161"/>
    <mergeCell ref="AD161:AF161"/>
    <mergeCell ref="AG161:AI161"/>
    <mergeCell ref="AK166:AL166"/>
    <mergeCell ref="AM166:AN166"/>
    <mergeCell ref="AO166:AQ166"/>
    <mergeCell ref="AR166:AT166"/>
    <mergeCell ref="AU166:AZ166"/>
    <mergeCell ref="AK165:AL165"/>
    <mergeCell ref="AM165:AN165"/>
    <mergeCell ref="AO165:AQ165"/>
    <mergeCell ref="AR165:AT165"/>
    <mergeCell ref="AU165:AZ165"/>
    <mergeCell ref="U165:X165"/>
    <mergeCell ref="Y165:AA165"/>
    <mergeCell ref="AB165:AC165"/>
    <mergeCell ref="AD165:AF165"/>
    <mergeCell ref="AG165:AI165"/>
    <mergeCell ref="AK164:AL164"/>
    <mergeCell ref="AM164:AN164"/>
    <mergeCell ref="AO164:AQ164"/>
    <mergeCell ref="AR164:AT164"/>
    <mergeCell ref="AU164:AZ164"/>
    <mergeCell ref="U164:X164"/>
    <mergeCell ref="Y164:AA164"/>
    <mergeCell ref="AB164:AC164"/>
    <mergeCell ref="AD164:AF164"/>
    <mergeCell ref="AG164:AI164"/>
    <mergeCell ref="AK169:AL169"/>
    <mergeCell ref="AM169:AN169"/>
    <mergeCell ref="AO169:AQ169"/>
    <mergeCell ref="AR169:AT169"/>
    <mergeCell ref="AU169:AZ169"/>
    <mergeCell ref="AK168:AL168"/>
    <mergeCell ref="AM168:AN168"/>
    <mergeCell ref="AO168:AQ168"/>
    <mergeCell ref="AR168:AT168"/>
    <mergeCell ref="AU168:AZ168"/>
    <mergeCell ref="U168:X168"/>
    <mergeCell ref="Y168:AA168"/>
    <mergeCell ref="AB168:AC168"/>
    <mergeCell ref="AD168:AF168"/>
    <mergeCell ref="AG168:AI168"/>
    <mergeCell ref="AK167:AL167"/>
    <mergeCell ref="AM167:AN167"/>
    <mergeCell ref="AO167:AQ167"/>
    <mergeCell ref="AR167:AT167"/>
    <mergeCell ref="AU167:AZ167"/>
    <mergeCell ref="U167:X167"/>
    <mergeCell ref="Y167:AA167"/>
    <mergeCell ref="AB167:AC167"/>
    <mergeCell ref="AD167:AF167"/>
    <mergeCell ref="AG167:AI167"/>
    <mergeCell ref="AK172:AL172"/>
    <mergeCell ref="AM172:AN172"/>
    <mergeCell ref="AO172:AQ172"/>
    <mergeCell ref="AR172:AT172"/>
    <mergeCell ref="AU172:AZ172"/>
    <mergeCell ref="AK171:AL171"/>
    <mergeCell ref="AM171:AN171"/>
    <mergeCell ref="AO171:AQ171"/>
    <mergeCell ref="AR171:AT171"/>
    <mergeCell ref="AU171:AZ171"/>
    <mergeCell ref="U171:X171"/>
    <mergeCell ref="Y171:AA171"/>
    <mergeCell ref="AB171:AC171"/>
    <mergeCell ref="AD171:AF171"/>
    <mergeCell ref="AG171:AI171"/>
    <mergeCell ref="AK170:AL170"/>
    <mergeCell ref="AM170:AN170"/>
    <mergeCell ref="AO170:AQ170"/>
    <mergeCell ref="AR170:AT170"/>
    <mergeCell ref="AU170:AZ170"/>
    <mergeCell ref="U170:X170"/>
    <mergeCell ref="Y170:AA170"/>
    <mergeCell ref="AB170:AC170"/>
    <mergeCell ref="AD170:AF170"/>
    <mergeCell ref="AG170:AI170"/>
    <mergeCell ref="AK175:AL175"/>
    <mergeCell ref="AM175:AN175"/>
    <mergeCell ref="AO175:AQ175"/>
    <mergeCell ref="AR175:AT175"/>
    <mergeCell ref="AU175:AZ175"/>
    <mergeCell ref="AK174:AL174"/>
    <mergeCell ref="AM174:AN174"/>
    <mergeCell ref="AO174:AQ174"/>
    <mergeCell ref="AR174:AT174"/>
    <mergeCell ref="AU174:AZ174"/>
    <mergeCell ref="U174:X174"/>
    <mergeCell ref="Y174:AA174"/>
    <mergeCell ref="AB174:AC174"/>
    <mergeCell ref="AD174:AF174"/>
    <mergeCell ref="AG174:AI174"/>
    <mergeCell ref="AK173:AL173"/>
    <mergeCell ref="AM173:AN173"/>
    <mergeCell ref="AO173:AQ173"/>
    <mergeCell ref="AR173:AT173"/>
    <mergeCell ref="AU173:AZ173"/>
    <mergeCell ref="U173:X173"/>
    <mergeCell ref="Y173:AA173"/>
    <mergeCell ref="AB173:AC173"/>
    <mergeCell ref="AD173:AF173"/>
    <mergeCell ref="AG173:AI173"/>
    <mergeCell ref="AK178:AL178"/>
    <mergeCell ref="AM178:AN178"/>
    <mergeCell ref="AO178:AQ178"/>
    <mergeCell ref="AR178:AT178"/>
    <mergeCell ref="AU178:AZ178"/>
    <mergeCell ref="AK177:AL177"/>
    <mergeCell ref="AM177:AN177"/>
    <mergeCell ref="AO177:AQ177"/>
    <mergeCell ref="AR177:AT177"/>
    <mergeCell ref="AU177:AZ177"/>
    <mergeCell ref="U177:X177"/>
    <mergeCell ref="Y177:AA177"/>
    <mergeCell ref="AB177:AC177"/>
    <mergeCell ref="AD177:AF177"/>
    <mergeCell ref="AG177:AI177"/>
    <mergeCell ref="AK176:AL176"/>
    <mergeCell ref="AM176:AN176"/>
    <mergeCell ref="AO176:AQ176"/>
    <mergeCell ref="AR176:AT176"/>
    <mergeCell ref="AU176:AZ176"/>
    <mergeCell ref="U176:X176"/>
    <mergeCell ref="Y176:AA176"/>
    <mergeCell ref="AB176:AC176"/>
    <mergeCell ref="AD176:AF176"/>
    <mergeCell ref="AG176:AI176"/>
    <mergeCell ref="AK181:AL181"/>
    <mergeCell ref="AM181:AN181"/>
    <mergeCell ref="AO181:AQ181"/>
    <mergeCell ref="AR181:AT181"/>
    <mergeCell ref="AU181:AZ181"/>
    <mergeCell ref="AK180:AL180"/>
    <mergeCell ref="AM180:AN180"/>
    <mergeCell ref="AO180:AQ180"/>
    <mergeCell ref="AR180:AT180"/>
    <mergeCell ref="AU180:AZ180"/>
    <mergeCell ref="U180:X180"/>
    <mergeCell ref="Y180:AA180"/>
    <mergeCell ref="AB180:AC180"/>
    <mergeCell ref="AD180:AF180"/>
    <mergeCell ref="AG180:AI180"/>
    <mergeCell ref="AK179:AL179"/>
    <mergeCell ref="AM179:AN179"/>
    <mergeCell ref="AO179:AQ179"/>
    <mergeCell ref="AR179:AT179"/>
    <mergeCell ref="AU179:AZ179"/>
    <mergeCell ref="U179:X179"/>
    <mergeCell ref="Y179:AA179"/>
    <mergeCell ref="AB179:AC179"/>
    <mergeCell ref="AD179:AF179"/>
    <mergeCell ref="AG179:AI179"/>
    <mergeCell ref="AK184:AL184"/>
    <mergeCell ref="AM184:AN184"/>
    <mergeCell ref="AO184:AQ184"/>
    <mergeCell ref="AR184:AT184"/>
    <mergeCell ref="AU184:AZ184"/>
    <mergeCell ref="AK183:AL183"/>
    <mergeCell ref="AM183:AN183"/>
    <mergeCell ref="AO183:AQ183"/>
    <mergeCell ref="AR183:AT183"/>
    <mergeCell ref="AU183:AZ183"/>
    <mergeCell ref="U183:X183"/>
    <mergeCell ref="Y183:AA183"/>
    <mergeCell ref="AB183:AC183"/>
    <mergeCell ref="AD183:AF183"/>
    <mergeCell ref="AG183:AI183"/>
    <mergeCell ref="AK182:AL182"/>
    <mergeCell ref="AM182:AN182"/>
    <mergeCell ref="AO182:AQ182"/>
    <mergeCell ref="AR182:AT182"/>
    <mergeCell ref="AU182:AZ182"/>
    <mergeCell ref="U182:X182"/>
    <mergeCell ref="Y182:AA182"/>
    <mergeCell ref="AB182:AC182"/>
    <mergeCell ref="AD182:AF182"/>
    <mergeCell ref="AG182:AI182"/>
    <mergeCell ref="AK187:AL187"/>
    <mergeCell ref="AM187:AN187"/>
    <mergeCell ref="AO187:AQ187"/>
    <mergeCell ref="AR187:AT187"/>
    <mergeCell ref="AU187:AZ187"/>
    <mergeCell ref="AK186:AL186"/>
    <mergeCell ref="AM186:AN186"/>
    <mergeCell ref="AO186:AQ186"/>
    <mergeCell ref="AR186:AT186"/>
    <mergeCell ref="AU186:AZ186"/>
    <mergeCell ref="U186:X186"/>
    <mergeCell ref="Y186:AA186"/>
    <mergeCell ref="AB186:AC186"/>
    <mergeCell ref="AD186:AF186"/>
    <mergeCell ref="AG186:AI186"/>
    <mergeCell ref="AK185:AL185"/>
    <mergeCell ref="AM185:AN185"/>
    <mergeCell ref="AO185:AQ185"/>
    <mergeCell ref="AR185:AT185"/>
    <mergeCell ref="AU185:AZ185"/>
    <mergeCell ref="U185:X185"/>
    <mergeCell ref="Y185:AA185"/>
    <mergeCell ref="AB185:AC185"/>
    <mergeCell ref="AD185:AF185"/>
    <mergeCell ref="AG185:AI185"/>
    <mergeCell ref="AK190:AL190"/>
    <mergeCell ref="AM190:AN190"/>
    <mergeCell ref="AO190:AQ190"/>
    <mergeCell ref="AR190:AT190"/>
    <mergeCell ref="AU190:AZ190"/>
    <mergeCell ref="AK189:AL189"/>
    <mergeCell ref="AM189:AN189"/>
    <mergeCell ref="AO189:AQ189"/>
    <mergeCell ref="AR189:AT189"/>
    <mergeCell ref="AU189:AZ189"/>
    <mergeCell ref="U189:X189"/>
    <mergeCell ref="Y189:AA189"/>
    <mergeCell ref="AB189:AC189"/>
    <mergeCell ref="AD189:AF189"/>
    <mergeCell ref="AG189:AI189"/>
    <mergeCell ref="AK188:AL188"/>
    <mergeCell ref="AM188:AN188"/>
    <mergeCell ref="AO188:AQ188"/>
    <mergeCell ref="AR188:AT188"/>
    <mergeCell ref="AU188:AZ188"/>
    <mergeCell ref="U188:X188"/>
    <mergeCell ref="Y188:AA188"/>
    <mergeCell ref="AB188:AC188"/>
    <mergeCell ref="AD188:AF188"/>
    <mergeCell ref="AG188:AI188"/>
    <mergeCell ref="AK193:AL193"/>
    <mergeCell ref="AM193:AN193"/>
    <mergeCell ref="AO193:AQ193"/>
    <mergeCell ref="AR193:AT193"/>
    <mergeCell ref="AU193:AZ193"/>
    <mergeCell ref="AK192:AL192"/>
    <mergeCell ref="AM192:AN192"/>
    <mergeCell ref="AO192:AQ192"/>
    <mergeCell ref="AR192:AT192"/>
    <mergeCell ref="AU192:AZ192"/>
    <mergeCell ref="U192:X192"/>
    <mergeCell ref="Y192:AA192"/>
    <mergeCell ref="AB192:AC192"/>
    <mergeCell ref="AD192:AF192"/>
    <mergeCell ref="AG192:AI192"/>
    <mergeCell ref="AK191:AL191"/>
    <mergeCell ref="AM191:AN191"/>
    <mergeCell ref="AO191:AQ191"/>
    <mergeCell ref="AR191:AT191"/>
    <mergeCell ref="AU191:AZ191"/>
    <mergeCell ref="U191:X191"/>
    <mergeCell ref="Y191:AA191"/>
    <mergeCell ref="AB191:AC191"/>
    <mergeCell ref="AD191:AF191"/>
    <mergeCell ref="AG191:AI191"/>
    <mergeCell ref="AK196:AL196"/>
    <mergeCell ref="AM196:AN196"/>
    <mergeCell ref="AO196:AQ196"/>
    <mergeCell ref="AR196:AT196"/>
    <mergeCell ref="AU196:AZ196"/>
    <mergeCell ref="AK195:AL195"/>
    <mergeCell ref="AM195:AN195"/>
    <mergeCell ref="AO195:AQ195"/>
    <mergeCell ref="AR195:AT195"/>
    <mergeCell ref="AU195:AZ195"/>
    <mergeCell ref="U195:X195"/>
    <mergeCell ref="Y195:AA195"/>
    <mergeCell ref="AB195:AC195"/>
    <mergeCell ref="AD195:AF195"/>
    <mergeCell ref="AG195:AI195"/>
    <mergeCell ref="AK194:AL194"/>
    <mergeCell ref="AM194:AN194"/>
    <mergeCell ref="AO194:AQ194"/>
    <mergeCell ref="AR194:AT194"/>
    <mergeCell ref="AU194:AZ194"/>
    <mergeCell ref="U194:X194"/>
    <mergeCell ref="Y194:AA194"/>
    <mergeCell ref="AB194:AC194"/>
    <mergeCell ref="AD194:AF194"/>
    <mergeCell ref="AG194:AI194"/>
    <mergeCell ref="AK199:AL199"/>
    <mergeCell ref="AM199:AN199"/>
    <mergeCell ref="AO199:AQ199"/>
    <mergeCell ref="AR199:AT199"/>
    <mergeCell ref="AU199:AZ199"/>
    <mergeCell ref="AK198:AL198"/>
    <mergeCell ref="AM198:AN198"/>
    <mergeCell ref="AO198:AQ198"/>
    <mergeCell ref="AR198:AT198"/>
    <mergeCell ref="AU198:AZ198"/>
    <mergeCell ref="U198:X198"/>
    <mergeCell ref="Y198:AA198"/>
    <mergeCell ref="AB198:AC198"/>
    <mergeCell ref="AD198:AF198"/>
    <mergeCell ref="AG198:AI198"/>
    <mergeCell ref="AK197:AL197"/>
    <mergeCell ref="AM197:AN197"/>
    <mergeCell ref="AO197:AQ197"/>
    <mergeCell ref="AR197:AT197"/>
    <mergeCell ref="AU197:AZ197"/>
    <mergeCell ref="U197:X197"/>
    <mergeCell ref="Y197:AA197"/>
    <mergeCell ref="AB197:AC197"/>
    <mergeCell ref="AD197:AF197"/>
    <mergeCell ref="AG197:AI197"/>
    <mergeCell ref="AM202:AN202"/>
    <mergeCell ref="AO202:AQ202"/>
    <mergeCell ref="AR202:AT202"/>
    <mergeCell ref="AU202:AZ202"/>
    <mergeCell ref="AK201:AL201"/>
    <mergeCell ref="AM201:AN201"/>
    <mergeCell ref="AO201:AQ201"/>
    <mergeCell ref="AR201:AT201"/>
    <mergeCell ref="AU201:AZ201"/>
    <mergeCell ref="U201:X201"/>
    <mergeCell ref="Y201:AA201"/>
    <mergeCell ref="AB201:AC201"/>
    <mergeCell ref="AD201:AF201"/>
    <mergeCell ref="AG201:AI201"/>
    <mergeCell ref="AK200:AL200"/>
    <mergeCell ref="AM200:AN200"/>
    <mergeCell ref="AO200:AQ200"/>
    <mergeCell ref="AR200:AT200"/>
    <mergeCell ref="AU200:AZ200"/>
    <mergeCell ref="U200:X200"/>
    <mergeCell ref="Y200:AA200"/>
    <mergeCell ref="AB200:AC200"/>
    <mergeCell ref="AD200:AF200"/>
    <mergeCell ref="AG200:AI200"/>
    <mergeCell ref="AU206:AZ206"/>
    <mergeCell ref="B1:AZ1"/>
    <mergeCell ref="B2:AZ3"/>
    <mergeCell ref="B4:AZ4"/>
    <mergeCell ref="AO208:AQ208"/>
    <mergeCell ref="AD208:AF208"/>
    <mergeCell ref="AK205:AL205"/>
    <mergeCell ref="AM205:AN205"/>
    <mergeCell ref="AO205:AQ205"/>
    <mergeCell ref="AR205:AT205"/>
    <mergeCell ref="AU205:AZ205"/>
    <mergeCell ref="AK204:AL204"/>
    <mergeCell ref="AM204:AN204"/>
    <mergeCell ref="AO204:AQ204"/>
    <mergeCell ref="AR204:AT204"/>
    <mergeCell ref="AU204:AZ204"/>
    <mergeCell ref="U204:X204"/>
    <mergeCell ref="Y204:AA204"/>
    <mergeCell ref="AB204:AC204"/>
    <mergeCell ref="AD204:AF204"/>
    <mergeCell ref="AG204:AI204"/>
    <mergeCell ref="AK203:AL203"/>
    <mergeCell ref="AM203:AN203"/>
    <mergeCell ref="AO203:AQ203"/>
    <mergeCell ref="AR203:AT203"/>
    <mergeCell ref="AU203:AZ203"/>
    <mergeCell ref="U203:X203"/>
    <mergeCell ref="Y203:AA203"/>
    <mergeCell ref="AB203:AC203"/>
    <mergeCell ref="AD203:AF203"/>
    <mergeCell ref="AG203:AI203"/>
    <mergeCell ref="AK202:AL202"/>
  </mergeCells>
  <dataValidations count="2">
    <dataValidation type="list" allowBlank="1" showInputMessage="1" showErrorMessage="1" sqref="P19:Q206" xr:uid="{B0655441-2265-45D0-8363-488E60C5D32E}">
      <formula1>$BC$24:$BC$39</formula1>
    </dataValidation>
    <dataValidation type="list" allowBlank="1" showInputMessage="1" showErrorMessage="1" sqref="AK19:AL206" xr:uid="{CF99B4CA-4C1C-46B3-AC5D-F5EE0335C328}">
      <formula1>$BC$21:$BC$22</formula1>
    </dataValidation>
  </dataValidations>
  <pageMargins left="0.23622047244094499" right="0.23622047244094499" top="0.55000000000000004" bottom="0.4" header="0.17" footer="0.15748031496063"/>
  <pageSetup fitToHeight="0" orientation="landscape" horizontalDpi="300" r:id="rId1"/>
  <headerFooter>
    <oddFooter>&amp;L&amp;A&amp;R&amp;P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4">
    <tabColor theme="6" tint="-0.499984740745262"/>
    <pageSetUpPr autoPageBreaks="0" fitToPage="1"/>
  </sheetPr>
  <dimension ref="A1:BC208"/>
  <sheetViews>
    <sheetView showGridLines="0" showRowColHeaders="0" zoomScale="70" zoomScaleNormal="70" zoomScaleSheetLayoutView="25" workbookViewId="0">
      <pane xSplit="1" ySplit="18" topLeftCell="B19" activePane="bottomRight" state="frozen"/>
      <selection pane="topRight" activeCell="B1" sqref="B1"/>
      <selection pane="bottomLeft" activeCell="A19" sqref="A19"/>
      <selection pane="bottomRight" activeCell="U21" sqref="U21:X21"/>
    </sheetView>
  </sheetViews>
  <sheetFormatPr defaultColWidth="11.42578125" defaultRowHeight="15.75" x14ac:dyDescent="0.2"/>
  <cols>
    <col min="1" max="4" width="7.7109375" style="23" customWidth="1"/>
    <col min="5" max="5" width="7.7109375" style="32" customWidth="1"/>
    <col min="6" max="35" width="7.7109375" style="23" customWidth="1"/>
    <col min="36" max="36" width="3.7109375" style="23" customWidth="1"/>
    <col min="37" max="46" width="7.7109375" style="23" customWidth="1"/>
    <col min="47" max="48" width="11.42578125" style="23" customWidth="1"/>
    <col min="49" max="50" width="11.42578125" style="23"/>
    <col min="51" max="51" width="11.42578125" style="23" customWidth="1"/>
    <col min="52" max="54" width="11.42578125" style="23"/>
    <col min="55" max="55" width="10" style="23" hidden="1" customWidth="1"/>
    <col min="56" max="16384" width="11.42578125" style="23"/>
  </cols>
  <sheetData>
    <row r="1" spans="2:52" ht="27" customHeight="1" x14ac:dyDescent="0.2">
      <c r="B1" s="129" t="str">
        <f>'Inv ID'!P27</f>
        <v>Inventory - 2023 / 2024</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row>
    <row r="2" spans="2:52" ht="24" customHeight="1" x14ac:dyDescent="0.2">
      <c r="B2" s="130">
        <f>'Inv ID'!H29</f>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row>
    <row r="3" spans="2:52" ht="27" customHeight="1" x14ac:dyDescent="0.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row>
    <row r="4" spans="2:52" ht="41.25" customHeight="1" x14ac:dyDescent="0.2">
      <c r="B4" s="131" t="str">
        <f>CONCATENATE('Page 9-11 Inv'!C126," ",'Page 9-11 Inv'!D126)</f>
        <v>1610 - Trophies &amp; Awards</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row>
    <row r="5" spans="2:52" ht="16.5" customHeight="1" thickBot="1" x14ac:dyDescent="0.25"/>
    <row r="6" spans="2:52" ht="32.25" customHeight="1" thickTop="1" x14ac:dyDescent="0.2">
      <c r="B6" s="208" t="str">
        <f>IF($BC$19=2,"CATÉGORIES","CATEGORY")</f>
        <v>CATEGORY</v>
      </c>
      <c r="C6" s="176"/>
      <c r="D6" s="176" t="str">
        <f>IF($BC$19=2,"NOM","NAME")</f>
        <v>NAME</v>
      </c>
      <c r="E6" s="176"/>
      <c r="F6" s="176"/>
      <c r="G6" s="176"/>
      <c r="H6" s="171" t="str">
        <f>IF($BC$19=2,"MONTANT TOTAL - ACHAT","TOTAL AMOUNT - PURCHASE")</f>
        <v>TOTAL AMOUNT - PURCHASE</v>
      </c>
      <c r="I6" s="171"/>
      <c r="J6" s="171"/>
      <c r="K6" s="171" t="str">
        <f>IF($BC$19=2,"MONTANT TOTAL - REMPLACEMENT","TOTAL AMOUNT - REPLACEMENT")</f>
        <v>TOTAL AMOUNT - REPLACEMENT</v>
      </c>
      <c r="L6" s="171"/>
      <c r="M6" s="172"/>
      <c r="O6" s="174" t="str">
        <f>IF($BC$19=2,"CATÉGORIES","CATEGORY")</f>
        <v>CATEGORY</v>
      </c>
      <c r="P6" s="175"/>
      <c r="Q6" s="176" t="str">
        <f>IF($BC$19=2,"NOM","NAME")</f>
        <v>NAME</v>
      </c>
      <c r="R6" s="176"/>
      <c r="S6" s="176"/>
      <c r="T6" s="176"/>
      <c r="U6" s="171" t="str">
        <f>IF($BC$19=2,"MONTANT TOTAL - ACHAT","TOTAL AMOUNT - PURCHASE")</f>
        <v>TOTAL AMOUNT - PURCHASE</v>
      </c>
      <c r="V6" s="171"/>
      <c r="W6" s="171"/>
      <c r="X6" s="171" t="str">
        <f>IF($BC$19=2,"MONTANT TOTAL - REMPLACEMENT","TOTAL AMOUNT - REPLACEMENT")</f>
        <v>TOTAL AMOUNT - REPLACEMENT</v>
      </c>
      <c r="Y6" s="171"/>
      <c r="Z6" s="172"/>
      <c r="AF6" s="27"/>
    </row>
    <row r="7" spans="2:52" ht="33" customHeight="1" x14ac:dyDescent="0.2">
      <c r="B7" s="156" t="s">
        <v>93</v>
      </c>
      <c r="C7" s="157"/>
      <c r="D7" s="239"/>
      <c r="E7" s="239"/>
      <c r="F7" s="239"/>
      <c r="G7" s="239"/>
      <c r="H7" s="160">
        <f>SUMIF($P$19:$Q$206,B7,$AG$19:$AI$206)</f>
        <v>0</v>
      </c>
      <c r="I7" s="160"/>
      <c r="J7" s="160"/>
      <c r="K7" s="160">
        <f>SUMIF($P$19:$Q$206,B7,$AR$19:$AT$206)</f>
        <v>0</v>
      </c>
      <c r="L7" s="160"/>
      <c r="M7" s="161"/>
      <c r="O7" s="156" t="s">
        <v>96</v>
      </c>
      <c r="P7" s="157"/>
      <c r="Q7" s="239"/>
      <c r="R7" s="239"/>
      <c r="S7" s="239"/>
      <c r="T7" s="239"/>
      <c r="U7" s="160">
        <f>SUMIF($P$19:$Q$206,O7,$AG$19:$AI$206)</f>
        <v>0</v>
      </c>
      <c r="V7" s="160"/>
      <c r="W7" s="160"/>
      <c r="X7" s="160">
        <f>SUMIF($P$19:$Q$206,O7,$AR$19:$AT$206)</f>
        <v>0</v>
      </c>
      <c r="Y7" s="160"/>
      <c r="Z7" s="161"/>
      <c r="AF7" s="27"/>
    </row>
    <row r="8" spans="2:52" ht="33" customHeight="1" x14ac:dyDescent="0.2">
      <c r="B8" s="156" t="s">
        <v>94</v>
      </c>
      <c r="C8" s="157"/>
      <c r="D8" s="239"/>
      <c r="E8" s="239"/>
      <c r="F8" s="239"/>
      <c r="G8" s="239"/>
      <c r="H8" s="160">
        <f>SUMIF($P$19:$Q$206,B8,$AG$19:$AI$206)</f>
        <v>0</v>
      </c>
      <c r="I8" s="160"/>
      <c r="J8" s="160"/>
      <c r="K8" s="160">
        <f>SUMIF($P$19:$Q$206,B8,$AR$19:$AT$206)</f>
        <v>0</v>
      </c>
      <c r="L8" s="160"/>
      <c r="M8" s="161"/>
      <c r="O8" s="156" t="s">
        <v>97</v>
      </c>
      <c r="P8" s="157"/>
      <c r="Q8" s="239"/>
      <c r="R8" s="239"/>
      <c r="S8" s="239"/>
      <c r="T8" s="239"/>
      <c r="U8" s="160">
        <f>SUMIF($P$19:$Q$206,O8,$AG$19:$AI$206)</f>
        <v>0</v>
      </c>
      <c r="V8" s="160"/>
      <c r="W8" s="160"/>
      <c r="X8" s="160">
        <f>SUMIF($P$19:$Q$206,O8,$AR$19:$AT$206)</f>
        <v>0</v>
      </c>
      <c r="Y8" s="160"/>
      <c r="Z8" s="161"/>
      <c r="AF8" s="27"/>
    </row>
    <row r="9" spans="2:52" ht="33" customHeight="1" x14ac:dyDescent="0.2">
      <c r="B9" s="156" t="s">
        <v>95</v>
      </c>
      <c r="C9" s="157"/>
      <c r="D9" s="239"/>
      <c r="E9" s="239"/>
      <c r="F9" s="239"/>
      <c r="G9" s="239"/>
      <c r="H9" s="160">
        <f>SUMIF($P$19:$Q$206,B9,$AG$19:$AI$206)</f>
        <v>0</v>
      </c>
      <c r="I9" s="160"/>
      <c r="J9" s="160"/>
      <c r="K9" s="160">
        <f>SUMIF($P$19:$Q$206,B9,$AR$19:$AT$206)</f>
        <v>0</v>
      </c>
      <c r="L9" s="160"/>
      <c r="M9" s="161"/>
      <c r="O9" s="156" t="s">
        <v>98</v>
      </c>
      <c r="P9" s="157"/>
      <c r="Q9" s="239"/>
      <c r="R9" s="239"/>
      <c r="S9" s="239"/>
      <c r="T9" s="239"/>
      <c r="U9" s="160">
        <f>SUMIF($P$19:$Q$206,O9,$AG$19:$AI$206)</f>
        <v>0</v>
      </c>
      <c r="V9" s="160"/>
      <c r="W9" s="160"/>
      <c r="X9" s="160">
        <f>SUMIF($P$19:$Q$206,O9,$AR$19:$AT$206)</f>
        <v>0</v>
      </c>
      <c r="Y9" s="160"/>
      <c r="Z9" s="161"/>
      <c r="AF9" s="27"/>
    </row>
    <row r="10" spans="2:52" ht="33" customHeight="1" thickBot="1" x14ac:dyDescent="0.25">
      <c r="B10" s="158" t="s">
        <v>5</v>
      </c>
      <c r="C10" s="159"/>
      <c r="D10" s="241"/>
      <c r="E10" s="241"/>
      <c r="F10" s="241"/>
      <c r="G10" s="241"/>
      <c r="H10" s="154">
        <f>SUMIF($P$19:$Q$206,B10,$AG$19:$AI$206)</f>
        <v>0</v>
      </c>
      <c r="I10" s="154"/>
      <c r="J10" s="154"/>
      <c r="K10" s="154">
        <f>SUMIF($P$19:$Q$206,B10,$AR$19:$AT$206)</f>
        <v>0</v>
      </c>
      <c r="L10" s="154"/>
      <c r="M10" s="155"/>
      <c r="O10" s="158" t="s">
        <v>99</v>
      </c>
      <c r="P10" s="159"/>
      <c r="Q10" s="165" t="str">
        <f>IF($BC$19=2,"Autres","Others")</f>
        <v>Others</v>
      </c>
      <c r="R10" s="166"/>
      <c r="S10" s="166"/>
      <c r="T10" s="166"/>
      <c r="U10" s="154">
        <f>SUMIF($P$19:$Q$206,O10,$AG$19:$AI$206)</f>
        <v>0</v>
      </c>
      <c r="V10" s="154"/>
      <c r="W10" s="154"/>
      <c r="X10" s="154">
        <f>SUMIF($P$19:$Q$206,O10,$AR$19:$AT$206)</f>
        <v>0</v>
      </c>
      <c r="Y10" s="154"/>
      <c r="Z10" s="155"/>
      <c r="AF10" s="27"/>
    </row>
    <row r="11" spans="2:52" ht="16.5" hidden="1" customHeight="1" thickTop="1" x14ac:dyDescent="0.2">
      <c r="E11" s="23"/>
      <c r="I11" s="27"/>
      <c r="K11" s="26"/>
      <c r="AF11" s="27"/>
    </row>
    <row r="12" spans="2:52" hidden="1" x14ac:dyDescent="0.2">
      <c r="E12" s="23"/>
      <c r="I12" s="27"/>
      <c r="K12" s="26"/>
    </row>
    <row r="13" spans="2:52" hidden="1" x14ac:dyDescent="0.2">
      <c r="E13" s="23"/>
      <c r="I13" s="27"/>
      <c r="K13" s="26"/>
    </row>
    <row r="14" spans="2:52" hidden="1" x14ac:dyDescent="0.2">
      <c r="E14" s="23"/>
      <c r="I14" s="27"/>
      <c r="K14" s="26"/>
    </row>
    <row r="15" spans="2:52" ht="17.25" thickTop="1" thickBot="1" x14ac:dyDescent="0.25">
      <c r="E15" s="23"/>
      <c r="I15" s="27"/>
      <c r="K15" s="26"/>
    </row>
    <row r="16" spans="2:52" ht="36" customHeight="1" thickTop="1" x14ac:dyDescent="0.2">
      <c r="B16" s="218" t="str">
        <f>IF($BC$19=2,"Nom abrégé
(Champ obligatoire)","Short Name
(Mandatory Field)")</f>
        <v>Short Name
(Mandatory Field)</v>
      </c>
      <c r="C16" s="219"/>
      <c r="D16" s="219"/>
      <c r="E16" s="219"/>
      <c r="F16" s="215" t="str">
        <f>IF($BC$19=2,"Numéro de série","Serial Number")</f>
        <v>Serial Number</v>
      </c>
      <c r="G16" s="215"/>
      <c r="H16" s="215"/>
      <c r="I16" s="215"/>
      <c r="J16" s="215" t="str">
        <f>IF($BC$19=2,"Description","Description")</f>
        <v>Description</v>
      </c>
      <c r="K16" s="215"/>
      <c r="L16" s="215"/>
      <c r="M16" s="215"/>
      <c r="N16" s="215"/>
      <c r="O16" s="215"/>
      <c r="P16" s="215" t="str">
        <f>IF($BC$19=2,"Catégorie","Category")</f>
        <v>Category</v>
      </c>
      <c r="Q16" s="215"/>
      <c r="R16" s="215" t="str">
        <f>IF($BC$19=2,"Marque","Make")</f>
        <v>Make</v>
      </c>
      <c r="S16" s="215"/>
      <c r="T16" s="215"/>
      <c r="U16" s="226" t="str">
        <f>IF($BC$19=2,"Modèle","Model")</f>
        <v>Model</v>
      </c>
      <c r="V16" s="145"/>
      <c r="W16" s="145"/>
      <c r="X16" s="146"/>
      <c r="Y16" s="229" t="str">
        <f>IF($BC$19=2,"ACHAT","PURCHASE")</f>
        <v>PURCHASE</v>
      </c>
      <c r="Z16" s="182"/>
      <c r="AA16" s="182"/>
      <c r="AB16" s="182"/>
      <c r="AC16" s="182"/>
      <c r="AD16" s="182"/>
      <c r="AE16" s="182"/>
      <c r="AF16" s="182"/>
      <c r="AG16" s="182"/>
      <c r="AH16" s="182"/>
      <c r="AI16" s="230"/>
      <c r="AJ16" s="45"/>
      <c r="AK16" s="181" t="str">
        <f>IF($BC$19=2,"REMPLACEMENT","REPLACEMENT")</f>
        <v>REPLACEMENT</v>
      </c>
      <c r="AL16" s="182"/>
      <c r="AM16" s="182"/>
      <c r="AN16" s="182"/>
      <c r="AO16" s="182"/>
      <c r="AP16" s="182"/>
      <c r="AQ16" s="182"/>
      <c r="AR16" s="182"/>
      <c r="AS16" s="182"/>
      <c r="AT16" s="182"/>
      <c r="AU16" s="144" t="str">
        <f>IF($BC$19=2,"Commentaires","Comments")</f>
        <v>Comments</v>
      </c>
      <c r="AV16" s="145"/>
      <c r="AW16" s="145"/>
      <c r="AX16" s="145"/>
      <c r="AY16" s="145"/>
      <c r="AZ16" s="146"/>
    </row>
    <row r="17" spans="1:55" ht="36" customHeight="1" x14ac:dyDescent="0.2">
      <c r="B17" s="220"/>
      <c r="C17" s="221"/>
      <c r="D17" s="221"/>
      <c r="E17" s="221"/>
      <c r="F17" s="216"/>
      <c r="G17" s="216"/>
      <c r="H17" s="216"/>
      <c r="I17" s="216"/>
      <c r="J17" s="216"/>
      <c r="K17" s="216"/>
      <c r="L17" s="216"/>
      <c r="M17" s="216"/>
      <c r="N17" s="216"/>
      <c r="O17" s="216"/>
      <c r="P17" s="216"/>
      <c r="Q17" s="216"/>
      <c r="R17" s="216"/>
      <c r="S17" s="216"/>
      <c r="T17" s="216"/>
      <c r="U17" s="227"/>
      <c r="V17" s="148"/>
      <c r="W17" s="148"/>
      <c r="X17" s="149"/>
      <c r="Y17" s="231"/>
      <c r="Z17" s="184"/>
      <c r="AA17" s="184"/>
      <c r="AB17" s="184"/>
      <c r="AC17" s="184"/>
      <c r="AD17" s="184"/>
      <c r="AE17" s="184"/>
      <c r="AF17" s="184"/>
      <c r="AG17" s="184"/>
      <c r="AH17" s="184"/>
      <c r="AI17" s="232"/>
      <c r="AJ17" s="46"/>
      <c r="AK17" s="183" t="str">
        <f>CONCATENATE('Inv ID'!I26," / ",'Inv ID'!J26)</f>
        <v>2023 / 2024</v>
      </c>
      <c r="AL17" s="184"/>
      <c r="AM17" s="184"/>
      <c r="AN17" s="184"/>
      <c r="AO17" s="184"/>
      <c r="AP17" s="184"/>
      <c r="AQ17" s="184"/>
      <c r="AR17" s="184"/>
      <c r="AS17" s="184"/>
      <c r="AT17" s="184"/>
      <c r="AU17" s="147"/>
      <c r="AV17" s="148"/>
      <c r="AW17" s="148"/>
      <c r="AX17" s="148"/>
      <c r="AY17" s="148"/>
      <c r="AZ17" s="149"/>
    </row>
    <row r="18" spans="1:55" ht="45.75" customHeight="1" thickBot="1" x14ac:dyDescent="0.25">
      <c r="B18" s="222"/>
      <c r="C18" s="223"/>
      <c r="D18" s="223"/>
      <c r="E18" s="223"/>
      <c r="F18" s="217"/>
      <c r="G18" s="217"/>
      <c r="H18" s="217"/>
      <c r="I18" s="217"/>
      <c r="J18" s="217"/>
      <c r="K18" s="217"/>
      <c r="L18" s="217"/>
      <c r="M18" s="217"/>
      <c r="N18" s="217"/>
      <c r="O18" s="217"/>
      <c r="P18" s="217"/>
      <c r="Q18" s="217"/>
      <c r="R18" s="217"/>
      <c r="S18" s="217"/>
      <c r="T18" s="217"/>
      <c r="U18" s="228"/>
      <c r="V18" s="151"/>
      <c r="W18" s="151"/>
      <c r="X18" s="152"/>
      <c r="Y18" s="201" t="str">
        <f>IF($BC$19=2,"Date
jj/mm/aaaa","Date
dd/mm/yyyy")</f>
        <v>Date
dd/mm/yyyy</v>
      </c>
      <c r="Z18" s="202"/>
      <c r="AA18" s="203"/>
      <c r="AB18" s="207" t="str">
        <f>IF($BC$19=2,"Quantité","Quantity")</f>
        <v>Quantity</v>
      </c>
      <c r="AC18" s="207"/>
      <c r="AD18" s="207" t="str">
        <f>IF($BC$19=2,"Prix unitaire","Unit Price")</f>
        <v>Unit Price</v>
      </c>
      <c r="AE18" s="207"/>
      <c r="AF18" s="207"/>
      <c r="AG18" s="205" t="str">
        <f>IF($BC$19=2,"Montant Total - 
Achat","Total Amount -
Purchase")</f>
        <v>Total Amount -
Purchase</v>
      </c>
      <c r="AH18" s="205"/>
      <c r="AI18" s="205"/>
      <c r="AJ18" s="47"/>
      <c r="AK18" s="206" t="str">
        <f>IF($BC$19=2,"Assuré
√","Insured
√")</f>
        <v>Insured
√</v>
      </c>
      <c r="AL18" s="203"/>
      <c r="AM18" s="204" t="str">
        <f>IF($BC$19=2,"Quantité","Quantity")</f>
        <v>Quantity</v>
      </c>
      <c r="AN18" s="204"/>
      <c r="AO18" s="204" t="str">
        <f>IF($BC$19=2,"Prix unitaire","Unit Price")</f>
        <v>Unit Price</v>
      </c>
      <c r="AP18" s="204"/>
      <c r="AQ18" s="204"/>
      <c r="AR18" s="204" t="str">
        <f>IF($BC$19=2,"Montant Total - Remplacement","Total Amount -Replacement")</f>
        <v>Total Amount -Replacement</v>
      </c>
      <c r="AS18" s="204"/>
      <c r="AT18" s="206"/>
      <c r="AU18" s="150"/>
      <c r="AV18" s="151"/>
      <c r="AW18" s="151"/>
      <c r="AX18" s="151"/>
      <c r="AY18" s="151"/>
      <c r="AZ18" s="152"/>
    </row>
    <row r="19" spans="1:55" ht="36" customHeight="1" thickTop="1" x14ac:dyDescent="0.2">
      <c r="A19" s="73">
        <v>1</v>
      </c>
      <c r="B19" s="224"/>
      <c r="C19" s="225"/>
      <c r="D19" s="225"/>
      <c r="E19" s="225"/>
      <c r="F19" s="225"/>
      <c r="G19" s="225"/>
      <c r="H19" s="225"/>
      <c r="I19" s="225"/>
      <c r="J19" s="225"/>
      <c r="K19" s="225"/>
      <c r="L19" s="225"/>
      <c r="M19" s="225"/>
      <c r="N19" s="225"/>
      <c r="O19" s="225"/>
      <c r="P19" s="188"/>
      <c r="Q19" s="188"/>
      <c r="R19" s="211"/>
      <c r="S19" s="211"/>
      <c r="T19" s="211"/>
      <c r="U19" s="212"/>
      <c r="V19" s="142"/>
      <c r="W19" s="142"/>
      <c r="X19" s="143"/>
      <c r="Y19" s="213"/>
      <c r="Z19" s="214"/>
      <c r="AA19" s="214"/>
      <c r="AB19" s="210"/>
      <c r="AC19" s="210"/>
      <c r="AD19" s="209"/>
      <c r="AE19" s="209"/>
      <c r="AF19" s="209"/>
      <c r="AG19" s="187">
        <f t="shared" ref="AG19:AG50" si="0">AD19*AB19</f>
        <v>0</v>
      </c>
      <c r="AH19" s="187"/>
      <c r="AI19" s="187"/>
      <c r="AJ19" s="52"/>
      <c r="AK19" s="188"/>
      <c r="AL19" s="188"/>
      <c r="AM19" s="210"/>
      <c r="AN19" s="210"/>
      <c r="AO19" s="209"/>
      <c r="AP19" s="209"/>
      <c r="AQ19" s="209"/>
      <c r="AR19" s="187">
        <f t="shared" ref="AR19:AR50" si="1">AO19*AM19</f>
        <v>0</v>
      </c>
      <c r="AS19" s="187"/>
      <c r="AT19" s="200"/>
      <c r="AU19" s="141"/>
      <c r="AV19" s="142"/>
      <c r="AW19" s="142"/>
      <c r="AX19" s="142"/>
      <c r="AY19" s="142"/>
      <c r="AZ19" s="143"/>
      <c r="BC19" s="83">
        <f>'Inv ID'!O25</f>
        <v>1</v>
      </c>
    </row>
    <row r="20" spans="1:55" ht="36" customHeight="1" x14ac:dyDescent="0.2">
      <c r="A20" s="73">
        <v>2</v>
      </c>
      <c r="B20" s="170"/>
      <c r="C20" s="167"/>
      <c r="D20" s="167"/>
      <c r="E20" s="167"/>
      <c r="F20" s="167"/>
      <c r="G20" s="167"/>
      <c r="H20" s="167"/>
      <c r="I20" s="167"/>
      <c r="J20" s="167"/>
      <c r="K20" s="167"/>
      <c r="L20" s="167"/>
      <c r="M20" s="167"/>
      <c r="N20" s="167"/>
      <c r="O20" s="167"/>
      <c r="P20" s="168"/>
      <c r="Q20" s="168"/>
      <c r="R20" s="169"/>
      <c r="S20" s="169"/>
      <c r="T20" s="169"/>
      <c r="U20" s="134"/>
      <c r="V20" s="135"/>
      <c r="W20" s="135"/>
      <c r="X20" s="136"/>
      <c r="Y20" s="132"/>
      <c r="Z20" s="133"/>
      <c r="AA20" s="133"/>
      <c r="AB20" s="186"/>
      <c r="AC20" s="186"/>
      <c r="AD20" s="185"/>
      <c r="AE20" s="185"/>
      <c r="AF20" s="185"/>
      <c r="AG20" s="187">
        <f t="shared" si="0"/>
        <v>0</v>
      </c>
      <c r="AH20" s="187"/>
      <c r="AI20" s="187"/>
      <c r="AJ20" s="53"/>
      <c r="AK20" s="188"/>
      <c r="AL20" s="188"/>
      <c r="AM20" s="186"/>
      <c r="AN20" s="186"/>
      <c r="AO20" s="185"/>
      <c r="AP20" s="185"/>
      <c r="AQ20" s="185"/>
      <c r="AR20" s="187">
        <f t="shared" si="1"/>
        <v>0</v>
      </c>
      <c r="AS20" s="187"/>
      <c r="AT20" s="200"/>
      <c r="AU20" s="137"/>
      <c r="AV20" s="135"/>
      <c r="AW20" s="135"/>
      <c r="AX20" s="135"/>
      <c r="AY20" s="135"/>
      <c r="AZ20" s="136"/>
      <c r="BC20" s="25" t="str">
        <f>LEFT(B7,4)</f>
        <v>1610</v>
      </c>
    </row>
    <row r="21" spans="1:55" ht="36" customHeight="1" x14ac:dyDescent="0.2">
      <c r="A21" s="73">
        <v>3</v>
      </c>
      <c r="B21" s="170"/>
      <c r="C21" s="167"/>
      <c r="D21" s="167"/>
      <c r="E21" s="167"/>
      <c r="F21" s="167"/>
      <c r="G21" s="167"/>
      <c r="H21" s="167"/>
      <c r="I21" s="167"/>
      <c r="J21" s="167"/>
      <c r="K21" s="167"/>
      <c r="L21" s="167"/>
      <c r="M21" s="167"/>
      <c r="N21" s="167"/>
      <c r="O21" s="167"/>
      <c r="P21" s="168"/>
      <c r="Q21" s="168"/>
      <c r="R21" s="169"/>
      <c r="S21" s="169"/>
      <c r="T21" s="169"/>
      <c r="U21" s="134"/>
      <c r="V21" s="135"/>
      <c r="W21" s="135"/>
      <c r="X21" s="136"/>
      <c r="Y21" s="132"/>
      <c r="Z21" s="133"/>
      <c r="AA21" s="133"/>
      <c r="AB21" s="186"/>
      <c r="AC21" s="186"/>
      <c r="AD21" s="185"/>
      <c r="AE21" s="185"/>
      <c r="AF21" s="185"/>
      <c r="AG21" s="187">
        <f t="shared" si="0"/>
        <v>0</v>
      </c>
      <c r="AH21" s="187"/>
      <c r="AI21" s="187"/>
      <c r="AJ21" s="53"/>
      <c r="AK21" s="188"/>
      <c r="AL21" s="188"/>
      <c r="AM21" s="186"/>
      <c r="AN21" s="186"/>
      <c r="AO21" s="185"/>
      <c r="AP21" s="185"/>
      <c r="AQ21" s="185"/>
      <c r="AR21" s="187">
        <f t="shared" si="1"/>
        <v>0</v>
      </c>
      <c r="AS21" s="187"/>
      <c r="AT21" s="200"/>
      <c r="AU21" s="137"/>
      <c r="AV21" s="135"/>
      <c r="AW21" s="135"/>
      <c r="AX21" s="135"/>
      <c r="AY21" s="135"/>
      <c r="AZ21" s="136"/>
    </row>
    <row r="22" spans="1:55" ht="36" customHeight="1" x14ac:dyDescent="0.2">
      <c r="A22" s="73">
        <v>4</v>
      </c>
      <c r="B22" s="170"/>
      <c r="C22" s="167"/>
      <c r="D22" s="167"/>
      <c r="E22" s="167"/>
      <c r="F22" s="167"/>
      <c r="G22" s="167"/>
      <c r="H22" s="167"/>
      <c r="I22" s="167"/>
      <c r="J22" s="167"/>
      <c r="K22" s="167"/>
      <c r="L22" s="167"/>
      <c r="M22" s="167"/>
      <c r="N22" s="167"/>
      <c r="O22" s="167"/>
      <c r="P22" s="168"/>
      <c r="Q22" s="168"/>
      <c r="R22" s="169"/>
      <c r="S22" s="169"/>
      <c r="T22" s="169"/>
      <c r="U22" s="134"/>
      <c r="V22" s="135"/>
      <c r="W22" s="135"/>
      <c r="X22" s="136"/>
      <c r="Y22" s="132"/>
      <c r="Z22" s="133"/>
      <c r="AA22" s="133"/>
      <c r="AB22" s="186"/>
      <c r="AC22" s="186"/>
      <c r="AD22" s="185"/>
      <c r="AE22" s="185"/>
      <c r="AF22" s="185"/>
      <c r="AG22" s="187">
        <f t="shared" si="0"/>
        <v>0</v>
      </c>
      <c r="AH22" s="187"/>
      <c r="AI22" s="187"/>
      <c r="AJ22" s="53"/>
      <c r="AK22" s="188"/>
      <c r="AL22" s="188"/>
      <c r="AM22" s="186"/>
      <c r="AN22" s="186"/>
      <c r="AO22" s="185"/>
      <c r="AP22" s="185"/>
      <c r="AQ22" s="185"/>
      <c r="AR22" s="187">
        <f t="shared" si="1"/>
        <v>0</v>
      </c>
      <c r="AS22" s="187"/>
      <c r="AT22" s="200"/>
      <c r="AU22" s="137"/>
      <c r="AV22" s="135"/>
      <c r="AW22" s="135"/>
      <c r="AX22" s="135"/>
      <c r="AY22" s="135"/>
      <c r="AZ22" s="136"/>
      <c r="BC22" s="44" t="s">
        <v>1</v>
      </c>
    </row>
    <row r="23" spans="1:55" ht="36" customHeight="1" x14ac:dyDescent="0.2">
      <c r="A23" s="73">
        <v>5</v>
      </c>
      <c r="B23" s="170"/>
      <c r="C23" s="167"/>
      <c r="D23" s="167"/>
      <c r="E23" s="167"/>
      <c r="F23" s="167"/>
      <c r="G23" s="167"/>
      <c r="H23" s="167"/>
      <c r="I23" s="167"/>
      <c r="J23" s="167"/>
      <c r="K23" s="167"/>
      <c r="L23" s="167"/>
      <c r="M23" s="167"/>
      <c r="N23" s="167"/>
      <c r="O23" s="167"/>
      <c r="P23" s="168"/>
      <c r="Q23" s="168"/>
      <c r="R23" s="169"/>
      <c r="S23" s="169"/>
      <c r="T23" s="169"/>
      <c r="U23" s="134"/>
      <c r="V23" s="135"/>
      <c r="W23" s="135"/>
      <c r="X23" s="136"/>
      <c r="Y23" s="132"/>
      <c r="Z23" s="133"/>
      <c r="AA23" s="133"/>
      <c r="AB23" s="186"/>
      <c r="AC23" s="186"/>
      <c r="AD23" s="185"/>
      <c r="AE23" s="185"/>
      <c r="AF23" s="185"/>
      <c r="AG23" s="187">
        <f t="shared" si="0"/>
        <v>0</v>
      </c>
      <c r="AH23" s="187"/>
      <c r="AI23" s="187"/>
      <c r="AJ23" s="53"/>
      <c r="AK23" s="188"/>
      <c r="AL23" s="188"/>
      <c r="AM23" s="186"/>
      <c r="AN23" s="186"/>
      <c r="AO23" s="185"/>
      <c r="AP23" s="185"/>
      <c r="AQ23" s="185"/>
      <c r="AR23" s="187">
        <f t="shared" si="1"/>
        <v>0</v>
      </c>
      <c r="AS23" s="187"/>
      <c r="AT23" s="200"/>
      <c r="AU23" s="137"/>
      <c r="AV23" s="135"/>
      <c r="AW23" s="135"/>
      <c r="AX23" s="135"/>
      <c r="AY23" s="135"/>
      <c r="AZ23" s="136"/>
    </row>
    <row r="24" spans="1:55" ht="36" customHeight="1" x14ac:dyDescent="0.2">
      <c r="A24" s="73">
        <v>6</v>
      </c>
      <c r="B24" s="170"/>
      <c r="C24" s="167"/>
      <c r="D24" s="167"/>
      <c r="E24" s="167"/>
      <c r="F24" s="167"/>
      <c r="G24" s="167"/>
      <c r="H24" s="167"/>
      <c r="I24" s="167"/>
      <c r="J24" s="167"/>
      <c r="K24" s="167"/>
      <c r="L24" s="167"/>
      <c r="M24" s="167"/>
      <c r="N24" s="167"/>
      <c r="O24" s="167"/>
      <c r="P24" s="168"/>
      <c r="Q24" s="168"/>
      <c r="R24" s="169"/>
      <c r="S24" s="169"/>
      <c r="T24" s="169"/>
      <c r="U24" s="134"/>
      <c r="V24" s="135"/>
      <c r="W24" s="135"/>
      <c r="X24" s="136"/>
      <c r="Y24" s="132"/>
      <c r="Z24" s="133"/>
      <c r="AA24" s="133"/>
      <c r="AB24" s="186"/>
      <c r="AC24" s="186"/>
      <c r="AD24" s="185"/>
      <c r="AE24" s="185"/>
      <c r="AF24" s="185"/>
      <c r="AG24" s="187">
        <f t="shared" si="0"/>
        <v>0</v>
      </c>
      <c r="AH24" s="187"/>
      <c r="AI24" s="187"/>
      <c r="AJ24" s="53"/>
      <c r="AK24" s="188"/>
      <c r="AL24" s="188"/>
      <c r="AM24" s="186"/>
      <c r="AN24" s="186"/>
      <c r="AO24" s="185"/>
      <c r="AP24" s="185"/>
      <c r="AQ24" s="185"/>
      <c r="AR24" s="187">
        <f t="shared" si="1"/>
        <v>0</v>
      </c>
      <c r="AS24" s="187"/>
      <c r="AT24" s="200"/>
      <c r="AU24" s="137"/>
      <c r="AV24" s="135"/>
      <c r="AW24" s="135"/>
      <c r="AX24" s="135"/>
      <c r="AY24" s="135"/>
      <c r="AZ24" s="136"/>
      <c r="BC24" s="27" t="str">
        <f>B7</f>
        <v>1610-1</v>
      </c>
    </row>
    <row r="25" spans="1:55" ht="36" customHeight="1" x14ac:dyDescent="0.2">
      <c r="A25" s="73">
        <v>7</v>
      </c>
      <c r="B25" s="170"/>
      <c r="C25" s="167"/>
      <c r="D25" s="167"/>
      <c r="E25" s="167"/>
      <c r="F25" s="167"/>
      <c r="G25" s="167"/>
      <c r="H25" s="167"/>
      <c r="I25" s="167"/>
      <c r="J25" s="167"/>
      <c r="K25" s="167"/>
      <c r="L25" s="167"/>
      <c r="M25" s="167"/>
      <c r="N25" s="167"/>
      <c r="O25" s="167"/>
      <c r="P25" s="168"/>
      <c r="Q25" s="168"/>
      <c r="R25" s="169"/>
      <c r="S25" s="169"/>
      <c r="T25" s="169"/>
      <c r="U25" s="134"/>
      <c r="V25" s="135"/>
      <c r="W25" s="135"/>
      <c r="X25" s="136"/>
      <c r="Y25" s="132"/>
      <c r="Z25" s="133"/>
      <c r="AA25" s="133"/>
      <c r="AB25" s="186"/>
      <c r="AC25" s="186"/>
      <c r="AD25" s="185"/>
      <c r="AE25" s="185"/>
      <c r="AF25" s="185"/>
      <c r="AG25" s="187">
        <f t="shared" si="0"/>
        <v>0</v>
      </c>
      <c r="AH25" s="187"/>
      <c r="AI25" s="187"/>
      <c r="AJ25" s="53"/>
      <c r="AK25" s="188"/>
      <c r="AL25" s="188"/>
      <c r="AM25" s="186"/>
      <c r="AN25" s="186"/>
      <c r="AO25" s="185"/>
      <c r="AP25" s="185"/>
      <c r="AQ25" s="185"/>
      <c r="AR25" s="187">
        <f t="shared" si="1"/>
        <v>0</v>
      </c>
      <c r="AS25" s="187"/>
      <c r="AT25" s="200"/>
      <c r="AU25" s="137"/>
      <c r="AV25" s="135"/>
      <c r="AW25" s="135"/>
      <c r="AX25" s="135"/>
      <c r="AY25" s="135"/>
      <c r="AZ25" s="136"/>
      <c r="BC25" s="27" t="str">
        <f>B8</f>
        <v>1610-2</v>
      </c>
    </row>
    <row r="26" spans="1:55" ht="36" customHeight="1" x14ac:dyDescent="0.2">
      <c r="A26" s="73">
        <v>8</v>
      </c>
      <c r="B26" s="170"/>
      <c r="C26" s="167"/>
      <c r="D26" s="167"/>
      <c r="E26" s="167"/>
      <c r="F26" s="167"/>
      <c r="G26" s="167"/>
      <c r="H26" s="167"/>
      <c r="I26" s="167"/>
      <c r="J26" s="167"/>
      <c r="K26" s="167"/>
      <c r="L26" s="167"/>
      <c r="M26" s="167"/>
      <c r="N26" s="167"/>
      <c r="O26" s="167"/>
      <c r="P26" s="168"/>
      <c r="Q26" s="168"/>
      <c r="R26" s="169"/>
      <c r="S26" s="169"/>
      <c r="T26" s="169"/>
      <c r="U26" s="134"/>
      <c r="V26" s="135"/>
      <c r="W26" s="135"/>
      <c r="X26" s="136"/>
      <c r="Y26" s="132"/>
      <c r="Z26" s="133"/>
      <c r="AA26" s="133"/>
      <c r="AB26" s="186"/>
      <c r="AC26" s="186"/>
      <c r="AD26" s="185"/>
      <c r="AE26" s="185"/>
      <c r="AF26" s="185"/>
      <c r="AG26" s="187">
        <f t="shared" si="0"/>
        <v>0</v>
      </c>
      <c r="AH26" s="187"/>
      <c r="AI26" s="187"/>
      <c r="AJ26" s="53"/>
      <c r="AK26" s="188"/>
      <c r="AL26" s="188"/>
      <c r="AM26" s="186"/>
      <c r="AN26" s="186"/>
      <c r="AO26" s="185"/>
      <c r="AP26" s="185"/>
      <c r="AQ26" s="185"/>
      <c r="AR26" s="187">
        <f t="shared" si="1"/>
        <v>0</v>
      </c>
      <c r="AS26" s="187"/>
      <c r="AT26" s="200"/>
      <c r="AU26" s="137"/>
      <c r="AV26" s="135"/>
      <c r="AW26" s="135"/>
      <c r="AX26" s="135"/>
      <c r="AY26" s="135"/>
      <c r="AZ26" s="136"/>
      <c r="BC26" s="27" t="str">
        <f>B9</f>
        <v>1610-3</v>
      </c>
    </row>
    <row r="27" spans="1:55" ht="36" customHeight="1" x14ac:dyDescent="0.2">
      <c r="A27" s="73">
        <v>9</v>
      </c>
      <c r="B27" s="170"/>
      <c r="C27" s="167"/>
      <c r="D27" s="167"/>
      <c r="E27" s="167"/>
      <c r="F27" s="167"/>
      <c r="G27" s="167"/>
      <c r="H27" s="167"/>
      <c r="I27" s="167"/>
      <c r="J27" s="167"/>
      <c r="K27" s="167"/>
      <c r="L27" s="167"/>
      <c r="M27" s="167"/>
      <c r="N27" s="167"/>
      <c r="O27" s="167"/>
      <c r="P27" s="168"/>
      <c r="Q27" s="168"/>
      <c r="R27" s="169"/>
      <c r="S27" s="169"/>
      <c r="T27" s="169"/>
      <c r="U27" s="134"/>
      <c r="V27" s="135"/>
      <c r="W27" s="135"/>
      <c r="X27" s="136"/>
      <c r="Y27" s="132"/>
      <c r="Z27" s="133"/>
      <c r="AA27" s="133"/>
      <c r="AB27" s="186"/>
      <c r="AC27" s="186"/>
      <c r="AD27" s="185"/>
      <c r="AE27" s="185"/>
      <c r="AF27" s="185"/>
      <c r="AG27" s="187">
        <f t="shared" si="0"/>
        <v>0</v>
      </c>
      <c r="AH27" s="187"/>
      <c r="AI27" s="187"/>
      <c r="AJ27" s="53"/>
      <c r="AK27" s="188"/>
      <c r="AL27" s="188"/>
      <c r="AM27" s="186"/>
      <c r="AN27" s="186"/>
      <c r="AO27" s="185"/>
      <c r="AP27" s="185"/>
      <c r="AQ27" s="185"/>
      <c r="AR27" s="187">
        <f t="shared" si="1"/>
        <v>0</v>
      </c>
      <c r="AS27" s="187"/>
      <c r="AT27" s="200"/>
      <c r="AU27" s="137"/>
      <c r="AV27" s="135"/>
      <c r="AW27" s="135"/>
      <c r="AX27" s="135"/>
      <c r="AY27" s="135"/>
      <c r="AZ27" s="136"/>
      <c r="BC27" s="27" t="str">
        <f>B10</f>
        <v>1610-4</v>
      </c>
    </row>
    <row r="28" spans="1:55" ht="36" customHeight="1" x14ac:dyDescent="0.2">
      <c r="A28" s="73">
        <v>10</v>
      </c>
      <c r="B28" s="170"/>
      <c r="C28" s="167"/>
      <c r="D28" s="167"/>
      <c r="E28" s="167"/>
      <c r="F28" s="167"/>
      <c r="G28" s="167"/>
      <c r="H28" s="167"/>
      <c r="I28" s="167"/>
      <c r="J28" s="167"/>
      <c r="K28" s="167"/>
      <c r="L28" s="167"/>
      <c r="M28" s="167"/>
      <c r="N28" s="167"/>
      <c r="O28" s="167"/>
      <c r="P28" s="168"/>
      <c r="Q28" s="168"/>
      <c r="R28" s="169"/>
      <c r="S28" s="169"/>
      <c r="T28" s="169"/>
      <c r="U28" s="134"/>
      <c r="V28" s="135"/>
      <c r="W28" s="135"/>
      <c r="X28" s="136"/>
      <c r="Y28" s="132"/>
      <c r="Z28" s="133"/>
      <c r="AA28" s="133"/>
      <c r="AB28" s="186"/>
      <c r="AC28" s="186"/>
      <c r="AD28" s="185"/>
      <c r="AE28" s="185"/>
      <c r="AF28" s="185"/>
      <c r="AG28" s="187">
        <f t="shared" si="0"/>
        <v>0</v>
      </c>
      <c r="AH28" s="187"/>
      <c r="AI28" s="187"/>
      <c r="AJ28" s="53"/>
      <c r="AK28" s="188"/>
      <c r="AL28" s="188"/>
      <c r="AM28" s="186"/>
      <c r="AN28" s="186"/>
      <c r="AO28" s="185"/>
      <c r="AP28" s="185"/>
      <c r="AQ28" s="185"/>
      <c r="AR28" s="187">
        <f t="shared" si="1"/>
        <v>0</v>
      </c>
      <c r="AS28" s="187"/>
      <c r="AT28" s="200"/>
      <c r="AU28" s="137"/>
      <c r="AV28" s="135"/>
      <c r="AW28" s="135"/>
      <c r="AX28" s="135"/>
      <c r="AY28" s="135"/>
      <c r="AZ28" s="136"/>
      <c r="BC28" s="27" t="str">
        <f>O7</f>
        <v>1610-5</v>
      </c>
    </row>
    <row r="29" spans="1:55" ht="36" customHeight="1" x14ac:dyDescent="0.2">
      <c r="A29" s="73">
        <v>11</v>
      </c>
      <c r="B29" s="170"/>
      <c r="C29" s="167"/>
      <c r="D29" s="167"/>
      <c r="E29" s="167"/>
      <c r="F29" s="167"/>
      <c r="G29" s="167"/>
      <c r="H29" s="167"/>
      <c r="I29" s="167"/>
      <c r="J29" s="167"/>
      <c r="K29" s="167"/>
      <c r="L29" s="167"/>
      <c r="M29" s="167"/>
      <c r="N29" s="167"/>
      <c r="O29" s="167"/>
      <c r="P29" s="168"/>
      <c r="Q29" s="168"/>
      <c r="R29" s="169"/>
      <c r="S29" s="169"/>
      <c r="T29" s="169"/>
      <c r="U29" s="134"/>
      <c r="V29" s="135"/>
      <c r="W29" s="135"/>
      <c r="X29" s="136"/>
      <c r="Y29" s="132"/>
      <c r="Z29" s="133"/>
      <c r="AA29" s="133"/>
      <c r="AB29" s="186"/>
      <c r="AC29" s="186"/>
      <c r="AD29" s="185"/>
      <c r="AE29" s="185"/>
      <c r="AF29" s="185"/>
      <c r="AG29" s="187">
        <f t="shared" si="0"/>
        <v>0</v>
      </c>
      <c r="AH29" s="187"/>
      <c r="AI29" s="187"/>
      <c r="AJ29" s="53"/>
      <c r="AK29" s="188"/>
      <c r="AL29" s="188"/>
      <c r="AM29" s="186"/>
      <c r="AN29" s="186"/>
      <c r="AO29" s="185"/>
      <c r="AP29" s="185"/>
      <c r="AQ29" s="185"/>
      <c r="AR29" s="187">
        <f t="shared" si="1"/>
        <v>0</v>
      </c>
      <c r="AS29" s="187"/>
      <c r="AT29" s="200"/>
      <c r="AU29" s="137"/>
      <c r="AV29" s="135"/>
      <c r="AW29" s="135"/>
      <c r="AX29" s="135"/>
      <c r="AY29" s="135"/>
      <c r="AZ29" s="136"/>
      <c r="BC29" s="27" t="str">
        <f>O8</f>
        <v>1610-6</v>
      </c>
    </row>
    <row r="30" spans="1:55" ht="36" customHeight="1" x14ac:dyDescent="0.2">
      <c r="A30" s="73">
        <v>12</v>
      </c>
      <c r="B30" s="170"/>
      <c r="C30" s="167"/>
      <c r="D30" s="167"/>
      <c r="E30" s="167"/>
      <c r="F30" s="167"/>
      <c r="G30" s="167"/>
      <c r="H30" s="167"/>
      <c r="I30" s="167"/>
      <c r="J30" s="167"/>
      <c r="K30" s="167"/>
      <c r="L30" s="167"/>
      <c r="M30" s="167"/>
      <c r="N30" s="167"/>
      <c r="O30" s="167"/>
      <c r="P30" s="168"/>
      <c r="Q30" s="168"/>
      <c r="R30" s="169"/>
      <c r="S30" s="169"/>
      <c r="T30" s="169"/>
      <c r="U30" s="134"/>
      <c r="V30" s="135"/>
      <c r="W30" s="135"/>
      <c r="X30" s="136"/>
      <c r="Y30" s="132"/>
      <c r="Z30" s="133"/>
      <c r="AA30" s="133"/>
      <c r="AB30" s="186"/>
      <c r="AC30" s="186"/>
      <c r="AD30" s="185"/>
      <c r="AE30" s="185"/>
      <c r="AF30" s="185"/>
      <c r="AG30" s="187">
        <f t="shared" si="0"/>
        <v>0</v>
      </c>
      <c r="AH30" s="187"/>
      <c r="AI30" s="187"/>
      <c r="AJ30" s="53"/>
      <c r="AK30" s="188"/>
      <c r="AL30" s="188"/>
      <c r="AM30" s="186"/>
      <c r="AN30" s="186"/>
      <c r="AO30" s="185"/>
      <c r="AP30" s="185"/>
      <c r="AQ30" s="185"/>
      <c r="AR30" s="187">
        <f t="shared" si="1"/>
        <v>0</v>
      </c>
      <c r="AS30" s="187"/>
      <c r="AT30" s="200"/>
      <c r="AU30" s="137"/>
      <c r="AV30" s="135"/>
      <c r="AW30" s="135"/>
      <c r="AX30" s="135"/>
      <c r="AY30" s="135"/>
      <c r="AZ30" s="136"/>
      <c r="BC30" s="27" t="str">
        <f>O9</f>
        <v>1610-7</v>
      </c>
    </row>
    <row r="31" spans="1:55" ht="36" customHeight="1" x14ac:dyDescent="0.2">
      <c r="A31" s="73">
        <v>13</v>
      </c>
      <c r="B31" s="170"/>
      <c r="C31" s="167"/>
      <c r="D31" s="167"/>
      <c r="E31" s="167"/>
      <c r="F31" s="167"/>
      <c r="G31" s="167"/>
      <c r="H31" s="167"/>
      <c r="I31" s="167"/>
      <c r="J31" s="167"/>
      <c r="K31" s="167"/>
      <c r="L31" s="167"/>
      <c r="M31" s="167"/>
      <c r="N31" s="167"/>
      <c r="O31" s="167"/>
      <c r="P31" s="168"/>
      <c r="Q31" s="168"/>
      <c r="R31" s="169"/>
      <c r="S31" s="169"/>
      <c r="T31" s="169"/>
      <c r="U31" s="134"/>
      <c r="V31" s="135"/>
      <c r="W31" s="135"/>
      <c r="X31" s="136"/>
      <c r="Y31" s="132"/>
      <c r="Z31" s="133"/>
      <c r="AA31" s="133"/>
      <c r="AB31" s="186"/>
      <c r="AC31" s="186"/>
      <c r="AD31" s="185"/>
      <c r="AE31" s="185"/>
      <c r="AF31" s="185"/>
      <c r="AG31" s="187">
        <f t="shared" si="0"/>
        <v>0</v>
      </c>
      <c r="AH31" s="187"/>
      <c r="AI31" s="187"/>
      <c r="AJ31" s="53"/>
      <c r="AK31" s="188"/>
      <c r="AL31" s="188"/>
      <c r="AM31" s="186"/>
      <c r="AN31" s="186"/>
      <c r="AO31" s="185"/>
      <c r="AP31" s="185"/>
      <c r="AQ31" s="185"/>
      <c r="AR31" s="187">
        <f t="shared" si="1"/>
        <v>0</v>
      </c>
      <c r="AS31" s="187"/>
      <c r="AT31" s="200"/>
      <c r="AU31" s="137"/>
      <c r="AV31" s="135"/>
      <c r="AW31" s="135"/>
      <c r="AX31" s="135"/>
      <c r="AY31" s="135"/>
      <c r="AZ31" s="136"/>
      <c r="BC31" s="27" t="str">
        <f>O10</f>
        <v>1610-8</v>
      </c>
    </row>
    <row r="32" spans="1:55" ht="36" customHeight="1" x14ac:dyDescent="0.2">
      <c r="A32" s="73">
        <v>14</v>
      </c>
      <c r="B32" s="170"/>
      <c r="C32" s="167"/>
      <c r="D32" s="167"/>
      <c r="E32" s="167"/>
      <c r="F32" s="167"/>
      <c r="G32" s="167"/>
      <c r="H32" s="167"/>
      <c r="I32" s="167"/>
      <c r="J32" s="167"/>
      <c r="K32" s="167"/>
      <c r="L32" s="167"/>
      <c r="M32" s="167"/>
      <c r="N32" s="167"/>
      <c r="O32" s="167"/>
      <c r="P32" s="168"/>
      <c r="Q32" s="168"/>
      <c r="R32" s="169"/>
      <c r="S32" s="169"/>
      <c r="T32" s="169"/>
      <c r="U32" s="134"/>
      <c r="V32" s="135"/>
      <c r="W32" s="135"/>
      <c r="X32" s="136"/>
      <c r="Y32" s="132"/>
      <c r="Z32" s="133"/>
      <c r="AA32" s="133"/>
      <c r="AB32" s="186"/>
      <c r="AC32" s="186"/>
      <c r="AD32" s="185"/>
      <c r="AE32" s="185"/>
      <c r="AF32" s="185"/>
      <c r="AG32" s="187">
        <f t="shared" si="0"/>
        <v>0</v>
      </c>
      <c r="AH32" s="187"/>
      <c r="AI32" s="187"/>
      <c r="AJ32" s="53"/>
      <c r="AK32" s="188"/>
      <c r="AL32" s="188"/>
      <c r="AM32" s="186"/>
      <c r="AN32" s="186"/>
      <c r="AO32" s="185"/>
      <c r="AP32" s="185"/>
      <c r="AQ32" s="185"/>
      <c r="AR32" s="187">
        <f t="shared" si="1"/>
        <v>0</v>
      </c>
      <c r="AS32" s="187"/>
      <c r="AT32" s="200"/>
      <c r="AU32" s="137"/>
      <c r="AV32" s="135"/>
      <c r="AW32" s="135"/>
      <c r="AX32" s="135"/>
      <c r="AY32" s="135"/>
      <c r="AZ32" s="136"/>
    </row>
    <row r="33" spans="1:52" ht="36" customHeight="1" x14ac:dyDescent="0.2">
      <c r="A33" s="73">
        <v>15</v>
      </c>
      <c r="B33" s="170"/>
      <c r="C33" s="167"/>
      <c r="D33" s="167"/>
      <c r="E33" s="167"/>
      <c r="F33" s="167"/>
      <c r="G33" s="167"/>
      <c r="H33" s="167"/>
      <c r="I33" s="167"/>
      <c r="J33" s="167"/>
      <c r="K33" s="167"/>
      <c r="L33" s="167"/>
      <c r="M33" s="167"/>
      <c r="N33" s="167"/>
      <c r="O33" s="167"/>
      <c r="P33" s="168"/>
      <c r="Q33" s="168"/>
      <c r="R33" s="169"/>
      <c r="S33" s="169"/>
      <c r="T33" s="169"/>
      <c r="U33" s="134"/>
      <c r="V33" s="135"/>
      <c r="W33" s="135"/>
      <c r="X33" s="136"/>
      <c r="Y33" s="132"/>
      <c r="Z33" s="133"/>
      <c r="AA33" s="133"/>
      <c r="AB33" s="186"/>
      <c r="AC33" s="186"/>
      <c r="AD33" s="185"/>
      <c r="AE33" s="185"/>
      <c r="AF33" s="185"/>
      <c r="AG33" s="187">
        <f t="shared" si="0"/>
        <v>0</v>
      </c>
      <c r="AH33" s="187"/>
      <c r="AI33" s="187"/>
      <c r="AJ33" s="53"/>
      <c r="AK33" s="188"/>
      <c r="AL33" s="188"/>
      <c r="AM33" s="186"/>
      <c r="AN33" s="186"/>
      <c r="AO33" s="185"/>
      <c r="AP33" s="185"/>
      <c r="AQ33" s="185"/>
      <c r="AR33" s="187">
        <f t="shared" si="1"/>
        <v>0</v>
      </c>
      <c r="AS33" s="187"/>
      <c r="AT33" s="200"/>
      <c r="AU33" s="137"/>
      <c r="AV33" s="135"/>
      <c r="AW33" s="135"/>
      <c r="AX33" s="135"/>
      <c r="AY33" s="135"/>
      <c r="AZ33" s="136"/>
    </row>
    <row r="34" spans="1:52" ht="36" customHeight="1" x14ac:dyDescent="0.2">
      <c r="A34" s="73">
        <v>16</v>
      </c>
      <c r="B34" s="170"/>
      <c r="C34" s="167"/>
      <c r="D34" s="167"/>
      <c r="E34" s="167"/>
      <c r="F34" s="167"/>
      <c r="G34" s="167"/>
      <c r="H34" s="167"/>
      <c r="I34" s="167"/>
      <c r="J34" s="167"/>
      <c r="K34" s="167"/>
      <c r="L34" s="167"/>
      <c r="M34" s="167"/>
      <c r="N34" s="167"/>
      <c r="O34" s="167"/>
      <c r="P34" s="168"/>
      <c r="Q34" s="168"/>
      <c r="R34" s="169"/>
      <c r="S34" s="169"/>
      <c r="T34" s="169"/>
      <c r="U34" s="134"/>
      <c r="V34" s="135"/>
      <c r="W34" s="135"/>
      <c r="X34" s="136"/>
      <c r="Y34" s="132"/>
      <c r="Z34" s="133"/>
      <c r="AA34" s="133"/>
      <c r="AB34" s="186"/>
      <c r="AC34" s="186"/>
      <c r="AD34" s="185"/>
      <c r="AE34" s="185"/>
      <c r="AF34" s="185"/>
      <c r="AG34" s="187">
        <f t="shared" si="0"/>
        <v>0</v>
      </c>
      <c r="AH34" s="187"/>
      <c r="AI34" s="187"/>
      <c r="AJ34" s="53"/>
      <c r="AK34" s="188"/>
      <c r="AL34" s="188"/>
      <c r="AM34" s="186"/>
      <c r="AN34" s="186"/>
      <c r="AO34" s="185"/>
      <c r="AP34" s="185"/>
      <c r="AQ34" s="185"/>
      <c r="AR34" s="187">
        <f t="shared" si="1"/>
        <v>0</v>
      </c>
      <c r="AS34" s="187"/>
      <c r="AT34" s="200"/>
      <c r="AU34" s="137"/>
      <c r="AV34" s="135"/>
      <c r="AW34" s="135"/>
      <c r="AX34" s="135"/>
      <c r="AY34" s="135"/>
      <c r="AZ34" s="136"/>
    </row>
    <row r="35" spans="1:52" ht="36" customHeight="1" x14ac:dyDescent="0.2">
      <c r="A35" s="73">
        <v>17</v>
      </c>
      <c r="B35" s="170"/>
      <c r="C35" s="167"/>
      <c r="D35" s="167"/>
      <c r="E35" s="167"/>
      <c r="F35" s="167"/>
      <c r="G35" s="167"/>
      <c r="H35" s="167"/>
      <c r="I35" s="167"/>
      <c r="J35" s="167"/>
      <c r="K35" s="167"/>
      <c r="L35" s="167"/>
      <c r="M35" s="167"/>
      <c r="N35" s="167"/>
      <c r="O35" s="167"/>
      <c r="P35" s="168"/>
      <c r="Q35" s="168"/>
      <c r="R35" s="169"/>
      <c r="S35" s="169"/>
      <c r="T35" s="169"/>
      <c r="U35" s="134"/>
      <c r="V35" s="135"/>
      <c r="W35" s="135"/>
      <c r="X35" s="136"/>
      <c r="Y35" s="132"/>
      <c r="Z35" s="133"/>
      <c r="AA35" s="133"/>
      <c r="AB35" s="186"/>
      <c r="AC35" s="186"/>
      <c r="AD35" s="185"/>
      <c r="AE35" s="185"/>
      <c r="AF35" s="185"/>
      <c r="AG35" s="187">
        <f t="shared" si="0"/>
        <v>0</v>
      </c>
      <c r="AH35" s="187"/>
      <c r="AI35" s="187"/>
      <c r="AJ35" s="53"/>
      <c r="AK35" s="188"/>
      <c r="AL35" s="188"/>
      <c r="AM35" s="186"/>
      <c r="AN35" s="186"/>
      <c r="AO35" s="185"/>
      <c r="AP35" s="185"/>
      <c r="AQ35" s="185"/>
      <c r="AR35" s="187">
        <f t="shared" si="1"/>
        <v>0</v>
      </c>
      <c r="AS35" s="187"/>
      <c r="AT35" s="200"/>
      <c r="AU35" s="137"/>
      <c r="AV35" s="135"/>
      <c r="AW35" s="135"/>
      <c r="AX35" s="135"/>
      <c r="AY35" s="135"/>
      <c r="AZ35" s="136"/>
    </row>
    <row r="36" spans="1:52" ht="36" customHeight="1" x14ac:dyDescent="0.2">
      <c r="A36" s="73">
        <v>18</v>
      </c>
      <c r="B36" s="170"/>
      <c r="C36" s="167"/>
      <c r="D36" s="167"/>
      <c r="E36" s="167"/>
      <c r="F36" s="167"/>
      <c r="G36" s="167"/>
      <c r="H36" s="167"/>
      <c r="I36" s="167"/>
      <c r="J36" s="167"/>
      <c r="K36" s="167"/>
      <c r="L36" s="167"/>
      <c r="M36" s="167"/>
      <c r="N36" s="167"/>
      <c r="O36" s="167"/>
      <c r="P36" s="168"/>
      <c r="Q36" s="168"/>
      <c r="R36" s="169"/>
      <c r="S36" s="169"/>
      <c r="T36" s="169"/>
      <c r="U36" s="134"/>
      <c r="V36" s="135"/>
      <c r="W36" s="135"/>
      <c r="X36" s="136"/>
      <c r="Y36" s="132"/>
      <c r="Z36" s="133"/>
      <c r="AA36" s="133"/>
      <c r="AB36" s="186"/>
      <c r="AC36" s="186"/>
      <c r="AD36" s="185"/>
      <c r="AE36" s="185"/>
      <c r="AF36" s="185"/>
      <c r="AG36" s="187">
        <f t="shared" si="0"/>
        <v>0</v>
      </c>
      <c r="AH36" s="187"/>
      <c r="AI36" s="187"/>
      <c r="AJ36" s="53"/>
      <c r="AK36" s="188"/>
      <c r="AL36" s="188"/>
      <c r="AM36" s="186"/>
      <c r="AN36" s="186"/>
      <c r="AO36" s="185"/>
      <c r="AP36" s="185"/>
      <c r="AQ36" s="185"/>
      <c r="AR36" s="187">
        <f t="shared" si="1"/>
        <v>0</v>
      </c>
      <c r="AS36" s="187"/>
      <c r="AT36" s="200"/>
      <c r="AU36" s="137"/>
      <c r="AV36" s="135"/>
      <c r="AW36" s="135"/>
      <c r="AX36" s="135"/>
      <c r="AY36" s="135"/>
      <c r="AZ36" s="136"/>
    </row>
    <row r="37" spans="1:52" ht="36" customHeight="1" x14ac:dyDescent="0.2">
      <c r="A37" s="73">
        <v>19</v>
      </c>
      <c r="B37" s="170"/>
      <c r="C37" s="167"/>
      <c r="D37" s="167"/>
      <c r="E37" s="167"/>
      <c r="F37" s="167"/>
      <c r="G37" s="167"/>
      <c r="H37" s="167"/>
      <c r="I37" s="167"/>
      <c r="J37" s="167"/>
      <c r="K37" s="167"/>
      <c r="L37" s="167"/>
      <c r="M37" s="167"/>
      <c r="N37" s="167"/>
      <c r="O37" s="167"/>
      <c r="P37" s="168"/>
      <c r="Q37" s="168"/>
      <c r="R37" s="169"/>
      <c r="S37" s="169"/>
      <c r="T37" s="169"/>
      <c r="U37" s="134"/>
      <c r="V37" s="135"/>
      <c r="W37" s="135"/>
      <c r="X37" s="136"/>
      <c r="Y37" s="132"/>
      <c r="Z37" s="133"/>
      <c r="AA37" s="133"/>
      <c r="AB37" s="186"/>
      <c r="AC37" s="186"/>
      <c r="AD37" s="185"/>
      <c r="AE37" s="185"/>
      <c r="AF37" s="185"/>
      <c r="AG37" s="187">
        <f t="shared" si="0"/>
        <v>0</v>
      </c>
      <c r="AH37" s="187"/>
      <c r="AI37" s="187"/>
      <c r="AJ37" s="53"/>
      <c r="AK37" s="188"/>
      <c r="AL37" s="188"/>
      <c r="AM37" s="186"/>
      <c r="AN37" s="186"/>
      <c r="AO37" s="185"/>
      <c r="AP37" s="185"/>
      <c r="AQ37" s="185"/>
      <c r="AR37" s="187">
        <f t="shared" si="1"/>
        <v>0</v>
      </c>
      <c r="AS37" s="187"/>
      <c r="AT37" s="200"/>
      <c r="AU37" s="137"/>
      <c r="AV37" s="135"/>
      <c r="AW37" s="135"/>
      <c r="AX37" s="135"/>
      <c r="AY37" s="135"/>
      <c r="AZ37" s="136"/>
    </row>
    <row r="38" spans="1:52" ht="36" customHeight="1" x14ac:dyDescent="0.2">
      <c r="A38" s="73">
        <v>20</v>
      </c>
      <c r="B38" s="170"/>
      <c r="C38" s="167"/>
      <c r="D38" s="167"/>
      <c r="E38" s="167"/>
      <c r="F38" s="167"/>
      <c r="G38" s="167"/>
      <c r="H38" s="167"/>
      <c r="I38" s="167"/>
      <c r="J38" s="167"/>
      <c r="K38" s="167"/>
      <c r="L38" s="167"/>
      <c r="M38" s="167"/>
      <c r="N38" s="167"/>
      <c r="O38" s="167"/>
      <c r="P38" s="168"/>
      <c r="Q38" s="168"/>
      <c r="R38" s="169"/>
      <c r="S38" s="169"/>
      <c r="T38" s="169"/>
      <c r="U38" s="134"/>
      <c r="V38" s="135"/>
      <c r="W38" s="135"/>
      <c r="X38" s="136"/>
      <c r="Y38" s="132"/>
      <c r="Z38" s="133"/>
      <c r="AA38" s="133"/>
      <c r="AB38" s="186"/>
      <c r="AC38" s="186"/>
      <c r="AD38" s="185"/>
      <c r="AE38" s="185"/>
      <c r="AF38" s="185"/>
      <c r="AG38" s="187">
        <f t="shared" si="0"/>
        <v>0</v>
      </c>
      <c r="AH38" s="187"/>
      <c r="AI38" s="187"/>
      <c r="AJ38" s="53"/>
      <c r="AK38" s="188"/>
      <c r="AL38" s="188"/>
      <c r="AM38" s="186"/>
      <c r="AN38" s="186"/>
      <c r="AO38" s="185"/>
      <c r="AP38" s="185"/>
      <c r="AQ38" s="185"/>
      <c r="AR38" s="187">
        <f t="shared" si="1"/>
        <v>0</v>
      </c>
      <c r="AS38" s="187"/>
      <c r="AT38" s="200"/>
      <c r="AU38" s="137"/>
      <c r="AV38" s="135"/>
      <c r="AW38" s="135"/>
      <c r="AX38" s="135"/>
      <c r="AY38" s="135"/>
      <c r="AZ38" s="136"/>
    </row>
    <row r="39" spans="1:52" ht="36" customHeight="1" x14ac:dyDescent="0.2">
      <c r="A39" s="73">
        <v>21</v>
      </c>
      <c r="B39" s="170"/>
      <c r="C39" s="167"/>
      <c r="D39" s="167"/>
      <c r="E39" s="167"/>
      <c r="F39" s="167"/>
      <c r="G39" s="167"/>
      <c r="H39" s="167"/>
      <c r="I39" s="167"/>
      <c r="J39" s="167"/>
      <c r="K39" s="167"/>
      <c r="L39" s="167"/>
      <c r="M39" s="167"/>
      <c r="N39" s="167"/>
      <c r="O39" s="167"/>
      <c r="P39" s="168"/>
      <c r="Q39" s="168"/>
      <c r="R39" s="169"/>
      <c r="S39" s="169"/>
      <c r="T39" s="169"/>
      <c r="U39" s="134"/>
      <c r="V39" s="135"/>
      <c r="W39" s="135"/>
      <c r="X39" s="136"/>
      <c r="Y39" s="132"/>
      <c r="Z39" s="133"/>
      <c r="AA39" s="133"/>
      <c r="AB39" s="186"/>
      <c r="AC39" s="186"/>
      <c r="AD39" s="185"/>
      <c r="AE39" s="185"/>
      <c r="AF39" s="185"/>
      <c r="AG39" s="187">
        <f t="shared" si="0"/>
        <v>0</v>
      </c>
      <c r="AH39" s="187"/>
      <c r="AI39" s="187"/>
      <c r="AJ39" s="53"/>
      <c r="AK39" s="188"/>
      <c r="AL39" s="188"/>
      <c r="AM39" s="186"/>
      <c r="AN39" s="186"/>
      <c r="AO39" s="185"/>
      <c r="AP39" s="185"/>
      <c r="AQ39" s="185"/>
      <c r="AR39" s="187">
        <f t="shared" si="1"/>
        <v>0</v>
      </c>
      <c r="AS39" s="187"/>
      <c r="AT39" s="200"/>
      <c r="AU39" s="137"/>
      <c r="AV39" s="135"/>
      <c r="AW39" s="135"/>
      <c r="AX39" s="135"/>
      <c r="AY39" s="135"/>
      <c r="AZ39" s="136"/>
    </row>
    <row r="40" spans="1:52" ht="36" customHeight="1" x14ac:dyDescent="0.2">
      <c r="A40" s="73">
        <v>22</v>
      </c>
      <c r="B40" s="170"/>
      <c r="C40" s="167"/>
      <c r="D40" s="167"/>
      <c r="E40" s="167"/>
      <c r="F40" s="167"/>
      <c r="G40" s="167"/>
      <c r="H40" s="167"/>
      <c r="I40" s="167"/>
      <c r="J40" s="167"/>
      <c r="K40" s="167"/>
      <c r="L40" s="167"/>
      <c r="M40" s="167"/>
      <c r="N40" s="167"/>
      <c r="O40" s="167"/>
      <c r="P40" s="168"/>
      <c r="Q40" s="168"/>
      <c r="R40" s="169"/>
      <c r="S40" s="169"/>
      <c r="T40" s="169"/>
      <c r="U40" s="134"/>
      <c r="V40" s="135"/>
      <c r="W40" s="135"/>
      <c r="X40" s="136"/>
      <c r="Y40" s="132"/>
      <c r="Z40" s="133"/>
      <c r="AA40" s="133"/>
      <c r="AB40" s="186"/>
      <c r="AC40" s="186"/>
      <c r="AD40" s="185"/>
      <c r="AE40" s="185"/>
      <c r="AF40" s="185"/>
      <c r="AG40" s="187">
        <f t="shared" si="0"/>
        <v>0</v>
      </c>
      <c r="AH40" s="187"/>
      <c r="AI40" s="187"/>
      <c r="AJ40" s="53"/>
      <c r="AK40" s="188"/>
      <c r="AL40" s="188"/>
      <c r="AM40" s="186"/>
      <c r="AN40" s="186"/>
      <c r="AO40" s="185"/>
      <c r="AP40" s="185"/>
      <c r="AQ40" s="185"/>
      <c r="AR40" s="187">
        <f t="shared" si="1"/>
        <v>0</v>
      </c>
      <c r="AS40" s="187"/>
      <c r="AT40" s="200"/>
      <c r="AU40" s="137"/>
      <c r="AV40" s="135"/>
      <c r="AW40" s="135"/>
      <c r="AX40" s="135"/>
      <c r="AY40" s="135"/>
      <c r="AZ40" s="136"/>
    </row>
    <row r="41" spans="1:52" ht="36" customHeight="1" x14ac:dyDescent="0.2">
      <c r="A41" s="73">
        <v>23</v>
      </c>
      <c r="B41" s="170"/>
      <c r="C41" s="167"/>
      <c r="D41" s="167"/>
      <c r="E41" s="167"/>
      <c r="F41" s="167"/>
      <c r="G41" s="167"/>
      <c r="H41" s="167"/>
      <c r="I41" s="167"/>
      <c r="J41" s="167"/>
      <c r="K41" s="167"/>
      <c r="L41" s="167"/>
      <c r="M41" s="167"/>
      <c r="N41" s="167"/>
      <c r="O41" s="167"/>
      <c r="P41" s="168"/>
      <c r="Q41" s="168"/>
      <c r="R41" s="169"/>
      <c r="S41" s="169"/>
      <c r="T41" s="169"/>
      <c r="U41" s="134"/>
      <c r="V41" s="135"/>
      <c r="W41" s="135"/>
      <c r="X41" s="136"/>
      <c r="Y41" s="132"/>
      <c r="Z41" s="133"/>
      <c r="AA41" s="133"/>
      <c r="AB41" s="186"/>
      <c r="AC41" s="186"/>
      <c r="AD41" s="185"/>
      <c r="AE41" s="185"/>
      <c r="AF41" s="185"/>
      <c r="AG41" s="187">
        <f t="shared" si="0"/>
        <v>0</v>
      </c>
      <c r="AH41" s="187"/>
      <c r="AI41" s="187"/>
      <c r="AJ41" s="53"/>
      <c r="AK41" s="188"/>
      <c r="AL41" s="188"/>
      <c r="AM41" s="186"/>
      <c r="AN41" s="186"/>
      <c r="AO41" s="185"/>
      <c r="AP41" s="185"/>
      <c r="AQ41" s="185"/>
      <c r="AR41" s="187">
        <f t="shared" si="1"/>
        <v>0</v>
      </c>
      <c r="AS41" s="187"/>
      <c r="AT41" s="200"/>
      <c r="AU41" s="137"/>
      <c r="AV41" s="135"/>
      <c r="AW41" s="135"/>
      <c r="AX41" s="135"/>
      <c r="AY41" s="135"/>
      <c r="AZ41" s="136"/>
    </row>
    <row r="42" spans="1:52" ht="36" customHeight="1" x14ac:dyDescent="0.2">
      <c r="A42" s="73">
        <v>24</v>
      </c>
      <c r="B42" s="170"/>
      <c r="C42" s="167"/>
      <c r="D42" s="167"/>
      <c r="E42" s="167"/>
      <c r="F42" s="167"/>
      <c r="G42" s="167"/>
      <c r="H42" s="167"/>
      <c r="I42" s="167"/>
      <c r="J42" s="167"/>
      <c r="K42" s="167"/>
      <c r="L42" s="167"/>
      <c r="M42" s="167"/>
      <c r="N42" s="167"/>
      <c r="O42" s="167"/>
      <c r="P42" s="168"/>
      <c r="Q42" s="168"/>
      <c r="R42" s="169"/>
      <c r="S42" s="169"/>
      <c r="T42" s="169"/>
      <c r="U42" s="134"/>
      <c r="V42" s="135"/>
      <c r="W42" s="135"/>
      <c r="X42" s="136"/>
      <c r="Y42" s="132"/>
      <c r="Z42" s="133"/>
      <c r="AA42" s="133"/>
      <c r="AB42" s="186"/>
      <c r="AC42" s="186"/>
      <c r="AD42" s="185"/>
      <c r="AE42" s="185"/>
      <c r="AF42" s="185"/>
      <c r="AG42" s="187">
        <f t="shared" si="0"/>
        <v>0</v>
      </c>
      <c r="AH42" s="187"/>
      <c r="AI42" s="187"/>
      <c r="AJ42" s="53"/>
      <c r="AK42" s="188"/>
      <c r="AL42" s="188"/>
      <c r="AM42" s="186"/>
      <c r="AN42" s="186"/>
      <c r="AO42" s="185"/>
      <c r="AP42" s="185"/>
      <c r="AQ42" s="185"/>
      <c r="AR42" s="187">
        <f t="shared" si="1"/>
        <v>0</v>
      </c>
      <c r="AS42" s="187"/>
      <c r="AT42" s="200"/>
      <c r="AU42" s="137"/>
      <c r="AV42" s="135"/>
      <c r="AW42" s="135"/>
      <c r="AX42" s="135"/>
      <c r="AY42" s="135"/>
      <c r="AZ42" s="136"/>
    </row>
    <row r="43" spans="1:52" ht="36" customHeight="1" x14ac:dyDescent="0.2">
      <c r="A43" s="73">
        <v>25</v>
      </c>
      <c r="B43" s="170"/>
      <c r="C43" s="167"/>
      <c r="D43" s="167"/>
      <c r="E43" s="167"/>
      <c r="F43" s="167"/>
      <c r="G43" s="167"/>
      <c r="H43" s="167"/>
      <c r="I43" s="167"/>
      <c r="J43" s="167"/>
      <c r="K43" s="167"/>
      <c r="L43" s="167"/>
      <c r="M43" s="167"/>
      <c r="N43" s="167"/>
      <c r="O43" s="167"/>
      <c r="P43" s="168"/>
      <c r="Q43" s="168"/>
      <c r="R43" s="169"/>
      <c r="S43" s="169"/>
      <c r="T43" s="169"/>
      <c r="U43" s="134"/>
      <c r="V43" s="135"/>
      <c r="W43" s="135"/>
      <c r="X43" s="136"/>
      <c r="Y43" s="132"/>
      <c r="Z43" s="133"/>
      <c r="AA43" s="133"/>
      <c r="AB43" s="186"/>
      <c r="AC43" s="186"/>
      <c r="AD43" s="185"/>
      <c r="AE43" s="185"/>
      <c r="AF43" s="185"/>
      <c r="AG43" s="187">
        <f t="shared" si="0"/>
        <v>0</v>
      </c>
      <c r="AH43" s="187"/>
      <c r="AI43" s="187"/>
      <c r="AJ43" s="53"/>
      <c r="AK43" s="188"/>
      <c r="AL43" s="188"/>
      <c r="AM43" s="186"/>
      <c r="AN43" s="186"/>
      <c r="AO43" s="185"/>
      <c r="AP43" s="185"/>
      <c r="AQ43" s="185"/>
      <c r="AR43" s="187">
        <f t="shared" si="1"/>
        <v>0</v>
      </c>
      <c r="AS43" s="187"/>
      <c r="AT43" s="200"/>
      <c r="AU43" s="137"/>
      <c r="AV43" s="135"/>
      <c r="AW43" s="135"/>
      <c r="AX43" s="135"/>
      <c r="AY43" s="135"/>
      <c r="AZ43" s="136"/>
    </row>
    <row r="44" spans="1:52" ht="36" customHeight="1" x14ac:dyDescent="0.2">
      <c r="A44" s="73">
        <v>26</v>
      </c>
      <c r="B44" s="170"/>
      <c r="C44" s="167"/>
      <c r="D44" s="167"/>
      <c r="E44" s="167"/>
      <c r="F44" s="167"/>
      <c r="G44" s="167"/>
      <c r="H44" s="167"/>
      <c r="I44" s="167"/>
      <c r="J44" s="167"/>
      <c r="K44" s="167"/>
      <c r="L44" s="167"/>
      <c r="M44" s="167"/>
      <c r="N44" s="167"/>
      <c r="O44" s="167"/>
      <c r="P44" s="168"/>
      <c r="Q44" s="168"/>
      <c r="R44" s="169"/>
      <c r="S44" s="169"/>
      <c r="T44" s="169"/>
      <c r="U44" s="134"/>
      <c r="V44" s="135"/>
      <c r="W44" s="135"/>
      <c r="X44" s="136"/>
      <c r="Y44" s="132"/>
      <c r="Z44" s="133"/>
      <c r="AA44" s="133"/>
      <c r="AB44" s="186"/>
      <c r="AC44" s="186"/>
      <c r="AD44" s="185"/>
      <c r="AE44" s="185"/>
      <c r="AF44" s="185"/>
      <c r="AG44" s="187">
        <f t="shared" si="0"/>
        <v>0</v>
      </c>
      <c r="AH44" s="187"/>
      <c r="AI44" s="187"/>
      <c r="AJ44" s="53"/>
      <c r="AK44" s="188"/>
      <c r="AL44" s="188"/>
      <c r="AM44" s="186"/>
      <c r="AN44" s="186"/>
      <c r="AO44" s="185"/>
      <c r="AP44" s="185"/>
      <c r="AQ44" s="185"/>
      <c r="AR44" s="187">
        <f t="shared" si="1"/>
        <v>0</v>
      </c>
      <c r="AS44" s="187"/>
      <c r="AT44" s="200"/>
      <c r="AU44" s="137"/>
      <c r="AV44" s="135"/>
      <c r="AW44" s="135"/>
      <c r="AX44" s="135"/>
      <c r="AY44" s="135"/>
      <c r="AZ44" s="136"/>
    </row>
    <row r="45" spans="1:52" ht="36" customHeight="1" x14ac:dyDescent="0.2">
      <c r="A45" s="73">
        <v>27</v>
      </c>
      <c r="B45" s="170"/>
      <c r="C45" s="167"/>
      <c r="D45" s="167"/>
      <c r="E45" s="167"/>
      <c r="F45" s="167"/>
      <c r="G45" s="167"/>
      <c r="H45" s="167"/>
      <c r="I45" s="167"/>
      <c r="J45" s="167"/>
      <c r="K45" s="167"/>
      <c r="L45" s="167"/>
      <c r="M45" s="167"/>
      <c r="N45" s="167"/>
      <c r="O45" s="167"/>
      <c r="P45" s="168"/>
      <c r="Q45" s="168"/>
      <c r="R45" s="169"/>
      <c r="S45" s="169"/>
      <c r="T45" s="169"/>
      <c r="U45" s="134"/>
      <c r="V45" s="135"/>
      <c r="W45" s="135"/>
      <c r="X45" s="136"/>
      <c r="Y45" s="132"/>
      <c r="Z45" s="133"/>
      <c r="AA45" s="133"/>
      <c r="AB45" s="186"/>
      <c r="AC45" s="186"/>
      <c r="AD45" s="185"/>
      <c r="AE45" s="185"/>
      <c r="AF45" s="185"/>
      <c r="AG45" s="187">
        <f t="shared" si="0"/>
        <v>0</v>
      </c>
      <c r="AH45" s="187"/>
      <c r="AI45" s="187"/>
      <c r="AJ45" s="53"/>
      <c r="AK45" s="188"/>
      <c r="AL45" s="188"/>
      <c r="AM45" s="186"/>
      <c r="AN45" s="186"/>
      <c r="AO45" s="185"/>
      <c r="AP45" s="185"/>
      <c r="AQ45" s="185"/>
      <c r="AR45" s="187">
        <f t="shared" si="1"/>
        <v>0</v>
      </c>
      <c r="AS45" s="187"/>
      <c r="AT45" s="200"/>
      <c r="AU45" s="137"/>
      <c r="AV45" s="135"/>
      <c r="AW45" s="135"/>
      <c r="AX45" s="135"/>
      <c r="AY45" s="135"/>
      <c r="AZ45" s="136"/>
    </row>
    <row r="46" spans="1:52" ht="36" customHeight="1" x14ac:dyDescent="0.2">
      <c r="A46" s="73">
        <v>28</v>
      </c>
      <c r="B46" s="170"/>
      <c r="C46" s="167"/>
      <c r="D46" s="167"/>
      <c r="E46" s="167"/>
      <c r="F46" s="167"/>
      <c r="G46" s="167"/>
      <c r="H46" s="167"/>
      <c r="I46" s="167"/>
      <c r="J46" s="167"/>
      <c r="K46" s="167"/>
      <c r="L46" s="167"/>
      <c r="M46" s="167"/>
      <c r="N46" s="167"/>
      <c r="O46" s="167"/>
      <c r="P46" s="168"/>
      <c r="Q46" s="168"/>
      <c r="R46" s="169"/>
      <c r="S46" s="169"/>
      <c r="T46" s="169"/>
      <c r="U46" s="134"/>
      <c r="V46" s="135"/>
      <c r="W46" s="135"/>
      <c r="X46" s="136"/>
      <c r="Y46" s="132"/>
      <c r="Z46" s="133"/>
      <c r="AA46" s="133"/>
      <c r="AB46" s="186"/>
      <c r="AC46" s="186"/>
      <c r="AD46" s="185"/>
      <c r="AE46" s="185"/>
      <c r="AF46" s="185"/>
      <c r="AG46" s="187">
        <f t="shared" si="0"/>
        <v>0</v>
      </c>
      <c r="AH46" s="187"/>
      <c r="AI46" s="187"/>
      <c r="AJ46" s="53"/>
      <c r="AK46" s="188"/>
      <c r="AL46" s="188"/>
      <c r="AM46" s="186"/>
      <c r="AN46" s="186"/>
      <c r="AO46" s="185"/>
      <c r="AP46" s="185"/>
      <c r="AQ46" s="185"/>
      <c r="AR46" s="187">
        <f t="shared" si="1"/>
        <v>0</v>
      </c>
      <c r="AS46" s="187"/>
      <c r="AT46" s="200"/>
      <c r="AU46" s="137"/>
      <c r="AV46" s="135"/>
      <c r="AW46" s="135"/>
      <c r="AX46" s="135"/>
      <c r="AY46" s="135"/>
      <c r="AZ46" s="136"/>
    </row>
    <row r="47" spans="1:52" ht="36" customHeight="1" x14ac:dyDescent="0.2">
      <c r="A47" s="73">
        <v>29</v>
      </c>
      <c r="B47" s="170"/>
      <c r="C47" s="167"/>
      <c r="D47" s="167"/>
      <c r="E47" s="167"/>
      <c r="F47" s="167"/>
      <c r="G47" s="167"/>
      <c r="H47" s="167"/>
      <c r="I47" s="167"/>
      <c r="J47" s="167"/>
      <c r="K47" s="167"/>
      <c r="L47" s="167"/>
      <c r="M47" s="167"/>
      <c r="N47" s="167"/>
      <c r="O47" s="167"/>
      <c r="P47" s="168"/>
      <c r="Q47" s="168"/>
      <c r="R47" s="169"/>
      <c r="S47" s="169"/>
      <c r="T47" s="169"/>
      <c r="U47" s="134"/>
      <c r="V47" s="135"/>
      <c r="W47" s="135"/>
      <c r="X47" s="136"/>
      <c r="Y47" s="132"/>
      <c r="Z47" s="133"/>
      <c r="AA47" s="133"/>
      <c r="AB47" s="186"/>
      <c r="AC47" s="186"/>
      <c r="AD47" s="185"/>
      <c r="AE47" s="185"/>
      <c r="AF47" s="185"/>
      <c r="AG47" s="187">
        <f t="shared" si="0"/>
        <v>0</v>
      </c>
      <c r="AH47" s="187"/>
      <c r="AI47" s="187"/>
      <c r="AJ47" s="53"/>
      <c r="AK47" s="188"/>
      <c r="AL47" s="188"/>
      <c r="AM47" s="186"/>
      <c r="AN47" s="186"/>
      <c r="AO47" s="185"/>
      <c r="AP47" s="185"/>
      <c r="AQ47" s="185"/>
      <c r="AR47" s="187">
        <f t="shared" si="1"/>
        <v>0</v>
      </c>
      <c r="AS47" s="187"/>
      <c r="AT47" s="200"/>
      <c r="AU47" s="137"/>
      <c r="AV47" s="135"/>
      <c r="AW47" s="135"/>
      <c r="AX47" s="135"/>
      <c r="AY47" s="135"/>
      <c r="AZ47" s="136"/>
    </row>
    <row r="48" spans="1:52" ht="36" customHeight="1" x14ac:dyDescent="0.2">
      <c r="A48" s="73">
        <v>30</v>
      </c>
      <c r="B48" s="170"/>
      <c r="C48" s="167"/>
      <c r="D48" s="167"/>
      <c r="E48" s="167"/>
      <c r="F48" s="167"/>
      <c r="G48" s="167"/>
      <c r="H48" s="167"/>
      <c r="I48" s="167"/>
      <c r="J48" s="167"/>
      <c r="K48" s="167"/>
      <c r="L48" s="167"/>
      <c r="M48" s="167"/>
      <c r="N48" s="167"/>
      <c r="O48" s="167"/>
      <c r="P48" s="168"/>
      <c r="Q48" s="168"/>
      <c r="R48" s="169"/>
      <c r="S48" s="169"/>
      <c r="T48" s="169"/>
      <c r="U48" s="134"/>
      <c r="V48" s="135"/>
      <c r="W48" s="135"/>
      <c r="X48" s="136"/>
      <c r="Y48" s="132"/>
      <c r="Z48" s="133"/>
      <c r="AA48" s="133"/>
      <c r="AB48" s="186"/>
      <c r="AC48" s="186"/>
      <c r="AD48" s="185"/>
      <c r="AE48" s="185"/>
      <c r="AF48" s="185"/>
      <c r="AG48" s="187">
        <f t="shared" si="0"/>
        <v>0</v>
      </c>
      <c r="AH48" s="187"/>
      <c r="AI48" s="187"/>
      <c r="AJ48" s="53"/>
      <c r="AK48" s="188"/>
      <c r="AL48" s="188"/>
      <c r="AM48" s="186"/>
      <c r="AN48" s="186"/>
      <c r="AO48" s="185"/>
      <c r="AP48" s="185"/>
      <c r="AQ48" s="185"/>
      <c r="AR48" s="187">
        <f t="shared" si="1"/>
        <v>0</v>
      </c>
      <c r="AS48" s="187"/>
      <c r="AT48" s="200"/>
      <c r="AU48" s="137"/>
      <c r="AV48" s="135"/>
      <c r="AW48" s="135"/>
      <c r="AX48" s="135"/>
      <c r="AY48" s="135"/>
      <c r="AZ48" s="136"/>
    </row>
    <row r="49" spans="1:52" ht="36" customHeight="1" x14ac:dyDescent="0.2">
      <c r="A49" s="73">
        <v>31</v>
      </c>
      <c r="B49" s="170"/>
      <c r="C49" s="167"/>
      <c r="D49" s="167"/>
      <c r="E49" s="167"/>
      <c r="F49" s="167"/>
      <c r="G49" s="167"/>
      <c r="H49" s="167"/>
      <c r="I49" s="167"/>
      <c r="J49" s="167"/>
      <c r="K49" s="167"/>
      <c r="L49" s="167"/>
      <c r="M49" s="167"/>
      <c r="N49" s="167"/>
      <c r="O49" s="167"/>
      <c r="P49" s="168"/>
      <c r="Q49" s="168"/>
      <c r="R49" s="169"/>
      <c r="S49" s="169"/>
      <c r="T49" s="169"/>
      <c r="U49" s="134"/>
      <c r="V49" s="135"/>
      <c r="W49" s="135"/>
      <c r="X49" s="136"/>
      <c r="Y49" s="132"/>
      <c r="Z49" s="133"/>
      <c r="AA49" s="133"/>
      <c r="AB49" s="186"/>
      <c r="AC49" s="186"/>
      <c r="AD49" s="185"/>
      <c r="AE49" s="185"/>
      <c r="AF49" s="185"/>
      <c r="AG49" s="187">
        <f t="shared" si="0"/>
        <v>0</v>
      </c>
      <c r="AH49" s="187"/>
      <c r="AI49" s="187"/>
      <c r="AJ49" s="53"/>
      <c r="AK49" s="188"/>
      <c r="AL49" s="188"/>
      <c r="AM49" s="186"/>
      <c r="AN49" s="186"/>
      <c r="AO49" s="185"/>
      <c r="AP49" s="185"/>
      <c r="AQ49" s="185"/>
      <c r="AR49" s="187">
        <f t="shared" si="1"/>
        <v>0</v>
      </c>
      <c r="AS49" s="187"/>
      <c r="AT49" s="200"/>
      <c r="AU49" s="137"/>
      <c r="AV49" s="135"/>
      <c r="AW49" s="135"/>
      <c r="AX49" s="135"/>
      <c r="AY49" s="135"/>
      <c r="AZ49" s="136"/>
    </row>
    <row r="50" spans="1:52" ht="36" customHeight="1" x14ac:dyDescent="0.2">
      <c r="A50" s="73">
        <v>32</v>
      </c>
      <c r="B50" s="170"/>
      <c r="C50" s="167"/>
      <c r="D50" s="167"/>
      <c r="E50" s="167"/>
      <c r="F50" s="167"/>
      <c r="G50" s="167"/>
      <c r="H50" s="167"/>
      <c r="I50" s="167"/>
      <c r="J50" s="167"/>
      <c r="K50" s="167"/>
      <c r="L50" s="167"/>
      <c r="M50" s="167"/>
      <c r="N50" s="167"/>
      <c r="O50" s="167"/>
      <c r="P50" s="168"/>
      <c r="Q50" s="168"/>
      <c r="R50" s="169"/>
      <c r="S50" s="169"/>
      <c r="T50" s="169"/>
      <c r="U50" s="134"/>
      <c r="V50" s="135"/>
      <c r="W50" s="135"/>
      <c r="X50" s="136"/>
      <c r="Y50" s="132"/>
      <c r="Z50" s="133"/>
      <c r="AA50" s="133"/>
      <c r="AB50" s="186"/>
      <c r="AC50" s="186"/>
      <c r="AD50" s="185"/>
      <c r="AE50" s="185"/>
      <c r="AF50" s="185"/>
      <c r="AG50" s="187">
        <f t="shared" si="0"/>
        <v>0</v>
      </c>
      <c r="AH50" s="187"/>
      <c r="AI50" s="187"/>
      <c r="AJ50" s="53"/>
      <c r="AK50" s="188"/>
      <c r="AL50" s="188"/>
      <c r="AM50" s="186"/>
      <c r="AN50" s="186"/>
      <c r="AO50" s="185"/>
      <c r="AP50" s="185"/>
      <c r="AQ50" s="185"/>
      <c r="AR50" s="187">
        <f t="shared" si="1"/>
        <v>0</v>
      </c>
      <c r="AS50" s="187"/>
      <c r="AT50" s="200"/>
      <c r="AU50" s="137"/>
      <c r="AV50" s="135"/>
      <c r="AW50" s="135"/>
      <c r="AX50" s="135"/>
      <c r="AY50" s="135"/>
      <c r="AZ50" s="136"/>
    </row>
    <row r="51" spans="1:52" ht="36" customHeight="1" x14ac:dyDescent="0.2">
      <c r="A51" s="73">
        <v>33</v>
      </c>
      <c r="B51" s="170"/>
      <c r="C51" s="167"/>
      <c r="D51" s="167"/>
      <c r="E51" s="167"/>
      <c r="F51" s="167"/>
      <c r="G51" s="167"/>
      <c r="H51" s="167"/>
      <c r="I51" s="167"/>
      <c r="J51" s="167"/>
      <c r="K51" s="167"/>
      <c r="L51" s="167"/>
      <c r="M51" s="167"/>
      <c r="N51" s="167"/>
      <c r="O51" s="167"/>
      <c r="P51" s="168"/>
      <c r="Q51" s="168"/>
      <c r="R51" s="169"/>
      <c r="S51" s="169"/>
      <c r="T51" s="169"/>
      <c r="U51" s="134"/>
      <c r="V51" s="135"/>
      <c r="W51" s="135"/>
      <c r="X51" s="136"/>
      <c r="Y51" s="132"/>
      <c r="Z51" s="133"/>
      <c r="AA51" s="133"/>
      <c r="AB51" s="186"/>
      <c r="AC51" s="186"/>
      <c r="AD51" s="185"/>
      <c r="AE51" s="185"/>
      <c r="AF51" s="185"/>
      <c r="AG51" s="187">
        <f t="shared" ref="AG51:AG82" si="2">AD51*AB51</f>
        <v>0</v>
      </c>
      <c r="AH51" s="187"/>
      <c r="AI51" s="187"/>
      <c r="AJ51" s="53"/>
      <c r="AK51" s="188"/>
      <c r="AL51" s="188"/>
      <c r="AM51" s="186"/>
      <c r="AN51" s="186"/>
      <c r="AO51" s="185"/>
      <c r="AP51" s="185"/>
      <c r="AQ51" s="185"/>
      <c r="AR51" s="187">
        <f t="shared" ref="AR51:AR82" si="3">AO51*AM51</f>
        <v>0</v>
      </c>
      <c r="AS51" s="187"/>
      <c r="AT51" s="200"/>
      <c r="AU51" s="137"/>
      <c r="AV51" s="135"/>
      <c r="AW51" s="135"/>
      <c r="AX51" s="135"/>
      <c r="AY51" s="135"/>
      <c r="AZ51" s="136"/>
    </row>
    <row r="52" spans="1:52" ht="36" customHeight="1" x14ac:dyDescent="0.2">
      <c r="A52" s="73">
        <v>34</v>
      </c>
      <c r="B52" s="170"/>
      <c r="C52" s="167"/>
      <c r="D52" s="167"/>
      <c r="E52" s="167"/>
      <c r="F52" s="167"/>
      <c r="G52" s="167"/>
      <c r="H52" s="167"/>
      <c r="I52" s="167"/>
      <c r="J52" s="167"/>
      <c r="K52" s="167"/>
      <c r="L52" s="167"/>
      <c r="M52" s="167"/>
      <c r="N52" s="167"/>
      <c r="O52" s="167"/>
      <c r="P52" s="168"/>
      <c r="Q52" s="168"/>
      <c r="R52" s="169"/>
      <c r="S52" s="169"/>
      <c r="T52" s="169"/>
      <c r="U52" s="134"/>
      <c r="V52" s="135"/>
      <c r="W52" s="135"/>
      <c r="X52" s="136"/>
      <c r="Y52" s="132"/>
      <c r="Z52" s="133"/>
      <c r="AA52" s="133"/>
      <c r="AB52" s="186"/>
      <c r="AC52" s="186"/>
      <c r="AD52" s="185"/>
      <c r="AE52" s="185"/>
      <c r="AF52" s="185"/>
      <c r="AG52" s="187">
        <f t="shared" si="2"/>
        <v>0</v>
      </c>
      <c r="AH52" s="187"/>
      <c r="AI52" s="187"/>
      <c r="AJ52" s="53"/>
      <c r="AK52" s="188"/>
      <c r="AL52" s="188"/>
      <c r="AM52" s="186"/>
      <c r="AN52" s="186"/>
      <c r="AO52" s="185"/>
      <c r="AP52" s="185"/>
      <c r="AQ52" s="185"/>
      <c r="AR52" s="187">
        <f t="shared" si="3"/>
        <v>0</v>
      </c>
      <c r="AS52" s="187"/>
      <c r="AT52" s="200"/>
      <c r="AU52" s="137"/>
      <c r="AV52" s="135"/>
      <c r="AW52" s="135"/>
      <c r="AX52" s="135"/>
      <c r="AY52" s="135"/>
      <c r="AZ52" s="136"/>
    </row>
    <row r="53" spans="1:52" ht="36" customHeight="1" x14ac:dyDescent="0.2">
      <c r="A53" s="73">
        <v>35</v>
      </c>
      <c r="B53" s="170"/>
      <c r="C53" s="167"/>
      <c r="D53" s="167"/>
      <c r="E53" s="167"/>
      <c r="F53" s="167"/>
      <c r="G53" s="167"/>
      <c r="H53" s="167"/>
      <c r="I53" s="167"/>
      <c r="J53" s="167"/>
      <c r="K53" s="167"/>
      <c r="L53" s="167"/>
      <c r="M53" s="167"/>
      <c r="N53" s="167"/>
      <c r="O53" s="167"/>
      <c r="P53" s="168"/>
      <c r="Q53" s="168"/>
      <c r="R53" s="169"/>
      <c r="S53" s="169"/>
      <c r="T53" s="169"/>
      <c r="U53" s="134"/>
      <c r="V53" s="135"/>
      <c r="W53" s="135"/>
      <c r="X53" s="136"/>
      <c r="Y53" s="132"/>
      <c r="Z53" s="133"/>
      <c r="AA53" s="133"/>
      <c r="AB53" s="186"/>
      <c r="AC53" s="186"/>
      <c r="AD53" s="185"/>
      <c r="AE53" s="185"/>
      <c r="AF53" s="185"/>
      <c r="AG53" s="187">
        <f t="shared" si="2"/>
        <v>0</v>
      </c>
      <c r="AH53" s="187"/>
      <c r="AI53" s="187"/>
      <c r="AJ53" s="53"/>
      <c r="AK53" s="188"/>
      <c r="AL53" s="188"/>
      <c r="AM53" s="186"/>
      <c r="AN53" s="186"/>
      <c r="AO53" s="185"/>
      <c r="AP53" s="185"/>
      <c r="AQ53" s="185"/>
      <c r="AR53" s="187">
        <f t="shared" si="3"/>
        <v>0</v>
      </c>
      <c r="AS53" s="187"/>
      <c r="AT53" s="200"/>
      <c r="AU53" s="137"/>
      <c r="AV53" s="135"/>
      <c r="AW53" s="135"/>
      <c r="AX53" s="135"/>
      <c r="AY53" s="135"/>
      <c r="AZ53" s="136"/>
    </row>
    <row r="54" spans="1:52" ht="36" customHeight="1" x14ac:dyDescent="0.2">
      <c r="A54" s="73">
        <v>36</v>
      </c>
      <c r="B54" s="170"/>
      <c r="C54" s="167"/>
      <c r="D54" s="167"/>
      <c r="E54" s="167"/>
      <c r="F54" s="167"/>
      <c r="G54" s="167"/>
      <c r="H54" s="167"/>
      <c r="I54" s="167"/>
      <c r="J54" s="167"/>
      <c r="K54" s="167"/>
      <c r="L54" s="167"/>
      <c r="M54" s="167"/>
      <c r="N54" s="167"/>
      <c r="O54" s="167"/>
      <c r="P54" s="168"/>
      <c r="Q54" s="168"/>
      <c r="R54" s="169"/>
      <c r="S54" s="169"/>
      <c r="T54" s="169"/>
      <c r="U54" s="134"/>
      <c r="V54" s="135"/>
      <c r="W54" s="135"/>
      <c r="X54" s="136"/>
      <c r="Y54" s="132"/>
      <c r="Z54" s="133"/>
      <c r="AA54" s="133"/>
      <c r="AB54" s="186"/>
      <c r="AC54" s="186"/>
      <c r="AD54" s="185"/>
      <c r="AE54" s="185"/>
      <c r="AF54" s="185"/>
      <c r="AG54" s="187">
        <f t="shared" si="2"/>
        <v>0</v>
      </c>
      <c r="AH54" s="187"/>
      <c r="AI54" s="187"/>
      <c r="AJ54" s="53"/>
      <c r="AK54" s="188"/>
      <c r="AL54" s="188"/>
      <c r="AM54" s="186"/>
      <c r="AN54" s="186"/>
      <c r="AO54" s="185"/>
      <c r="AP54" s="185"/>
      <c r="AQ54" s="185"/>
      <c r="AR54" s="187">
        <f t="shared" si="3"/>
        <v>0</v>
      </c>
      <c r="AS54" s="187"/>
      <c r="AT54" s="200"/>
      <c r="AU54" s="137"/>
      <c r="AV54" s="135"/>
      <c r="AW54" s="135"/>
      <c r="AX54" s="135"/>
      <c r="AY54" s="135"/>
      <c r="AZ54" s="136"/>
    </row>
    <row r="55" spans="1:52" ht="36" customHeight="1" x14ac:dyDescent="0.2">
      <c r="A55" s="73">
        <v>37</v>
      </c>
      <c r="B55" s="170"/>
      <c r="C55" s="167"/>
      <c r="D55" s="167"/>
      <c r="E55" s="167"/>
      <c r="F55" s="167"/>
      <c r="G55" s="167"/>
      <c r="H55" s="167"/>
      <c r="I55" s="167"/>
      <c r="J55" s="167"/>
      <c r="K55" s="167"/>
      <c r="L55" s="167"/>
      <c r="M55" s="167"/>
      <c r="N55" s="167"/>
      <c r="O55" s="167"/>
      <c r="P55" s="168"/>
      <c r="Q55" s="168"/>
      <c r="R55" s="169"/>
      <c r="S55" s="169"/>
      <c r="T55" s="169"/>
      <c r="U55" s="134"/>
      <c r="V55" s="135"/>
      <c r="W55" s="135"/>
      <c r="X55" s="136"/>
      <c r="Y55" s="132"/>
      <c r="Z55" s="133"/>
      <c r="AA55" s="133"/>
      <c r="AB55" s="186"/>
      <c r="AC55" s="186"/>
      <c r="AD55" s="185"/>
      <c r="AE55" s="185"/>
      <c r="AF55" s="185"/>
      <c r="AG55" s="187">
        <f t="shared" si="2"/>
        <v>0</v>
      </c>
      <c r="AH55" s="187"/>
      <c r="AI55" s="187"/>
      <c r="AJ55" s="53"/>
      <c r="AK55" s="188"/>
      <c r="AL55" s="188"/>
      <c r="AM55" s="186"/>
      <c r="AN55" s="186"/>
      <c r="AO55" s="185"/>
      <c r="AP55" s="185"/>
      <c r="AQ55" s="185"/>
      <c r="AR55" s="187">
        <f t="shared" si="3"/>
        <v>0</v>
      </c>
      <c r="AS55" s="187"/>
      <c r="AT55" s="200"/>
      <c r="AU55" s="137"/>
      <c r="AV55" s="135"/>
      <c r="AW55" s="135"/>
      <c r="AX55" s="135"/>
      <c r="AY55" s="135"/>
      <c r="AZ55" s="136"/>
    </row>
    <row r="56" spans="1:52" ht="36" customHeight="1" x14ac:dyDescent="0.2">
      <c r="A56" s="73">
        <v>38</v>
      </c>
      <c r="B56" s="170"/>
      <c r="C56" s="167"/>
      <c r="D56" s="167"/>
      <c r="E56" s="167"/>
      <c r="F56" s="167"/>
      <c r="G56" s="167"/>
      <c r="H56" s="167"/>
      <c r="I56" s="167"/>
      <c r="J56" s="167"/>
      <c r="K56" s="167"/>
      <c r="L56" s="167"/>
      <c r="M56" s="167"/>
      <c r="N56" s="167"/>
      <c r="O56" s="167"/>
      <c r="P56" s="168"/>
      <c r="Q56" s="168"/>
      <c r="R56" s="169"/>
      <c r="S56" s="169"/>
      <c r="T56" s="169"/>
      <c r="U56" s="134"/>
      <c r="V56" s="135"/>
      <c r="W56" s="135"/>
      <c r="X56" s="136"/>
      <c r="Y56" s="132"/>
      <c r="Z56" s="133"/>
      <c r="AA56" s="133"/>
      <c r="AB56" s="186"/>
      <c r="AC56" s="186"/>
      <c r="AD56" s="185"/>
      <c r="AE56" s="185"/>
      <c r="AF56" s="185"/>
      <c r="AG56" s="187">
        <f t="shared" si="2"/>
        <v>0</v>
      </c>
      <c r="AH56" s="187"/>
      <c r="AI56" s="187"/>
      <c r="AJ56" s="53"/>
      <c r="AK56" s="188"/>
      <c r="AL56" s="188"/>
      <c r="AM56" s="186"/>
      <c r="AN56" s="186"/>
      <c r="AO56" s="185"/>
      <c r="AP56" s="185"/>
      <c r="AQ56" s="185"/>
      <c r="AR56" s="187">
        <f t="shared" si="3"/>
        <v>0</v>
      </c>
      <c r="AS56" s="187"/>
      <c r="AT56" s="200"/>
      <c r="AU56" s="137"/>
      <c r="AV56" s="135"/>
      <c r="AW56" s="135"/>
      <c r="AX56" s="135"/>
      <c r="AY56" s="135"/>
      <c r="AZ56" s="136"/>
    </row>
    <row r="57" spans="1:52" ht="36" customHeight="1" x14ac:dyDescent="0.2">
      <c r="A57" s="73">
        <v>39</v>
      </c>
      <c r="B57" s="170"/>
      <c r="C57" s="167"/>
      <c r="D57" s="167"/>
      <c r="E57" s="167"/>
      <c r="F57" s="167"/>
      <c r="G57" s="167"/>
      <c r="H57" s="167"/>
      <c r="I57" s="167"/>
      <c r="J57" s="167"/>
      <c r="K57" s="167"/>
      <c r="L57" s="167"/>
      <c r="M57" s="167"/>
      <c r="N57" s="167"/>
      <c r="O57" s="167"/>
      <c r="P57" s="168"/>
      <c r="Q57" s="168"/>
      <c r="R57" s="169"/>
      <c r="S57" s="169"/>
      <c r="T57" s="169"/>
      <c r="U57" s="134"/>
      <c r="V57" s="135"/>
      <c r="W57" s="135"/>
      <c r="X57" s="136"/>
      <c r="Y57" s="132"/>
      <c r="Z57" s="133"/>
      <c r="AA57" s="133"/>
      <c r="AB57" s="186"/>
      <c r="AC57" s="186"/>
      <c r="AD57" s="185"/>
      <c r="AE57" s="185"/>
      <c r="AF57" s="185"/>
      <c r="AG57" s="187">
        <f t="shared" si="2"/>
        <v>0</v>
      </c>
      <c r="AH57" s="187"/>
      <c r="AI57" s="187"/>
      <c r="AJ57" s="53"/>
      <c r="AK57" s="188"/>
      <c r="AL57" s="188"/>
      <c r="AM57" s="186"/>
      <c r="AN57" s="186"/>
      <c r="AO57" s="185"/>
      <c r="AP57" s="185"/>
      <c r="AQ57" s="185"/>
      <c r="AR57" s="187">
        <f t="shared" si="3"/>
        <v>0</v>
      </c>
      <c r="AS57" s="187"/>
      <c r="AT57" s="200"/>
      <c r="AU57" s="137"/>
      <c r="AV57" s="135"/>
      <c r="AW57" s="135"/>
      <c r="AX57" s="135"/>
      <c r="AY57" s="135"/>
      <c r="AZ57" s="136"/>
    </row>
    <row r="58" spans="1:52" ht="36" customHeight="1" x14ac:dyDescent="0.2">
      <c r="A58" s="73">
        <v>40</v>
      </c>
      <c r="B58" s="170"/>
      <c r="C58" s="167"/>
      <c r="D58" s="167"/>
      <c r="E58" s="167"/>
      <c r="F58" s="167"/>
      <c r="G58" s="167"/>
      <c r="H58" s="167"/>
      <c r="I58" s="167"/>
      <c r="J58" s="167"/>
      <c r="K58" s="167"/>
      <c r="L58" s="167"/>
      <c r="M58" s="167"/>
      <c r="N58" s="167"/>
      <c r="O58" s="167"/>
      <c r="P58" s="168"/>
      <c r="Q58" s="168"/>
      <c r="R58" s="169"/>
      <c r="S58" s="169"/>
      <c r="T58" s="169"/>
      <c r="U58" s="134"/>
      <c r="V58" s="135"/>
      <c r="W58" s="135"/>
      <c r="X58" s="136"/>
      <c r="Y58" s="132"/>
      <c r="Z58" s="133"/>
      <c r="AA58" s="133"/>
      <c r="AB58" s="186"/>
      <c r="AC58" s="186"/>
      <c r="AD58" s="185"/>
      <c r="AE58" s="185"/>
      <c r="AF58" s="185"/>
      <c r="AG58" s="187">
        <f t="shared" si="2"/>
        <v>0</v>
      </c>
      <c r="AH58" s="187"/>
      <c r="AI58" s="187"/>
      <c r="AJ58" s="53"/>
      <c r="AK58" s="188"/>
      <c r="AL58" s="188"/>
      <c r="AM58" s="186"/>
      <c r="AN58" s="186"/>
      <c r="AO58" s="185"/>
      <c r="AP58" s="185"/>
      <c r="AQ58" s="185"/>
      <c r="AR58" s="187">
        <f t="shared" si="3"/>
        <v>0</v>
      </c>
      <c r="AS58" s="187"/>
      <c r="AT58" s="200"/>
      <c r="AU58" s="137"/>
      <c r="AV58" s="135"/>
      <c r="AW58" s="135"/>
      <c r="AX58" s="135"/>
      <c r="AY58" s="135"/>
      <c r="AZ58" s="136"/>
    </row>
    <row r="59" spans="1:52" ht="36" customHeight="1" x14ac:dyDescent="0.2">
      <c r="A59" s="73">
        <v>41</v>
      </c>
      <c r="B59" s="170"/>
      <c r="C59" s="167"/>
      <c r="D59" s="167"/>
      <c r="E59" s="167"/>
      <c r="F59" s="167"/>
      <c r="G59" s="167"/>
      <c r="H59" s="167"/>
      <c r="I59" s="167"/>
      <c r="J59" s="167"/>
      <c r="K59" s="167"/>
      <c r="L59" s="167"/>
      <c r="M59" s="167"/>
      <c r="N59" s="167"/>
      <c r="O59" s="167"/>
      <c r="P59" s="168"/>
      <c r="Q59" s="168"/>
      <c r="R59" s="169"/>
      <c r="S59" s="169"/>
      <c r="T59" s="169"/>
      <c r="U59" s="134"/>
      <c r="V59" s="135"/>
      <c r="W59" s="135"/>
      <c r="X59" s="136"/>
      <c r="Y59" s="132"/>
      <c r="Z59" s="133"/>
      <c r="AA59" s="133"/>
      <c r="AB59" s="186"/>
      <c r="AC59" s="186"/>
      <c r="AD59" s="185"/>
      <c r="AE59" s="185"/>
      <c r="AF59" s="185"/>
      <c r="AG59" s="187">
        <f t="shared" si="2"/>
        <v>0</v>
      </c>
      <c r="AH59" s="187"/>
      <c r="AI59" s="187"/>
      <c r="AJ59" s="53"/>
      <c r="AK59" s="188"/>
      <c r="AL59" s="188"/>
      <c r="AM59" s="186"/>
      <c r="AN59" s="186"/>
      <c r="AO59" s="185"/>
      <c r="AP59" s="185"/>
      <c r="AQ59" s="185"/>
      <c r="AR59" s="187">
        <f t="shared" si="3"/>
        <v>0</v>
      </c>
      <c r="AS59" s="187"/>
      <c r="AT59" s="200"/>
      <c r="AU59" s="137"/>
      <c r="AV59" s="135"/>
      <c r="AW59" s="135"/>
      <c r="AX59" s="135"/>
      <c r="AY59" s="135"/>
      <c r="AZ59" s="136"/>
    </row>
    <row r="60" spans="1:52" ht="36" customHeight="1" x14ac:dyDescent="0.2">
      <c r="A60" s="73">
        <v>42</v>
      </c>
      <c r="B60" s="170"/>
      <c r="C60" s="167"/>
      <c r="D60" s="167"/>
      <c r="E60" s="167"/>
      <c r="F60" s="167"/>
      <c r="G60" s="167"/>
      <c r="H60" s="167"/>
      <c r="I60" s="167"/>
      <c r="J60" s="167"/>
      <c r="K60" s="167"/>
      <c r="L60" s="167"/>
      <c r="M60" s="167"/>
      <c r="N60" s="167"/>
      <c r="O60" s="167"/>
      <c r="P60" s="168"/>
      <c r="Q60" s="168"/>
      <c r="R60" s="169"/>
      <c r="S60" s="169"/>
      <c r="T60" s="169"/>
      <c r="U60" s="134"/>
      <c r="V60" s="135"/>
      <c r="W60" s="135"/>
      <c r="X60" s="136"/>
      <c r="Y60" s="132"/>
      <c r="Z60" s="133"/>
      <c r="AA60" s="133"/>
      <c r="AB60" s="186"/>
      <c r="AC60" s="186"/>
      <c r="AD60" s="185"/>
      <c r="AE60" s="185"/>
      <c r="AF60" s="185"/>
      <c r="AG60" s="187">
        <f t="shared" si="2"/>
        <v>0</v>
      </c>
      <c r="AH60" s="187"/>
      <c r="AI60" s="187"/>
      <c r="AJ60" s="53"/>
      <c r="AK60" s="188"/>
      <c r="AL60" s="188"/>
      <c r="AM60" s="186"/>
      <c r="AN60" s="186"/>
      <c r="AO60" s="185"/>
      <c r="AP60" s="185"/>
      <c r="AQ60" s="185"/>
      <c r="AR60" s="187">
        <f t="shared" si="3"/>
        <v>0</v>
      </c>
      <c r="AS60" s="187"/>
      <c r="AT60" s="200"/>
      <c r="AU60" s="137"/>
      <c r="AV60" s="135"/>
      <c r="AW60" s="135"/>
      <c r="AX60" s="135"/>
      <c r="AY60" s="135"/>
      <c r="AZ60" s="136"/>
    </row>
    <row r="61" spans="1:52" ht="36" customHeight="1" x14ac:dyDescent="0.2">
      <c r="A61" s="73">
        <v>43</v>
      </c>
      <c r="B61" s="170"/>
      <c r="C61" s="167"/>
      <c r="D61" s="167"/>
      <c r="E61" s="167"/>
      <c r="F61" s="167"/>
      <c r="G61" s="167"/>
      <c r="H61" s="167"/>
      <c r="I61" s="167"/>
      <c r="J61" s="167"/>
      <c r="K61" s="167"/>
      <c r="L61" s="167"/>
      <c r="M61" s="167"/>
      <c r="N61" s="167"/>
      <c r="O61" s="167"/>
      <c r="P61" s="168"/>
      <c r="Q61" s="168"/>
      <c r="R61" s="169"/>
      <c r="S61" s="169"/>
      <c r="T61" s="169"/>
      <c r="U61" s="134"/>
      <c r="V61" s="135"/>
      <c r="W61" s="135"/>
      <c r="X61" s="136"/>
      <c r="Y61" s="132"/>
      <c r="Z61" s="133"/>
      <c r="AA61" s="133"/>
      <c r="AB61" s="186"/>
      <c r="AC61" s="186"/>
      <c r="AD61" s="185"/>
      <c r="AE61" s="185"/>
      <c r="AF61" s="185"/>
      <c r="AG61" s="187">
        <f t="shared" si="2"/>
        <v>0</v>
      </c>
      <c r="AH61" s="187"/>
      <c r="AI61" s="187"/>
      <c r="AJ61" s="53"/>
      <c r="AK61" s="188"/>
      <c r="AL61" s="188"/>
      <c r="AM61" s="186"/>
      <c r="AN61" s="186"/>
      <c r="AO61" s="185"/>
      <c r="AP61" s="185"/>
      <c r="AQ61" s="185"/>
      <c r="AR61" s="187">
        <f t="shared" si="3"/>
        <v>0</v>
      </c>
      <c r="AS61" s="187"/>
      <c r="AT61" s="200"/>
      <c r="AU61" s="137"/>
      <c r="AV61" s="135"/>
      <c r="AW61" s="135"/>
      <c r="AX61" s="135"/>
      <c r="AY61" s="135"/>
      <c r="AZ61" s="136"/>
    </row>
    <row r="62" spans="1:52" ht="36" customHeight="1" x14ac:dyDescent="0.2">
      <c r="A62" s="73">
        <v>44</v>
      </c>
      <c r="B62" s="170"/>
      <c r="C62" s="167"/>
      <c r="D62" s="167"/>
      <c r="E62" s="167"/>
      <c r="F62" s="167"/>
      <c r="G62" s="167"/>
      <c r="H62" s="167"/>
      <c r="I62" s="167"/>
      <c r="J62" s="167"/>
      <c r="K62" s="167"/>
      <c r="L62" s="167"/>
      <c r="M62" s="167"/>
      <c r="N62" s="167"/>
      <c r="O62" s="167"/>
      <c r="P62" s="168"/>
      <c r="Q62" s="168"/>
      <c r="R62" s="169"/>
      <c r="S62" s="169"/>
      <c r="T62" s="169"/>
      <c r="U62" s="134"/>
      <c r="V62" s="135"/>
      <c r="W62" s="135"/>
      <c r="X62" s="136"/>
      <c r="Y62" s="132"/>
      <c r="Z62" s="133"/>
      <c r="AA62" s="133"/>
      <c r="AB62" s="186"/>
      <c r="AC62" s="186"/>
      <c r="AD62" s="185"/>
      <c r="AE62" s="185"/>
      <c r="AF62" s="185"/>
      <c r="AG62" s="187">
        <f t="shared" si="2"/>
        <v>0</v>
      </c>
      <c r="AH62" s="187"/>
      <c r="AI62" s="187"/>
      <c r="AJ62" s="53"/>
      <c r="AK62" s="188"/>
      <c r="AL62" s="188"/>
      <c r="AM62" s="186"/>
      <c r="AN62" s="186"/>
      <c r="AO62" s="185"/>
      <c r="AP62" s="185"/>
      <c r="AQ62" s="185"/>
      <c r="AR62" s="187">
        <f t="shared" si="3"/>
        <v>0</v>
      </c>
      <c r="AS62" s="187"/>
      <c r="AT62" s="200"/>
      <c r="AU62" s="137"/>
      <c r="AV62" s="135"/>
      <c r="AW62" s="135"/>
      <c r="AX62" s="135"/>
      <c r="AY62" s="135"/>
      <c r="AZ62" s="136"/>
    </row>
    <row r="63" spans="1:52" ht="36" customHeight="1" x14ac:dyDescent="0.2">
      <c r="A63" s="73">
        <v>45</v>
      </c>
      <c r="B63" s="170"/>
      <c r="C63" s="167"/>
      <c r="D63" s="167"/>
      <c r="E63" s="167"/>
      <c r="F63" s="167"/>
      <c r="G63" s="167"/>
      <c r="H63" s="167"/>
      <c r="I63" s="167"/>
      <c r="J63" s="167"/>
      <c r="K63" s="167"/>
      <c r="L63" s="167"/>
      <c r="M63" s="167"/>
      <c r="N63" s="167"/>
      <c r="O63" s="167"/>
      <c r="P63" s="168"/>
      <c r="Q63" s="168"/>
      <c r="R63" s="169"/>
      <c r="S63" s="169"/>
      <c r="T63" s="169"/>
      <c r="U63" s="134"/>
      <c r="V63" s="135"/>
      <c r="W63" s="135"/>
      <c r="X63" s="136"/>
      <c r="Y63" s="132"/>
      <c r="Z63" s="133"/>
      <c r="AA63" s="133"/>
      <c r="AB63" s="186"/>
      <c r="AC63" s="186"/>
      <c r="AD63" s="185"/>
      <c r="AE63" s="185"/>
      <c r="AF63" s="185"/>
      <c r="AG63" s="187">
        <f t="shared" si="2"/>
        <v>0</v>
      </c>
      <c r="AH63" s="187"/>
      <c r="AI63" s="187"/>
      <c r="AJ63" s="53"/>
      <c r="AK63" s="188"/>
      <c r="AL63" s="188"/>
      <c r="AM63" s="186"/>
      <c r="AN63" s="186"/>
      <c r="AO63" s="185"/>
      <c r="AP63" s="185"/>
      <c r="AQ63" s="185"/>
      <c r="AR63" s="187">
        <f t="shared" si="3"/>
        <v>0</v>
      </c>
      <c r="AS63" s="187"/>
      <c r="AT63" s="200"/>
      <c r="AU63" s="137"/>
      <c r="AV63" s="135"/>
      <c r="AW63" s="135"/>
      <c r="AX63" s="135"/>
      <c r="AY63" s="135"/>
      <c r="AZ63" s="136"/>
    </row>
    <row r="64" spans="1:52" ht="36" customHeight="1" x14ac:dyDescent="0.2">
      <c r="A64" s="73">
        <v>46</v>
      </c>
      <c r="B64" s="170"/>
      <c r="C64" s="167"/>
      <c r="D64" s="167"/>
      <c r="E64" s="167"/>
      <c r="F64" s="167"/>
      <c r="G64" s="167"/>
      <c r="H64" s="167"/>
      <c r="I64" s="167"/>
      <c r="J64" s="167"/>
      <c r="K64" s="167"/>
      <c r="L64" s="167"/>
      <c r="M64" s="167"/>
      <c r="N64" s="167"/>
      <c r="O64" s="167"/>
      <c r="P64" s="168"/>
      <c r="Q64" s="168"/>
      <c r="R64" s="169"/>
      <c r="S64" s="169"/>
      <c r="T64" s="169"/>
      <c r="U64" s="134"/>
      <c r="V64" s="135"/>
      <c r="W64" s="135"/>
      <c r="X64" s="136"/>
      <c r="Y64" s="132"/>
      <c r="Z64" s="133"/>
      <c r="AA64" s="133"/>
      <c r="AB64" s="186"/>
      <c r="AC64" s="186"/>
      <c r="AD64" s="185"/>
      <c r="AE64" s="185"/>
      <c r="AF64" s="185"/>
      <c r="AG64" s="187">
        <f t="shared" si="2"/>
        <v>0</v>
      </c>
      <c r="AH64" s="187"/>
      <c r="AI64" s="187"/>
      <c r="AJ64" s="53"/>
      <c r="AK64" s="188"/>
      <c r="AL64" s="188"/>
      <c r="AM64" s="186"/>
      <c r="AN64" s="186"/>
      <c r="AO64" s="185"/>
      <c r="AP64" s="185"/>
      <c r="AQ64" s="185"/>
      <c r="AR64" s="187">
        <f t="shared" si="3"/>
        <v>0</v>
      </c>
      <c r="AS64" s="187"/>
      <c r="AT64" s="200"/>
      <c r="AU64" s="137"/>
      <c r="AV64" s="135"/>
      <c r="AW64" s="135"/>
      <c r="AX64" s="135"/>
      <c r="AY64" s="135"/>
      <c r="AZ64" s="136"/>
    </row>
    <row r="65" spans="1:52" ht="36" customHeight="1" x14ac:dyDescent="0.2">
      <c r="A65" s="73">
        <v>47</v>
      </c>
      <c r="B65" s="170"/>
      <c r="C65" s="167"/>
      <c r="D65" s="167"/>
      <c r="E65" s="167"/>
      <c r="F65" s="167"/>
      <c r="G65" s="167"/>
      <c r="H65" s="167"/>
      <c r="I65" s="167"/>
      <c r="J65" s="167"/>
      <c r="K65" s="167"/>
      <c r="L65" s="167"/>
      <c r="M65" s="167"/>
      <c r="N65" s="167"/>
      <c r="O65" s="167"/>
      <c r="P65" s="168"/>
      <c r="Q65" s="168"/>
      <c r="R65" s="169"/>
      <c r="S65" s="169"/>
      <c r="T65" s="169"/>
      <c r="U65" s="134"/>
      <c r="V65" s="135"/>
      <c r="W65" s="135"/>
      <c r="X65" s="136"/>
      <c r="Y65" s="132"/>
      <c r="Z65" s="133"/>
      <c r="AA65" s="133"/>
      <c r="AB65" s="186"/>
      <c r="AC65" s="186"/>
      <c r="AD65" s="185"/>
      <c r="AE65" s="185"/>
      <c r="AF65" s="185"/>
      <c r="AG65" s="187">
        <f t="shared" si="2"/>
        <v>0</v>
      </c>
      <c r="AH65" s="187"/>
      <c r="AI65" s="187"/>
      <c r="AJ65" s="53"/>
      <c r="AK65" s="188"/>
      <c r="AL65" s="188"/>
      <c r="AM65" s="186"/>
      <c r="AN65" s="186"/>
      <c r="AO65" s="185"/>
      <c r="AP65" s="185"/>
      <c r="AQ65" s="185"/>
      <c r="AR65" s="187">
        <f t="shared" si="3"/>
        <v>0</v>
      </c>
      <c r="AS65" s="187"/>
      <c r="AT65" s="200"/>
      <c r="AU65" s="137"/>
      <c r="AV65" s="135"/>
      <c r="AW65" s="135"/>
      <c r="AX65" s="135"/>
      <c r="AY65" s="135"/>
      <c r="AZ65" s="136"/>
    </row>
    <row r="66" spans="1:52" ht="36" customHeight="1" x14ac:dyDescent="0.2">
      <c r="A66" s="73">
        <v>48</v>
      </c>
      <c r="B66" s="170"/>
      <c r="C66" s="167"/>
      <c r="D66" s="167"/>
      <c r="E66" s="167"/>
      <c r="F66" s="167"/>
      <c r="G66" s="167"/>
      <c r="H66" s="167"/>
      <c r="I66" s="167"/>
      <c r="J66" s="167"/>
      <c r="K66" s="167"/>
      <c r="L66" s="167"/>
      <c r="M66" s="167"/>
      <c r="N66" s="167"/>
      <c r="O66" s="167"/>
      <c r="P66" s="168"/>
      <c r="Q66" s="168"/>
      <c r="R66" s="169"/>
      <c r="S66" s="169"/>
      <c r="T66" s="169"/>
      <c r="U66" s="134"/>
      <c r="V66" s="135"/>
      <c r="W66" s="135"/>
      <c r="X66" s="136"/>
      <c r="Y66" s="132"/>
      <c r="Z66" s="133"/>
      <c r="AA66" s="133"/>
      <c r="AB66" s="186"/>
      <c r="AC66" s="186"/>
      <c r="AD66" s="185"/>
      <c r="AE66" s="185"/>
      <c r="AF66" s="185"/>
      <c r="AG66" s="187">
        <f t="shared" si="2"/>
        <v>0</v>
      </c>
      <c r="AH66" s="187"/>
      <c r="AI66" s="187"/>
      <c r="AJ66" s="53"/>
      <c r="AK66" s="188"/>
      <c r="AL66" s="188"/>
      <c r="AM66" s="186"/>
      <c r="AN66" s="186"/>
      <c r="AO66" s="185"/>
      <c r="AP66" s="185"/>
      <c r="AQ66" s="185"/>
      <c r="AR66" s="187">
        <f t="shared" si="3"/>
        <v>0</v>
      </c>
      <c r="AS66" s="187"/>
      <c r="AT66" s="200"/>
      <c r="AU66" s="137"/>
      <c r="AV66" s="135"/>
      <c r="AW66" s="135"/>
      <c r="AX66" s="135"/>
      <c r="AY66" s="135"/>
      <c r="AZ66" s="136"/>
    </row>
    <row r="67" spans="1:52" ht="36" customHeight="1" x14ac:dyDescent="0.2">
      <c r="A67" s="73">
        <v>49</v>
      </c>
      <c r="B67" s="170"/>
      <c r="C67" s="167"/>
      <c r="D67" s="167"/>
      <c r="E67" s="167"/>
      <c r="F67" s="167"/>
      <c r="G67" s="167"/>
      <c r="H67" s="167"/>
      <c r="I67" s="167"/>
      <c r="J67" s="167"/>
      <c r="K67" s="167"/>
      <c r="L67" s="167"/>
      <c r="M67" s="167"/>
      <c r="N67" s="167"/>
      <c r="O67" s="167"/>
      <c r="P67" s="168"/>
      <c r="Q67" s="168"/>
      <c r="R67" s="169"/>
      <c r="S67" s="169"/>
      <c r="T67" s="169"/>
      <c r="U67" s="134"/>
      <c r="V67" s="135"/>
      <c r="W67" s="135"/>
      <c r="X67" s="136"/>
      <c r="Y67" s="132"/>
      <c r="Z67" s="133"/>
      <c r="AA67" s="133"/>
      <c r="AB67" s="186"/>
      <c r="AC67" s="186"/>
      <c r="AD67" s="185"/>
      <c r="AE67" s="185"/>
      <c r="AF67" s="185"/>
      <c r="AG67" s="187">
        <f t="shared" si="2"/>
        <v>0</v>
      </c>
      <c r="AH67" s="187"/>
      <c r="AI67" s="187"/>
      <c r="AJ67" s="53"/>
      <c r="AK67" s="188"/>
      <c r="AL67" s="188"/>
      <c r="AM67" s="186"/>
      <c r="AN67" s="186"/>
      <c r="AO67" s="185"/>
      <c r="AP67" s="185"/>
      <c r="AQ67" s="185"/>
      <c r="AR67" s="187">
        <f t="shared" si="3"/>
        <v>0</v>
      </c>
      <c r="AS67" s="187"/>
      <c r="AT67" s="200"/>
      <c r="AU67" s="137"/>
      <c r="AV67" s="135"/>
      <c r="AW67" s="135"/>
      <c r="AX67" s="135"/>
      <c r="AY67" s="135"/>
      <c r="AZ67" s="136"/>
    </row>
    <row r="68" spans="1:52" ht="36" customHeight="1" x14ac:dyDescent="0.2">
      <c r="A68" s="73">
        <v>50</v>
      </c>
      <c r="B68" s="170"/>
      <c r="C68" s="167"/>
      <c r="D68" s="167"/>
      <c r="E68" s="167"/>
      <c r="F68" s="167"/>
      <c r="G68" s="167"/>
      <c r="H68" s="167"/>
      <c r="I68" s="167"/>
      <c r="J68" s="167"/>
      <c r="K68" s="167"/>
      <c r="L68" s="167"/>
      <c r="M68" s="167"/>
      <c r="N68" s="167"/>
      <c r="O68" s="167"/>
      <c r="P68" s="168"/>
      <c r="Q68" s="168"/>
      <c r="R68" s="169"/>
      <c r="S68" s="169"/>
      <c r="T68" s="169"/>
      <c r="U68" s="134"/>
      <c r="V68" s="135"/>
      <c r="W68" s="135"/>
      <c r="X68" s="136"/>
      <c r="Y68" s="132"/>
      <c r="Z68" s="133"/>
      <c r="AA68" s="133"/>
      <c r="AB68" s="186"/>
      <c r="AC68" s="186"/>
      <c r="AD68" s="185"/>
      <c r="AE68" s="185"/>
      <c r="AF68" s="185"/>
      <c r="AG68" s="187">
        <f t="shared" si="2"/>
        <v>0</v>
      </c>
      <c r="AH68" s="187"/>
      <c r="AI68" s="187"/>
      <c r="AJ68" s="53"/>
      <c r="AK68" s="188"/>
      <c r="AL68" s="188"/>
      <c r="AM68" s="186"/>
      <c r="AN68" s="186"/>
      <c r="AO68" s="185"/>
      <c r="AP68" s="185"/>
      <c r="AQ68" s="185"/>
      <c r="AR68" s="187">
        <f t="shared" si="3"/>
        <v>0</v>
      </c>
      <c r="AS68" s="187"/>
      <c r="AT68" s="200"/>
      <c r="AU68" s="137"/>
      <c r="AV68" s="135"/>
      <c r="AW68" s="135"/>
      <c r="AX68" s="135"/>
      <c r="AY68" s="135"/>
      <c r="AZ68" s="136"/>
    </row>
    <row r="69" spans="1:52" ht="36" customHeight="1" x14ac:dyDescent="0.2">
      <c r="A69" s="73">
        <v>51</v>
      </c>
      <c r="B69" s="170"/>
      <c r="C69" s="167"/>
      <c r="D69" s="167"/>
      <c r="E69" s="167"/>
      <c r="F69" s="167"/>
      <c r="G69" s="167"/>
      <c r="H69" s="167"/>
      <c r="I69" s="167"/>
      <c r="J69" s="167"/>
      <c r="K69" s="167"/>
      <c r="L69" s="167"/>
      <c r="M69" s="167"/>
      <c r="N69" s="167"/>
      <c r="O69" s="167"/>
      <c r="P69" s="168"/>
      <c r="Q69" s="168"/>
      <c r="R69" s="169"/>
      <c r="S69" s="169"/>
      <c r="T69" s="169"/>
      <c r="U69" s="134"/>
      <c r="V69" s="135"/>
      <c r="W69" s="135"/>
      <c r="X69" s="136"/>
      <c r="Y69" s="132"/>
      <c r="Z69" s="133"/>
      <c r="AA69" s="133"/>
      <c r="AB69" s="186"/>
      <c r="AC69" s="186"/>
      <c r="AD69" s="185"/>
      <c r="AE69" s="185"/>
      <c r="AF69" s="185"/>
      <c r="AG69" s="187">
        <f t="shared" si="2"/>
        <v>0</v>
      </c>
      <c r="AH69" s="187"/>
      <c r="AI69" s="187"/>
      <c r="AJ69" s="53"/>
      <c r="AK69" s="188"/>
      <c r="AL69" s="188"/>
      <c r="AM69" s="186"/>
      <c r="AN69" s="186"/>
      <c r="AO69" s="185"/>
      <c r="AP69" s="185"/>
      <c r="AQ69" s="185"/>
      <c r="AR69" s="187">
        <f t="shared" si="3"/>
        <v>0</v>
      </c>
      <c r="AS69" s="187"/>
      <c r="AT69" s="200"/>
      <c r="AU69" s="137"/>
      <c r="AV69" s="135"/>
      <c r="AW69" s="135"/>
      <c r="AX69" s="135"/>
      <c r="AY69" s="135"/>
      <c r="AZ69" s="136"/>
    </row>
    <row r="70" spans="1:52" ht="36" customHeight="1" x14ac:dyDescent="0.2">
      <c r="A70" s="73">
        <v>52</v>
      </c>
      <c r="B70" s="170"/>
      <c r="C70" s="167"/>
      <c r="D70" s="167"/>
      <c r="E70" s="167"/>
      <c r="F70" s="167"/>
      <c r="G70" s="167"/>
      <c r="H70" s="167"/>
      <c r="I70" s="167"/>
      <c r="J70" s="167"/>
      <c r="K70" s="167"/>
      <c r="L70" s="167"/>
      <c r="M70" s="167"/>
      <c r="N70" s="167"/>
      <c r="O70" s="167"/>
      <c r="P70" s="168"/>
      <c r="Q70" s="168"/>
      <c r="R70" s="169"/>
      <c r="S70" s="169"/>
      <c r="T70" s="169"/>
      <c r="U70" s="134"/>
      <c r="V70" s="135"/>
      <c r="W70" s="135"/>
      <c r="X70" s="136"/>
      <c r="Y70" s="132"/>
      <c r="Z70" s="133"/>
      <c r="AA70" s="133"/>
      <c r="AB70" s="186"/>
      <c r="AC70" s="186"/>
      <c r="AD70" s="185"/>
      <c r="AE70" s="185"/>
      <c r="AF70" s="185"/>
      <c r="AG70" s="187">
        <f t="shared" si="2"/>
        <v>0</v>
      </c>
      <c r="AH70" s="187"/>
      <c r="AI70" s="187"/>
      <c r="AJ70" s="53"/>
      <c r="AK70" s="188"/>
      <c r="AL70" s="188"/>
      <c r="AM70" s="186"/>
      <c r="AN70" s="186"/>
      <c r="AO70" s="185"/>
      <c r="AP70" s="185"/>
      <c r="AQ70" s="185"/>
      <c r="AR70" s="187">
        <f t="shared" si="3"/>
        <v>0</v>
      </c>
      <c r="AS70" s="187"/>
      <c r="AT70" s="200"/>
      <c r="AU70" s="137"/>
      <c r="AV70" s="135"/>
      <c r="AW70" s="135"/>
      <c r="AX70" s="135"/>
      <c r="AY70" s="135"/>
      <c r="AZ70" s="136"/>
    </row>
    <row r="71" spans="1:52" ht="36" customHeight="1" x14ac:dyDescent="0.2">
      <c r="A71" s="73">
        <v>53</v>
      </c>
      <c r="B71" s="170"/>
      <c r="C71" s="167"/>
      <c r="D71" s="167"/>
      <c r="E71" s="167"/>
      <c r="F71" s="167"/>
      <c r="G71" s="167"/>
      <c r="H71" s="167"/>
      <c r="I71" s="167"/>
      <c r="J71" s="167"/>
      <c r="K71" s="167"/>
      <c r="L71" s="167"/>
      <c r="M71" s="167"/>
      <c r="N71" s="167"/>
      <c r="O71" s="167"/>
      <c r="P71" s="168"/>
      <c r="Q71" s="168"/>
      <c r="R71" s="169"/>
      <c r="S71" s="169"/>
      <c r="T71" s="169"/>
      <c r="U71" s="134"/>
      <c r="V71" s="135"/>
      <c r="W71" s="135"/>
      <c r="X71" s="136"/>
      <c r="Y71" s="132"/>
      <c r="Z71" s="133"/>
      <c r="AA71" s="133"/>
      <c r="AB71" s="186"/>
      <c r="AC71" s="186"/>
      <c r="AD71" s="185"/>
      <c r="AE71" s="185"/>
      <c r="AF71" s="185"/>
      <c r="AG71" s="187">
        <f t="shared" si="2"/>
        <v>0</v>
      </c>
      <c r="AH71" s="187"/>
      <c r="AI71" s="187"/>
      <c r="AJ71" s="53"/>
      <c r="AK71" s="188"/>
      <c r="AL71" s="188"/>
      <c r="AM71" s="186"/>
      <c r="AN71" s="186"/>
      <c r="AO71" s="185"/>
      <c r="AP71" s="185"/>
      <c r="AQ71" s="185"/>
      <c r="AR71" s="187">
        <f t="shared" si="3"/>
        <v>0</v>
      </c>
      <c r="AS71" s="187"/>
      <c r="AT71" s="200"/>
      <c r="AU71" s="137"/>
      <c r="AV71" s="135"/>
      <c r="AW71" s="135"/>
      <c r="AX71" s="135"/>
      <c r="AY71" s="135"/>
      <c r="AZ71" s="136"/>
    </row>
    <row r="72" spans="1:52" ht="36" customHeight="1" x14ac:dyDescent="0.2">
      <c r="A72" s="73">
        <v>54</v>
      </c>
      <c r="B72" s="170"/>
      <c r="C72" s="167"/>
      <c r="D72" s="167"/>
      <c r="E72" s="167"/>
      <c r="F72" s="167"/>
      <c r="G72" s="167"/>
      <c r="H72" s="167"/>
      <c r="I72" s="167"/>
      <c r="J72" s="167"/>
      <c r="K72" s="167"/>
      <c r="L72" s="167"/>
      <c r="M72" s="167"/>
      <c r="N72" s="167"/>
      <c r="O72" s="167"/>
      <c r="P72" s="168"/>
      <c r="Q72" s="168"/>
      <c r="R72" s="169"/>
      <c r="S72" s="169"/>
      <c r="T72" s="169"/>
      <c r="U72" s="134"/>
      <c r="V72" s="135"/>
      <c r="W72" s="135"/>
      <c r="X72" s="136"/>
      <c r="Y72" s="132"/>
      <c r="Z72" s="133"/>
      <c r="AA72" s="133"/>
      <c r="AB72" s="186"/>
      <c r="AC72" s="186"/>
      <c r="AD72" s="185"/>
      <c r="AE72" s="185"/>
      <c r="AF72" s="185"/>
      <c r="AG72" s="187">
        <f t="shared" si="2"/>
        <v>0</v>
      </c>
      <c r="AH72" s="187"/>
      <c r="AI72" s="187"/>
      <c r="AJ72" s="53"/>
      <c r="AK72" s="188"/>
      <c r="AL72" s="188"/>
      <c r="AM72" s="186"/>
      <c r="AN72" s="186"/>
      <c r="AO72" s="185"/>
      <c r="AP72" s="185"/>
      <c r="AQ72" s="185"/>
      <c r="AR72" s="187">
        <f t="shared" si="3"/>
        <v>0</v>
      </c>
      <c r="AS72" s="187"/>
      <c r="AT72" s="200"/>
      <c r="AU72" s="137"/>
      <c r="AV72" s="135"/>
      <c r="AW72" s="135"/>
      <c r="AX72" s="135"/>
      <c r="AY72" s="135"/>
      <c r="AZ72" s="136"/>
    </row>
    <row r="73" spans="1:52" ht="36" customHeight="1" x14ac:dyDescent="0.2">
      <c r="A73" s="73">
        <v>55</v>
      </c>
      <c r="B73" s="170"/>
      <c r="C73" s="167"/>
      <c r="D73" s="167"/>
      <c r="E73" s="167"/>
      <c r="F73" s="167"/>
      <c r="G73" s="167"/>
      <c r="H73" s="167"/>
      <c r="I73" s="167"/>
      <c r="J73" s="167"/>
      <c r="K73" s="167"/>
      <c r="L73" s="167"/>
      <c r="M73" s="167"/>
      <c r="N73" s="167"/>
      <c r="O73" s="167"/>
      <c r="P73" s="168"/>
      <c r="Q73" s="168"/>
      <c r="R73" s="169"/>
      <c r="S73" s="169"/>
      <c r="T73" s="169"/>
      <c r="U73" s="134"/>
      <c r="V73" s="135"/>
      <c r="W73" s="135"/>
      <c r="X73" s="136"/>
      <c r="Y73" s="132"/>
      <c r="Z73" s="133"/>
      <c r="AA73" s="133"/>
      <c r="AB73" s="186"/>
      <c r="AC73" s="186"/>
      <c r="AD73" s="185"/>
      <c r="AE73" s="185"/>
      <c r="AF73" s="185"/>
      <c r="AG73" s="187">
        <f t="shared" si="2"/>
        <v>0</v>
      </c>
      <c r="AH73" s="187"/>
      <c r="AI73" s="187"/>
      <c r="AJ73" s="53"/>
      <c r="AK73" s="188"/>
      <c r="AL73" s="188"/>
      <c r="AM73" s="186"/>
      <c r="AN73" s="186"/>
      <c r="AO73" s="185"/>
      <c r="AP73" s="185"/>
      <c r="AQ73" s="185"/>
      <c r="AR73" s="187">
        <f t="shared" si="3"/>
        <v>0</v>
      </c>
      <c r="AS73" s="187"/>
      <c r="AT73" s="200"/>
      <c r="AU73" s="137"/>
      <c r="AV73" s="135"/>
      <c r="AW73" s="135"/>
      <c r="AX73" s="135"/>
      <c r="AY73" s="135"/>
      <c r="AZ73" s="136"/>
    </row>
    <row r="74" spans="1:52" ht="36" customHeight="1" x14ac:dyDescent="0.2">
      <c r="A74" s="73">
        <v>56</v>
      </c>
      <c r="B74" s="170"/>
      <c r="C74" s="167"/>
      <c r="D74" s="167"/>
      <c r="E74" s="167"/>
      <c r="F74" s="167"/>
      <c r="G74" s="167"/>
      <c r="H74" s="167"/>
      <c r="I74" s="167"/>
      <c r="J74" s="167"/>
      <c r="K74" s="167"/>
      <c r="L74" s="167"/>
      <c r="M74" s="167"/>
      <c r="N74" s="167"/>
      <c r="O74" s="167"/>
      <c r="P74" s="168"/>
      <c r="Q74" s="168"/>
      <c r="R74" s="169"/>
      <c r="S74" s="169"/>
      <c r="T74" s="169"/>
      <c r="U74" s="134"/>
      <c r="V74" s="135"/>
      <c r="W74" s="135"/>
      <c r="X74" s="136"/>
      <c r="Y74" s="132"/>
      <c r="Z74" s="133"/>
      <c r="AA74" s="133"/>
      <c r="AB74" s="186"/>
      <c r="AC74" s="186"/>
      <c r="AD74" s="185"/>
      <c r="AE74" s="185"/>
      <c r="AF74" s="185"/>
      <c r="AG74" s="187">
        <f t="shared" si="2"/>
        <v>0</v>
      </c>
      <c r="AH74" s="187"/>
      <c r="AI74" s="187"/>
      <c r="AJ74" s="53"/>
      <c r="AK74" s="188"/>
      <c r="AL74" s="188"/>
      <c r="AM74" s="186"/>
      <c r="AN74" s="186"/>
      <c r="AO74" s="185"/>
      <c r="AP74" s="185"/>
      <c r="AQ74" s="185"/>
      <c r="AR74" s="187">
        <f t="shared" si="3"/>
        <v>0</v>
      </c>
      <c r="AS74" s="187"/>
      <c r="AT74" s="200"/>
      <c r="AU74" s="137"/>
      <c r="AV74" s="135"/>
      <c r="AW74" s="135"/>
      <c r="AX74" s="135"/>
      <c r="AY74" s="135"/>
      <c r="AZ74" s="136"/>
    </row>
    <row r="75" spans="1:52" ht="36" customHeight="1" x14ac:dyDescent="0.2">
      <c r="A75" s="73">
        <v>57</v>
      </c>
      <c r="B75" s="170"/>
      <c r="C75" s="167"/>
      <c r="D75" s="167"/>
      <c r="E75" s="167"/>
      <c r="F75" s="167"/>
      <c r="G75" s="167"/>
      <c r="H75" s="167"/>
      <c r="I75" s="167"/>
      <c r="J75" s="167"/>
      <c r="K75" s="167"/>
      <c r="L75" s="167"/>
      <c r="M75" s="167"/>
      <c r="N75" s="167"/>
      <c r="O75" s="167"/>
      <c r="P75" s="168"/>
      <c r="Q75" s="168"/>
      <c r="R75" s="169"/>
      <c r="S75" s="169"/>
      <c r="T75" s="169"/>
      <c r="U75" s="134"/>
      <c r="V75" s="135"/>
      <c r="W75" s="135"/>
      <c r="X75" s="136"/>
      <c r="Y75" s="132"/>
      <c r="Z75" s="133"/>
      <c r="AA75" s="133"/>
      <c r="AB75" s="186"/>
      <c r="AC75" s="186"/>
      <c r="AD75" s="185"/>
      <c r="AE75" s="185"/>
      <c r="AF75" s="185"/>
      <c r="AG75" s="187">
        <f t="shared" si="2"/>
        <v>0</v>
      </c>
      <c r="AH75" s="187"/>
      <c r="AI75" s="187"/>
      <c r="AJ75" s="53"/>
      <c r="AK75" s="188"/>
      <c r="AL75" s="188"/>
      <c r="AM75" s="186"/>
      <c r="AN75" s="186"/>
      <c r="AO75" s="185"/>
      <c r="AP75" s="185"/>
      <c r="AQ75" s="185"/>
      <c r="AR75" s="187">
        <f t="shared" si="3"/>
        <v>0</v>
      </c>
      <c r="AS75" s="187"/>
      <c r="AT75" s="200"/>
      <c r="AU75" s="137"/>
      <c r="AV75" s="135"/>
      <c r="AW75" s="135"/>
      <c r="AX75" s="135"/>
      <c r="AY75" s="135"/>
      <c r="AZ75" s="136"/>
    </row>
    <row r="76" spans="1:52" ht="36" customHeight="1" x14ac:dyDescent="0.2">
      <c r="A76" s="73">
        <v>58</v>
      </c>
      <c r="B76" s="170"/>
      <c r="C76" s="167"/>
      <c r="D76" s="167"/>
      <c r="E76" s="167"/>
      <c r="F76" s="167"/>
      <c r="G76" s="167"/>
      <c r="H76" s="167"/>
      <c r="I76" s="167"/>
      <c r="J76" s="167"/>
      <c r="K76" s="167"/>
      <c r="L76" s="167"/>
      <c r="M76" s="167"/>
      <c r="N76" s="167"/>
      <c r="O76" s="167"/>
      <c r="P76" s="168"/>
      <c r="Q76" s="168"/>
      <c r="R76" s="169"/>
      <c r="S76" s="169"/>
      <c r="T76" s="169"/>
      <c r="U76" s="134"/>
      <c r="V76" s="135"/>
      <c r="W76" s="135"/>
      <c r="X76" s="136"/>
      <c r="Y76" s="132"/>
      <c r="Z76" s="133"/>
      <c r="AA76" s="133"/>
      <c r="AB76" s="186"/>
      <c r="AC76" s="186"/>
      <c r="AD76" s="185"/>
      <c r="AE76" s="185"/>
      <c r="AF76" s="185"/>
      <c r="AG76" s="187">
        <f t="shared" si="2"/>
        <v>0</v>
      </c>
      <c r="AH76" s="187"/>
      <c r="AI76" s="187"/>
      <c r="AJ76" s="53"/>
      <c r="AK76" s="188"/>
      <c r="AL76" s="188"/>
      <c r="AM76" s="186"/>
      <c r="AN76" s="186"/>
      <c r="AO76" s="185"/>
      <c r="AP76" s="185"/>
      <c r="AQ76" s="185"/>
      <c r="AR76" s="187">
        <f t="shared" si="3"/>
        <v>0</v>
      </c>
      <c r="AS76" s="187"/>
      <c r="AT76" s="200"/>
      <c r="AU76" s="137"/>
      <c r="AV76" s="135"/>
      <c r="AW76" s="135"/>
      <c r="AX76" s="135"/>
      <c r="AY76" s="135"/>
      <c r="AZ76" s="136"/>
    </row>
    <row r="77" spans="1:52" ht="36" customHeight="1" x14ac:dyDescent="0.2">
      <c r="A77" s="73">
        <v>59</v>
      </c>
      <c r="B77" s="170"/>
      <c r="C77" s="167"/>
      <c r="D77" s="167"/>
      <c r="E77" s="167"/>
      <c r="F77" s="167"/>
      <c r="G77" s="167"/>
      <c r="H77" s="167"/>
      <c r="I77" s="167"/>
      <c r="J77" s="167"/>
      <c r="K77" s="167"/>
      <c r="L77" s="167"/>
      <c r="M77" s="167"/>
      <c r="N77" s="167"/>
      <c r="O77" s="167"/>
      <c r="P77" s="168"/>
      <c r="Q77" s="168"/>
      <c r="R77" s="169"/>
      <c r="S77" s="169"/>
      <c r="T77" s="169"/>
      <c r="U77" s="134"/>
      <c r="V77" s="135"/>
      <c r="W77" s="135"/>
      <c r="X77" s="136"/>
      <c r="Y77" s="132"/>
      <c r="Z77" s="133"/>
      <c r="AA77" s="133"/>
      <c r="AB77" s="186"/>
      <c r="AC77" s="186"/>
      <c r="AD77" s="185"/>
      <c r="AE77" s="185"/>
      <c r="AF77" s="185"/>
      <c r="AG77" s="187">
        <f t="shared" si="2"/>
        <v>0</v>
      </c>
      <c r="AH77" s="187"/>
      <c r="AI77" s="187"/>
      <c r="AJ77" s="53"/>
      <c r="AK77" s="188"/>
      <c r="AL77" s="188"/>
      <c r="AM77" s="186"/>
      <c r="AN77" s="186"/>
      <c r="AO77" s="185"/>
      <c r="AP77" s="185"/>
      <c r="AQ77" s="185"/>
      <c r="AR77" s="187">
        <f t="shared" si="3"/>
        <v>0</v>
      </c>
      <c r="AS77" s="187"/>
      <c r="AT77" s="200"/>
      <c r="AU77" s="137"/>
      <c r="AV77" s="135"/>
      <c r="AW77" s="135"/>
      <c r="AX77" s="135"/>
      <c r="AY77" s="135"/>
      <c r="AZ77" s="136"/>
    </row>
    <row r="78" spans="1:52" ht="36" customHeight="1" x14ac:dyDescent="0.2">
      <c r="A78" s="73">
        <v>60</v>
      </c>
      <c r="B78" s="170"/>
      <c r="C78" s="167"/>
      <c r="D78" s="167"/>
      <c r="E78" s="167"/>
      <c r="F78" s="167"/>
      <c r="G78" s="167"/>
      <c r="H78" s="167"/>
      <c r="I78" s="167"/>
      <c r="J78" s="167"/>
      <c r="K78" s="167"/>
      <c r="L78" s="167"/>
      <c r="M78" s="167"/>
      <c r="N78" s="167"/>
      <c r="O78" s="167"/>
      <c r="P78" s="168"/>
      <c r="Q78" s="168"/>
      <c r="R78" s="169"/>
      <c r="S78" s="169"/>
      <c r="T78" s="169"/>
      <c r="U78" s="134"/>
      <c r="V78" s="135"/>
      <c r="W78" s="135"/>
      <c r="X78" s="136"/>
      <c r="Y78" s="132"/>
      <c r="Z78" s="133"/>
      <c r="AA78" s="133"/>
      <c r="AB78" s="186"/>
      <c r="AC78" s="186"/>
      <c r="AD78" s="185"/>
      <c r="AE78" s="185"/>
      <c r="AF78" s="185"/>
      <c r="AG78" s="187">
        <f t="shared" si="2"/>
        <v>0</v>
      </c>
      <c r="AH78" s="187"/>
      <c r="AI78" s="187"/>
      <c r="AJ78" s="53"/>
      <c r="AK78" s="188"/>
      <c r="AL78" s="188"/>
      <c r="AM78" s="186"/>
      <c r="AN78" s="186"/>
      <c r="AO78" s="185"/>
      <c r="AP78" s="185"/>
      <c r="AQ78" s="185"/>
      <c r="AR78" s="187">
        <f t="shared" si="3"/>
        <v>0</v>
      </c>
      <c r="AS78" s="187"/>
      <c r="AT78" s="200"/>
      <c r="AU78" s="137"/>
      <c r="AV78" s="135"/>
      <c r="AW78" s="135"/>
      <c r="AX78" s="135"/>
      <c r="AY78" s="135"/>
      <c r="AZ78" s="136"/>
    </row>
    <row r="79" spans="1:52" ht="36" customHeight="1" x14ac:dyDescent="0.2">
      <c r="A79" s="73">
        <v>61</v>
      </c>
      <c r="B79" s="170"/>
      <c r="C79" s="167"/>
      <c r="D79" s="167"/>
      <c r="E79" s="167"/>
      <c r="F79" s="167"/>
      <c r="G79" s="167"/>
      <c r="H79" s="167"/>
      <c r="I79" s="167"/>
      <c r="J79" s="167"/>
      <c r="K79" s="167"/>
      <c r="L79" s="167"/>
      <c r="M79" s="167"/>
      <c r="N79" s="167"/>
      <c r="O79" s="167"/>
      <c r="P79" s="168"/>
      <c r="Q79" s="168"/>
      <c r="R79" s="169"/>
      <c r="S79" s="169"/>
      <c r="T79" s="169"/>
      <c r="U79" s="134"/>
      <c r="V79" s="135"/>
      <c r="W79" s="135"/>
      <c r="X79" s="136"/>
      <c r="Y79" s="132"/>
      <c r="Z79" s="133"/>
      <c r="AA79" s="133"/>
      <c r="AB79" s="186"/>
      <c r="AC79" s="186"/>
      <c r="AD79" s="185"/>
      <c r="AE79" s="185"/>
      <c r="AF79" s="185"/>
      <c r="AG79" s="187">
        <f t="shared" si="2"/>
        <v>0</v>
      </c>
      <c r="AH79" s="187"/>
      <c r="AI79" s="187"/>
      <c r="AJ79" s="53"/>
      <c r="AK79" s="188"/>
      <c r="AL79" s="188"/>
      <c r="AM79" s="186"/>
      <c r="AN79" s="186"/>
      <c r="AO79" s="185"/>
      <c r="AP79" s="185"/>
      <c r="AQ79" s="185"/>
      <c r="AR79" s="187">
        <f t="shared" si="3"/>
        <v>0</v>
      </c>
      <c r="AS79" s="187"/>
      <c r="AT79" s="200"/>
      <c r="AU79" s="137"/>
      <c r="AV79" s="135"/>
      <c r="AW79" s="135"/>
      <c r="AX79" s="135"/>
      <c r="AY79" s="135"/>
      <c r="AZ79" s="136"/>
    </row>
    <row r="80" spans="1:52" ht="36" customHeight="1" x14ac:dyDescent="0.2">
      <c r="A80" s="73">
        <v>62</v>
      </c>
      <c r="B80" s="170"/>
      <c r="C80" s="167"/>
      <c r="D80" s="167"/>
      <c r="E80" s="167"/>
      <c r="F80" s="167"/>
      <c r="G80" s="167"/>
      <c r="H80" s="167"/>
      <c r="I80" s="167"/>
      <c r="J80" s="167"/>
      <c r="K80" s="167"/>
      <c r="L80" s="167"/>
      <c r="M80" s="167"/>
      <c r="N80" s="167"/>
      <c r="O80" s="167"/>
      <c r="P80" s="168"/>
      <c r="Q80" s="168"/>
      <c r="R80" s="169"/>
      <c r="S80" s="169"/>
      <c r="T80" s="169"/>
      <c r="U80" s="134"/>
      <c r="V80" s="135"/>
      <c r="W80" s="135"/>
      <c r="X80" s="136"/>
      <c r="Y80" s="132"/>
      <c r="Z80" s="133"/>
      <c r="AA80" s="133"/>
      <c r="AB80" s="186"/>
      <c r="AC80" s="186"/>
      <c r="AD80" s="185"/>
      <c r="AE80" s="185"/>
      <c r="AF80" s="185"/>
      <c r="AG80" s="187">
        <f t="shared" si="2"/>
        <v>0</v>
      </c>
      <c r="AH80" s="187"/>
      <c r="AI80" s="187"/>
      <c r="AJ80" s="53"/>
      <c r="AK80" s="188"/>
      <c r="AL80" s="188"/>
      <c r="AM80" s="186"/>
      <c r="AN80" s="186"/>
      <c r="AO80" s="185"/>
      <c r="AP80" s="185"/>
      <c r="AQ80" s="185"/>
      <c r="AR80" s="187">
        <f t="shared" si="3"/>
        <v>0</v>
      </c>
      <c r="AS80" s="187"/>
      <c r="AT80" s="200"/>
      <c r="AU80" s="137"/>
      <c r="AV80" s="135"/>
      <c r="AW80" s="135"/>
      <c r="AX80" s="135"/>
      <c r="AY80" s="135"/>
      <c r="AZ80" s="136"/>
    </row>
    <row r="81" spans="1:52" ht="36" customHeight="1" x14ac:dyDescent="0.2">
      <c r="A81" s="73">
        <v>63</v>
      </c>
      <c r="B81" s="170"/>
      <c r="C81" s="167"/>
      <c r="D81" s="167"/>
      <c r="E81" s="167"/>
      <c r="F81" s="167"/>
      <c r="G81" s="167"/>
      <c r="H81" s="167"/>
      <c r="I81" s="167"/>
      <c r="J81" s="167"/>
      <c r="K81" s="167"/>
      <c r="L81" s="167"/>
      <c r="M81" s="167"/>
      <c r="N81" s="167"/>
      <c r="O81" s="167"/>
      <c r="P81" s="168"/>
      <c r="Q81" s="168"/>
      <c r="R81" s="169"/>
      <c r="S81" s="169"/>
      <c r="T81" s="169"/>
      <c r="U81" s="134"/>
      <c r="V81" s="135"/>
      <c r="W81" s="135"/>
      <c r="X81" s="136"/>
      <c r="Y81" s="132"/>
      <c r="Z81" s="133"/>
      <c r="AA81" s="133"/>
      <c r="AB81" s="186"/>
      <c r="AC81" s="186"/>
      <c r="AD81" s="185"/>
      <c r="AE81" s="185"/>
      <c r="AF81" s="185"/>
      <c r="AG81" s="187">
        <f t="shared" si="2"/>
        <v>0</v>
      </c>
      <c r="AH81" s="187"/>
      <c r="AI81" s="187"/>
      <c r="AJ81" s="53"/>
      <c r="AK81" s="188"/>
      <c r="AL81" s="188"/>
      <c r="AM81" s="186"/>
      <c r="AN81" s="186"/>
      <c r="AO81" s="185"/>
      <c r="AP81" s="185"/>
      <c r="AQ81" s="185"/>
      <c r="AR81" s="187">
        <f t="shared" si="3"/>
        <v>0</v>
      </c>
      <c r="AS81" s="187"/>
      <c r="AT81" s="200"/>
      <c r="AU81" s="137"/>
      <c r="AV81" s="135"/>
      <c r="AW81" s="135"/>
      <c r="AX81" s="135"/>
      <c r="AY81" s="135"/>
      <c r="AZ81" s="136"/>
    </row>
    <row r="82" spans="1:52" ht="36" customHeight="1" x14ac:dyDescent="0.2">
      <c r="A82" s="73">
        <v>64</v>
      </c>
      <c r="B82" s="170"/>
      <c r="C82" s="167"/>
      <c r="D82" s="167"/>
      <c r="E82" s="167"/>
      <c r="F82" s="167"/>
      <c r="G82" s="167"/>
      <c r="H82" s="167"/>
      <c r="I82" s="167"/>
      <c r="J82" s="167"/>
      <c r="K82" s="167"/>
      <c r="L82" s="167"/>
      <c r="M82" s="167"/>
      <c r="N82" s="167"/>
      <c r="O82" s="167"/>
      <c r="P82" s="168"/>
      <c r="Q82" s="168"/>
      <c r="R82" s="169"/>
      <c r="S82" s="169"/>
      <c r="T82" s="169"/>
      <c r="U82" s="134"/>
      <c r="V82" s="135"/>
      <c r="W82" s="135"/>
      <c r="X82" s="136"/>
      <c r="Y82" s="132"/>
      <c r="Z82" s="133"/>
      <c r="AA82" s="133"/>
      <c r="AB82" s="186"/>
      <c r="AC82" s="186"/>
      <c r="AD82" s="185"/>
      <c r="AE82" s="185"/>
      <c r="AF82" s="185"/>
      <c r="AG82" s="187">
        <f t="shared" si="2"/>
        <v>0</v>
      </c>
      <c r="AH82" s="187"/>
      <c r="AI82" s="187"/>
      <c r="AJ82" s="53"/>
      <c r="AK82" s="188"/>
      <c r="AL82" s="188"/>
      <c r="AM82" s="186"/>
      <c r="AN82" s="186"/>
      <c r="AO82" s="185"/>
      <c r="AP82" s="185"/>
      <c r="AQ82" s="185"/>
      <c r="AR82" s="187">
        <f t="shared" si="3"/>
        <v>0</v>
      </c>
      <c r="AS82" s="187"/>
      <c r="AT82" s="200"/>
      <c r="AU82" s="137"/>
      <c r="AV82" s="135"/>
      <c r="AW82" s="135"/>
      <c r="AX82" s="135"/>
      <c r="AY82" s="135"/>
      <c r="AZ82" s="136"/>
    </row>
    <row r="83" spans="1:52" ht="36" customHeight="1" x14ac:dyDescent="0.2">
      <c r="A83" s="73">
        <v>65</v>
      </c>
      <c r="B83" s="170"/>
      <c r="C83" s="167"/>
      <c r="D83" s="167"/>
      <c r="E83" s="167"/>
      <c r="F83" s="167"/>
      <c r="G83" s="167"/>
      <c r="H83" s="167"/>
      <c r="I83" s="167"/>
      <c r="J83" s="167"/>
      <c r="K83" s="167"/>
      <c r="L83" s="167"/>
      <c r="M83" s="167"/>
      <c r="N83" s="167"/>
      <c r="O83" s="167"/>
      <c r="P83" s="168"/>
      <c r="Q83" s="168"/>
      <c r="R83" s="169"/>
      <c r="S83" s="169"/>
      <c r="T83" s="169"/>
      <c r="U83" s="134"/>
      <c r="V83" s="135"/>
      <c r="W83" s="135"/>
      <c r="X83" s="136"/>
      <c r="Y83" s="132"/>
      <c r="Z83" s="133"/>
      <c r="AA83" s="133"/>
      <c r="AB83" s="186"/>
      <c r="AC83" s="186"/>
      <c r="AD83" s="185"/>
      <c r="AE83" s="185"/>
      <c r="AF83" s="185"/>
      <c r="AG83" s="187">
        <f t="shared" ref="AG83:AG114" si="4">AD83*AB83</f>
        <v>0</v>
      </c>
      <c r="AH83" s="187"/>
      <c r="AI83" s="187"/>
      <c r="AJ83" s="53"/>
      <c r="AK83" s="188"/>
      <c r="AL83" s="188"/>
      <c r="AM83" s="186"/>
      <c r="AN83" s="186"/>
      <c r="AO83" s="185"/>
      <c r="AP83" s="185"/>
      <c r="AQ83" s="185"/>
      <c r="AR83" s="187">
        <f t="shared" ref="AR83:AR114" si="5">AO83*AM83</f>
        <v>0</v>
      </c>
      <c r="AS83" s="187"/>
      <c r="AT83" s="200"/>
      <c r="AU83" s="137"/>
      <c r="AV83" s="135"/>
      <c r="AW83" s="135"/>
      <c r="AX83" s="135"/>
      <c r="AY83" s="135"/>
      <c r="AZ83" s="136"/>
    </row>
    <row r="84" spans="1:52" ht="36" customHeight="1" x14ac:dyDescent="0.2">
      <c r="A84" s="73">
        <v>66</v>
      </c>
      <c r="B84" s="170"/>
      <c r="C84" s="167"/>
      <c r="D84" s="167"/>
      <c r="E84" s="167"/>
      <c r="F84" s="167"/>
      <c r="G84" s="167"/>
      <c r="H84" s="167"/>
      <c r="I84" s="167"/>
      <c r="J84" s="167"/>
      <c r="K84" s="167"/>
      <c r="L84" s="167"/>
      <c r="M84" s="167"/>
      <c r="N84" s="167"/>
      <c r="O84" s="167"/>
      <c r="P84" s="168"/>
      <c r="Q84" s="168"/>
      <c r="R84" s="169"/>
      <c r="S84" s="169"/>
      <c r="T84" s="169"/>
      <c r="U84" s="134"/>
      <c r="V84" s="135"/>
      <c r="W84" s="135"/>
      <c r="X84" s="136"/>
      <c r="Y84" s="132"/>
      <c r="Z84" s="133"/>
      <c r="AA84" s="133"/>
      <c r="AB84" s="186"/>
      <c r="AC84" s="186"/>
      <c r="AD84" s="185"/>
      <c r="AE84" s="185"/>
      <c r="AF84" s="185"/>
      <c r="AG84" s="187">
        <f t="shared" si="4"/>
        <v>0</v>
      </c>
      <c r="AH84" s="187"/>
      <c r="AI84" s="187"/>
      <c r="AJ84" s="53"/>
      <c r="AK84" s="188"/>
      <c r="AL84" s="188"/>
      <c r="AM84" s="186"/>
      <c r="AN84" s="186"/>
      <c r="AO84" s="185"/>
      <c r="AP84" s="185"/>
      <c r="AQ84" s="185"/>
      <c r="AR84" s="187">
        <f t="shared" si="5"/>
        <v>0</v>
      </c>
      <c r="AS84" s="187"/>
      <c r="AT84" s="200"/>
      <c r="AU84" s="137"/>
      <c r="AV84" s="135"/>
      <c r="AW84" s="135"/>
      <c r="AX84" s="135"/>
      <c r="AY84" s="135"/>
      <c r="AZ84" s="136"/>
    </row>
    <row r="85" spans="1:52" ht="36" customHeight="1" x14ac:dyDescent="0.2">
      <c r="A85" s="73">
        <v>67</v>
      </c>
      <c r="B85" s="170"/>
      <c r="C85" s="167"/>
      <c r="D85" s="167"/>
      <c r="E85" s="167"/>
      <c r="F85" s="167"/>
      <c r="G85" s="167"/>
      <c r="H85" s="167"/>
      <c r="I85" s="167"/>
      <c r="J85" s="167"/>
      <c r="K85" s="167"/>
      <c r="L85" s="167"/>
      <c r="M85" s="167"/>
      <c r="N85" s="167"/>
      <c r="O85" s="167"/>
      <c r="P85" s="168"/>
      <c r="Q85" s="168"/>
      <c r="R85" s="169"/>
      <c r="S85" s="169"/>
      <c r="T85" s="169"/>
      <c r="U85" s="134"/>
      <c r="V85" s="135"/>
      <c r="W85" s="135"/>
      <c r="X85" s="136"/>
      <c r="Y85" s="132"/>
      <c r="Z85" s="133"/>
      <c r="AA85" s="133"/>
      <c r="AB85" s="186"/>
      <c r="AC85" s="186"/>
      <c r="AD85" s="185"/>
      <c r="AE85" s="185"/>
      <c r="AF85" s="185"/>
      <c r="AG85" s="187">
        <f t="shared" si="4"/>
        <v>0</v>
      </c>
      <c r="AH85" s="187"/>
      <c r="AI85" s="187"/>
      <c r="AJ85" s="53"/>
      <c r="AK85" s="188"/>
      <c r="AL85" s="188"/>
      <c r="AM85" s="186"/>
      <c r="AN85" s="186"/>
      <c r="AO85" s="185"/>
      <c r="AP85" s="185"/>
      <c r="AQ85" s="185"/>
      <c r="AR85" s="187">
        <f t="shared" si="5"/>
        <v>0</v>
      </c>
      <c r="AS85" s="187"/>
      <c r="AT85" s="200"/>
      <c r="AU85" s="137"/>
      <c r="AV85" s="135"/>
      <c r="AW85" s="135"/>
      <c r="AX85" s="135"/>
      <c r="AY85" s="135"/>
      <c r="AZ85" s="136"/>
    </row>
    <row r="86" spans="1:52" ht="36" customHeight="1" x14ac:dyDescent="0.2">
      <c r="A86" s="73">
        <v>68</v>
      </c>
      <c r="B86" s="170"/>
      <c r="C86" s="167"/>
      <c r="D86" s="167"/>
      <c r="E86" s="167"/>
      <c r="F86" s="167"/>
      <c r="G86" s="167"/>
      <c r="H86" s="167"/>
      <c r="I86" s="167"/>
      <c r="J86" s="167"/>
      <c r="K86" s="167"/>
      <c r="L86" s="167"/>
      <c r="M86" s="167"/>
      <c r="N86" s="167"/>
      <c r="O86" s="167"/>
      <c r="P86" s="168"/>
      <c r="Q86" s="168"/>
      <c r="R86" s="169"/>
      <c r="S86" s="169"/>
      <c r="T86" s="169"/>
      <c r="U86" s="134"/>
      <c r="V86" s="135"/>
      <c r="W86" s="135"/>
      <c r="X86" s="136"/>
      <c r="Y86" s="132"/>
      <c r="Z86" s="133"/>
      <c r="AA86" s="133"/>
      <c r="AB86" s="186"/>
      <c r="AC86" s="186"/>
      <c r="AD86" s="185"/>
      <c r="AE86" s="185"/>
      <c r="AF86" s="185"/>
      <c r="AG86" s="187">
        <f t="shared" si="4"/>
        <v>0</v>
      </c>
      <c r="AH86" s="187"/>
      <c r="AI86" s="187"/>
      <c r="AJ86" s="53"/>
      <c r="AK86" s="188"/>
      <c r="AL86" s="188"/>
      <c r="AM86" s="186"/>
      <c r="AN86" s="186"/>
      <c r="AO86" s="185"/>
      <c r="AP86" s="185"/>
      <c r="AQ86" s="185"/>
      <c r="AR86" s="187">
        <f t="shared" si="5"/>
        <v>0</v>
      </c>
      <c r="AS86" s="187"/>
      <c r="AT86" s="200"/>
      <c r="AU86" s="137"/>
      <c r="AV86" s="135"/>
      <c r="AW86" s="135"/>
      <c r="AX86" s="135"/>
      <c r="AY86" s="135"/>
      <c r="AZ86" s="136"/>
    </row>
    <row r="87" spans="1:52" ht="36" customHeight="1" x14ac:dyDescent="0.2">
      <c r="A87" s="73">
        <v>69</v>
      </c>
      <c r="B87" s="170"/>
      <c r="C87" s="167"/>
      <c r="D87" s="167"/>
      <c r="E87" s="167"/>
      <c r="F87" s="167"/>
      <c r="G87" s="167"/>
      <c r="H87" s="167"/>
      <c r="I87" s="167"/>
      <c r="J87" s="167"/>
      <c r="K87" s="167"/>
      <c r="L87" s="167"/>
      <c r="M87" s="167"/>
      <c r="N87" s="167"/>
      <c r="O87" s="167"/>
      <c r="P87" s="168"/>
      <c r="Q87" s="168"/>
      <c r="R87" s="169"/>
      <c r="S87" s="169"/>
      <c r="T87" s="169"/>
      <c r="U87" s="134"/>
      <c r="V87" s="135"/>
      <c r="W87" s="135"/>
      <c r="X87" s="136"/>
      <c r="Y87" s="132"/>
      <c r="Z87" s="133"/>
      <c r="AA87" s="133"/>
      <c r="AB87" s="186"/>
      <c r="AC87" s="186"/>
      <c r="AD87" s="185"/>
      <c r="AE87" s="185"/>
      <c r="AF87" s="185"/>
      <c r="AG87" s="187">
        <f t="shared" si="4"/>
        <v>0</v>
      </c>
      <c r="AH87" s="187"/>
      <c r="AI87" s="187"/>
      <c r="AJ87" s="53"/>
      <c r="AK87" s="188"/>
      <c r="AL87" s="188"/>
      <c r="AM87" s="186"/>
      <c r="AN87" s="186"/>
      <c r="AO87" s="185"/>
      <c r="AP87" s="185"/>
      <c r="AQ87" s="185"/>
      <c r="AR87" s="187">
        <f t="shared" si="5"/>
        <v>0</v>
      </c>
      <c r="AS87" s="187"/>
      <c r="AT87" s="200"/>
      <c r="AU87" s="137"/>
      <c r="AV87" s="135"/>
      <c r="AW87" s="135"/>
      <c r="AX87" s="135"/>
      <c r="AY87" s="135"/>
      <c r="AZ87" s="136"/>
    </row>
    <row r="88" spans="1:52" ht="36" customHeight="1" x14ac:dyDescent="0.2">
      <c r="A88" s="73">
        <v>70</v>
      </c>
      <c r="B88" s="170"/>
      <c r="C88" s="167"/>
      <c r="D88" s="167"/>
      <c r="E88" s="167"/>
      <c r="F88" s="167"/>
      <c r="G88" s="167"/>
      <c r="H88" s="167"/>
      <c r="I88" s="167"/>
      <c r="J88" s="167"/>
      <c r="K88" s="167"/>
      <c r="L88" s="167"/>
      <c r="M88" s="167"/>
      <c r="N88" s="167"/>
      <c r="O88" s="167"/>
      <c r="P88" s="168"/>
      <c r="Q88" s="168"/>
      <c r="R88" s="169"/>
      <c r="S88" s="169"/>
      <c r="T88" s="169"/>
      <c r="U88" s="134"/>
      <c r="V88" s="135"/>
      <c r="W88" s="135"/>
      <c r="X88" s="136"/>
      <c r="Y88" s="132"/>
      <c r="Z88" s="133"/>
      <c r="AA88" s="133"/>
      <c r="AB88" s="186"/>
      <c r="AC88" s="186"/>
      <c r="AD88" s="185"/>
      <c r="AE88" s="185"/>
      <c r="AF88" s="185"/>
      <c r="AG88" s="187">
        <f t="shared" si="4"/>
        <v>0</v>
      </c>
      <c r="AH88" s="187"/>
      <c r="AI88" s="187"/>
      <c r="AJ88" s="53"/>
      <c r="AK88" s="188"/>
      <c r="AL88" s="188"/>
      <c r="AM88" s="186"/>
      <c r="AN88" s="186"/>
      <c r="AO88" s="185"/>
      <c r="AP88" s="185"/>
      <c r="AQ88" s="185"/>
      <c r="AR88" s="187">
        <f t="shared" si="5"/>
        <v>0</v>
      </c>
      <c r="AS88" s="187"/>
      <c r="AT88" s="200"/>
      <c r="AU88" s="137"/>
      <c r="AV88" s="135"/>
      <c r="AW88" s="135"/>
      <c r="AX88" s="135"/>
      <c r="AY88" s="135"/>
      <c r="AZ88" s="136"/>
    </row>
    <row r="89" spans="1:52" ht="36" customHeight="1" x14ac:dyDescent="0.2">
      <c r="A89" s="73">
        <v>71</v>
      </c>
      <c r="B89" s="170"/>
      <c r="C89" s="167"/>
      <c r="D89" s="167"/>
      <c r="E89" s="167"/>
      <c r="F89" s="167"/>
      <c r="G89" s="167"/>
      <c r="H89" s="167"/>
      <c r="I89" s="167"/>
      <c r="J89" s="167"/>
      <c r="K89" s="167"/>
      <c r="L89" s="167"/>
      <c r="M89" s="167"/>
      <c r="N89" s="167"/>
      <c r="O89" s="167"/>
      <c r="P89" s="168"/>
      <c r="Q89" s="168"/>
      <c r="R89" s="169"/>
      <c r="S89" s="169"/>
      <c r="T89" s="169"/>
      <c r="U89" s="134"/>
      <c r="V89" s="135"/>
      <c r="W89" s="135"/>
      <c r="X89" s="136"/>
      <c r="Y89" s="132"/>
      <c r="Z89" s="133"/>
      <c r="AA89" s="133"/>
      <c r="AB89" s="186"/>
      <c r="AC89" s="186"/>
      <c r="AD89" s="185"/>
      <c r="AE89" s="185"/>
      <c r="AF89" s="185"/>
      <c r="AG89" s="187">
        <f t="shared" si="4"/>
        <v>0</v>
      </c>
      <c r="AH89" s="187"/>
      <c r="AI89" s="187"/>
      <c r="AJ89" s="53"/>
      <c r="AK89" s="188"/>
      <c r="AL89" s="188"/>
      <c r="AM89" s="186"/>
      <c r="AN89" s="186"/>
      <c r="AO89" s="185"/>
      <c r="AP89" s="185"/>
      <c r="AQ89" s="185"/>
      <c r="AR89" s="187">
        <f t="shared" si="5"/>
        <v>0</v>
      </c>
      <c r="AS89" s="187"/>
      <c r="AT89" s="200"/>
      <c r="AU89" s="137"/>
      <c r="AV89" s="135"/>
      <c r="AW89" s="135"/>
      <c r="AX89" s="135"/>
      <c r="AY89" s="135"/>
      <c r="AZ89" s="136"/>
    </row>
    <row r="90" spans="1:52" ht="36" customHeight="1" x14ac:dyDescent="0.2">
      <c r="A90" s="73">
        <v>72</v>
      </c>
      <c r="B90" s="170"/>
      <c r="C90" s="167"/>
      <c r="D90" s="167"/>
      <c r="E90" s="167"/>
      <c r="F90" s="167"/>
      <c r="G90" s="167"/>
      <c r="H90" s="167"/>
      <c r="I90" s="167"/>
      <c r="J90" s="167"/>
      <c r="K90" s="167"/>
      <c r="L90" s="167"/>
      <c r="M90" s="167"/>
      <c r="N90" s="167"/>
      <c r="O90" s="167"/>
      <c r="P90" s="168"/>
      <c r="Q90" s="168"/>
      <c r="R90" s="169"/>
      <c r="S90" s="169"/>
      <c r="T90" s="169"/>
      <c r="U90" s="134"/>
      <c r="V90" s="135"/>
      <c r="W90" s="135"/>
      <c r="X90" s="136"/>
      <c r="Y90" s="132"/>
      <c r="Z90" s="133"/>
      <c r="AA90" s="133"/>
      <c r="AB90" s="186"/>
      <c r="AC90" s="186"/>
      <c r="AD90" s="185"/>
      <c r="AE90" s="185"/>
      <c r="AF90" s="185"/>
      <c r="AG90" s="187">
        <f t="shared" si="4"/>
        <v>0</v>
      </c>
      <c r="AH90" s="187"/>
      <c r="AI90" s="187"/>
      <c r="AJ90" s="53"/>
      <c r="AK90" s="188"/>
      <c r="AL90" s="188"/>
      <c r="AM90" s="186"/>
      <c r="AN90" s="186"/>
      <c r="AO90" s="185"/>
      <c r="AP90" s="185"/>
      <c r="AQ90" s="185"/>
      <c r="AR90" s="187">
        <f t="shared" si="5"/>
        <v>0</v>
      </c>
      <c r="AS90" s="187"/>
      <c r="AT90" s="200"/>
      <c r="AU90" s="137"/>
      <c r="AV90" s="135"/>
      <c r="AW90" s="135"/>
      <c r="AX90" s="135"/>
      <c r="AY90" s="135"/>
      <c r="AZ90" s="136"/>
    </row>
    <row r="91" spans="1:52" ht="36" customHeight="1" x14ac:dyDescent="0.2">
      <c r="A91" s="73">
        <v>73</v>
      </c>
      <c r="B91" s="170"/>
      <c r="C91" s="167"/>
      <c r="D91" s="167"/>
      <c r="E91" s="167"/>
      <c r="F91" s="167"/>
      <c r="G91" s="167"/>
      <c r="H91" s="167"/>
      <c r="I91" s="167"/>
      <c r="J91" s="167"/>
      <c r="K91" s="167"/>
      <c r="L91" s="167"/>
      <c r="M91" s="167"/>
      <c r="N91" s="167"/>
      <c r="O91" s="167"/>
      <c r="P91" s="168"/>
      <c r="Q91" s="168"/>
      <c r="R91" s="169"/>
      <c r="S91" s="169"/>
      <c r="T91" s="169"/>
      <c r="U91" s="134"/>
      <c r="V91" s="135"/>
      <c r="W91" s="135"/>
      <c r="X91" s="136"/>
      <c r="Y91" s="132"/>
      <c r="Z91" s="133"/>
      <c r="AA91" s="133"/>
      <c r="AB91" s="186"/>
      <c r="AC91" s="186"/>
      <c r="AD91" s="185"/>
      <c r="AE91" s="185"/>
      <c r="AF91" s="185"/>
      <c r="AG91" s="187">
        <f t="shared" si="4"/>
        <v>0</v>
      </c>
      <c r="AH91" s="187"/>
      <c r="AI91" s="187"/>
      <c r="AJ91" s="53"/>
      <c r="AK91" s="188"/>
      <c r="AL91" s="188"/>
      <c r="AM91" s="186"/>
      <c r="AN91" s="186"/>
      <c r="AO91" s="185"/>
      <c r="AP91" s="185"/>
      <c r="AQ91" s="185"/>
      <c r="AR91" s="187">
        <f t="shared" si="5"/>
        <v>0</v>
      </c>
      <c r="AS91" s="187"/>
      <c r="AT91" s="200"/>
      <c r="AU91" s="137"/>
      <c r="AV91" s="135"/>
      <c r="AW91" s="135"/>
      <c r="AX91" s="135"/>
      <c r="AY91" s="135"/>
      <c r="AZ91" s="136"/>
    </row>
    <row r="92" spans="1:52" ht="36" customHeight="1" x14ac:dyDescent="0.2">
      <c r="A92" s="73">
        <v>74</v>
      </c>
      <c r="B92" s="170"/>
      <c r="C92" s="167"/>
      <c r="D92" s="167"/>
      <c r="E92" s="167"/>
      <c r="F92" s="167"/>
      <c r="G92" s="167"/>
      <c r="H92" s="167"/>
      <c r="I92" s="167"/>
      <c r="J92" s="167"/>
      <c r="K92" s="167"/>
      <c r="L92" s="167"/>
      <c r="M92" s="167"/>
      <c r="N92" s="167"/>
      <c r="O92" s="167"/>
      <c r="P92" s="168"/>
      <c r="Q92" s="168"/>
      <c r="R92" s="169"/>
      <c r="S92" s="169"/>
      <c r="T92" s="169"/>
      <c r="U92" s="134"/>
      <c r="V92" s="135"/>
      <c r="W92" s="135"/>
      <c r="X92" s="136"/>
      <c r="Y92" s="132"/>
      <c r="Z92" s="133"/>
      <c r="AA92" s="133"/>
      <c r="AB92" s="186"/>
      <c r="AC92" s="186"/>
      <c r="AD92" s="185"/>
      <c r="AE92" s="185"/>
      <c r="AF92" s="185"/>
      <c r="AG92" s="187">
        <f t="shared" si="4"/>
        <v>0</v>
      </c>
      <c r="AH92" s="187"/>
      <c r="AI92" s="187"/>
      <c r="AJ92" s="53"/>
      <c r="AK92" s="188"/>
      <c r="AL92" s="188"/>
      <c r="AM92" s="186"/>
      <c r="AN92" s="186"/>
      <c r="AO92" s="185"/>
      <c r="AP92" s="185"/>
      <c r="AQ92" s="185"/>
      <c r="AR92" s="187">
        <f t="shared" si="5"/>
        <v>0</v>
      </c>
      <c r="AS92" s="187"/>
      <c r="AT92" s="200"/>
      <c r="AU92" s="137"/>
      <c r="AV92" s="135"/>
      <c r="AW92" s="135"/>
      <c r="AX92" s="135"/>
      <c r="AY92" s="135"/>
      <c r="AZ92" s="136"/>
    </row>
    <row r="93" spans="1:52" ht="36" customHeight="1" x14ac:dyDescent="0.2">
      <c r="A93" s="73">
        <v>75</v>
      </c>
      <c r="B93" s="170"/>
      <c r="C93" s="167"/>
      <c r="D93" s="167"/>
      <c r="E93" s="167"/>
      <c r="F93" s="167"/>
      <c r="G93" s="167"/>
      <c r="H93" s="167"/>
      <c r="I93" s="167"/>
      <c r="J93" s="167"/>
      <c r="K93" s="167"/>
      <c r="L93" s="167"/>
      <c r="M93" s="167"/>
      <c r="N93" s="167"/>
      <c r="O93" s="167"/>
      <c r="P93" s="168"/>
      <c r="Q93" s="168"/>
      <c r="R93" s="169"/>
      <c r="S93" s="169"/>
      <c r="T93" s="169"/>
      <c r="U93" s="134"/>
      <c r="V93" s="135"/>
      <c r="W93" s="135"/>
      <c r="X93" s="136"/>
      <c r="Y93" s="132"/>
      <c r="Z93" s="133"/>
      <c r="AA93" s="133"/>
      <c r="AB93" s="186"/>
      <c r="AC93" s="186"/>
      <c r="AD93" s="185"/>
      <c r="AE93" s="185"/>
      <c r="AF93" s="185"/>
      <c r="AG93" s="187">
        <f t="shared" si="4"/>
        <v>0</v>
      </c>
      <c r="AH93" s="187"/>
      <c r="AI93" s="187"/>
      <c r="AJ93" s="53"/>
      <c r="AK93" s="188"/>
      <c r="AL93" s="188"/>
      <c r="AM93" s="186"/>
      <c r="AN93" s="186"/>
      <c r="AO93" s="185"/>
      <c r="AP93" s="185"/>
      <c r="AQ93" s="185"/>
      <c r="AR93" s="187">
        <f t="shared" si="5"/>
        <v>0</v>
      </c>
      <c r="AS93" s="187"/>
      <c r="AT93" s="200"/>
      <c r="AU93" s="137"/>
      <c r="AV93" s="135"/>
      <c r="AW93" s="135"/>
      <c r="AX93" s="135"/>
      <c r="AY93" s="135"/>
      <c r="AZ93" s="136"/>
    </row>
    <row r="94" spans="1:52" ht="36" customHeight="1" x14ac:dyDescent="0.2">
      <c r="A94" s="73">
        <v>76</v>
      </c>
      <c r="B94" s="170"/>
      <c r="C94" s="167"/>
      <c r="D94" s="167"/>
      <c r="E94" s="167"/>
      <c r="F94" s="167"/>
      <c r="G94" s="167"/>
      <c r="H94" s="167"/>
      <c r="I94" s="167"/>
      <c r="J94" s="167"/>
      <c r="K94" s="167"/>
      <c r="L94" s="167"/>
      <c r="M94" s="167"/>
      <c r="N94" s="167"/>
      <c r="O94" s="167"/>
      <c r="P94" s="168"/>
      <c r="Q94" s="168"/>
      <c r="R94" s="169"/>
      <c r="S94" s="169"/>
      <c r="T94" s="169"/>
      <c r="U94" s="134"/>
      <c r="V94" s="135"/>
      <c r="W94" s="135"/>
      <c r="X94" s="136"/>
      <c r="Y94" s="132"/>
      <c r="Z94" s="133"/>
      <c r="AA94" s="133"/>
      <c r="AB94" s="186"/>
      <c r="AC94" s="186"/>
      <c r="AD94" s="185"/>
      <c r="AE94" s="185"/>
      <c r="AF94" s="185"/>
      <c r="AG94" s="187">
        <f t="shared" si="4"/>
        <v>0</v>
      </c>
      <c r="AH94" s="187"/>
      <c r="AI94" s="187"/>
      <c r="AJ94" s="53"/>
      <c r="AK94" s="188"/>
      <c r="AL94" s="188"/>
      <c r="AM94" s="186"/>
      <c r="AN94" s="186"/>
      <c r="AO94" s="185"/>
      <c r="AP94" s="185"/>
      <c r="AQ94" s="185"/>
      <c r="AR94" s="187">
        <f t="shared" si="5"/>
        <v>0</v>
      </c>
      <c r="AS94" s="187"/>
      <c r="AT94" s="200"/>
      <c r="AU94" s="137"/>
      <c r="AV94" s="135"/>
      <c r="AW94" s="135"/>
      <c r="AX94" s="135"/>
      <c r="AY94" s="135"/>
      <c r="AZ94" s="136"/>
    </row>
    <row r="95" spans="1:52" ht="36" customHeight="1" x14ac:dyDescent="0.2">
      <c r="A95" s="73">
        <v>77</v>
      </c>
      <c r="B95" s="170"/>
      <c r="C95" s="167"/>
      <c r="D95" s="167"/>
      <c r="E95" s="167"/>
      <c r="F95" s="167"/>
      <c r="G95" s="167"/>
      <c r="H95" s="167"/>
      <c r="I95" s="167"/>
      <c r="J95" s="167"/>
      <c r="K95" s="167"/>
      <c r="L95" s="167"/>
      <c r="M95" s="167"/>
      <c r="N95" s="167"/>
      <c r="O95" s="167"/>
      <c r="P95" s="168"/>
      <c r="Q95" s="168"/>
      <c r="R95" s="169"/>
      <c r="S95" s="169"/>
      <c r="T95" s="169"/>
      <c r="U95" s="134"/>
      <c r="V95" s="135"/>
      <c r="W95" s="135"/>
      <c r="X95" s="136"/>
      <c r="Y95" s="132"/>
      <c r="Z95" s="133"/>
      <c r="AA95" s="133"/>
      <c r="AB95" s="186"/>
      <c r="AC95" s="186"/>
      <c r="AD95" s="185"/>
      <c r="AE95" s="185"/>
      <c r="AF95" s="185"/>
      <c r="AG95" s="187">
        <f t="shared" si="4"/>
        <v>0</v>
      </c>
      <c r="AH95" s="187"/>
      <c r="AI95" s="187"/>
      <c r="AJ95" s="53"/>
      <c r="AK95" s="188"/>
      <c r="AL95" s="188"/>
      <c r="AM95" s="186"/>
      <c r="AN95" s="186"/>
      <c r="AO95" s="185"/>
      <c r="AP95" s="185"/>
      <c r="AQ95" s="185"/>
      <c r="AR95" s="187">
        <f t="shared" si="5"/>
        <v>0</v>
      </c>
      <c r="AS95" s="187"/>
      <c r="AT95" s="200"/>
      <c r="AU95" s="137"/>
      <c r="AV95" s="135"/>
      <c r="AW95" s="135"/>
      <c r="AX95" s="135"/>
      <c r="AY95" s="135"/>
      <c r="AZ95" s="136"/>
    </row>
    <row r="96" spans="1:52" ht="36" customHeight="1" x14ac:dyDescent="0.2">
      <c r="A96" s="73">
        <v>78</v>
      </c>
      <c r="B96" s="170"/>
      <c r="C96" s="167"/>
      <c r="D96" s="167"/>
      <c r="E96" s="167"/>
      <c r="F96" s="167"/>
      <c r="G96" s="167"/>
      <c r="H96" s="167"/>
      <c r="I96" s="167"/>
      <c r="J96" s="167"/>
      <c r="K96" s="167"/>
      <c r="L96" s="167"/>
      <c r="M96" s="167"/>
      <c r="N96" s="167"/>
      <c r="O96" s="167"/>
      <c r="P96" s="168"/>
      <c r="Q96" s="168"/>
      <c r="R96" s="169"/>
      <c r="S96" s="169"/>
      <c r="T96" s="169"/>
      <c r="U96" s="134"/>
      <c r="V96" s="135"/>
      <c r="W96" s="135"/>
      <c r="X96" s="136"/>
      <c r="Y96" s="132"/>
      <c r="Z96" s="133"/>
      <c r="AA96" s="133"/>
      <c r="AB96" s="186"/>
      <c r="AC96" s="186"/>
      <c r="AD96" s="185"/>
      <c r="AE96" s="185"/>
      <c r="AF96" s="185"/>
      <c r="AG96" s="187">
        <f t="shared" si="4"/>
        <v>0</v>
      </c>
      <c r="AH96" s="187"/>
      <c r="AI96" s="187"/>
      <c r="AJ96" s="53"/>
      <c r="AK96" s="188"/>
      <c r="AL96" s="188"/>
      <c r="AM96" s="186"/>
      <c r="AN96" s="186"/>
      <c r="AO96" s="185"/>
      <c r="AP96" s="185"/>
      <c r="AQ96" s="185"/>
      <c r="AR96" s="187">
        <f t="shared" si="5"/>
        <v>0</v>
      </c>
      <c r="AS96" s="187"/>
      <c r="AT96" s="200"/>
      <c r="AU96" s="137"/>
      <c r="AV96" s="135"/>
      <c r="AW96" s="135"/>
      <c r="AX96" s="135"/>
      <c r="AY96" s="135"/>
      <c r="AZ96" s="136"/>
    </row>
    <row r="97" spans="1:52" ht="36" customHeight="1" x14ac:dyDescent="0.2">
      <c r="A97" s="73">
        <v>79</v>
      </c>
      <c r="B97" s="170"/>
      <c r="C97" s="167"/>
      <c r="D97" s="167"/>
      <c r="E97" s="167"/>
      <c r="F97" s="167"/>
      <c r="G97" s="167"/>
      <c r="H97" s="167"/>
      <c r="I97" s="167"/>
      <c r="J97" s="167"/>
      <c r="K97" s="167"/>
      <c r="L97" s="167"/>
      <c r="M97" s="167"/>
      <c r="N97" s="167"/>
      <c r="O97" s="167"/>
      <c r="P97" s="168"/>
      <c r="Q97" s="168"/>
      <c r="R97" s="169"/>
      <c r="S97" s="169"/>
      <c r="T97" s="169"/>
      <c r="U97" s="134"/>
      <c r="V97" s="135"/>
      <c r="W97" s="135"/>
      <c r="X97" s="136"/>
      <c r="Y97" s="132"/>
      <c r="Z97" s="133"/>
      <c r="AA97" s="133"/>
      <c r="AB97" s="186"/>
      <c r="AC97" s="186"/>
      <c r="AD97" s="185"/>
      <c r="AE97" s="185"/>
      <c r="AF97" s="185"/>
      <c r="AG97" s="187">
        <f t="shared" si="4"/>
        <v>0</v>
      </c>
      <c r="AH97" s="187"/>
      <c r="AI97" s="187"/>
      <c r="AJ97" s="53"/>
      <c r="AK97" s="188"/>
      <c r="AL97" s="188"/>
      <c r="AM97" s="186"/>
      <c r="AN97" s="186"/>
      <c r="AO97" s="185"/>
      <c r="AP97" s="185"/>
      <c r="AQ97" s="185"/>
      <c r="AR97" s="187">
        <f t="shared" si="5"/>
        <v>0</v>
      </c>
      <c r="AS97" s="187"/>
      <c r="AT97" s="200"/>
      <c r="AU97" s="137"/>
      <c r="AV97" s="135"/>
      <c r="AW97" s="135"/>
      <c r="AX97" s="135"/>
      <c r="AY97" s="135"/>
      <c r="AZ97" s="136"/>
    </row>
    <row r="98" spans="1:52" ht="36" customHeight="1" x14ac:dyDescent="0.2">
      <c r="A98" s="73">
        <v>80</v>
      </c>
      <c r="B98" s="170"/>
      <c r="C98" s="167"/>
      <c r="D98" s="167"/>
      <c r="E98" s="167"/>
      <c r="F98" s="167"/>
      <c r="G98" s="167"/>
      <c r="H98" s="167"/>
      <c r="I98" s="167"/>
      <c r="J98" s="167"/>
      <c r="K98" s="167"/>
      <c r="L98" s="167"/>
      <c r="M98" s="167"/>
      <c r="N98" s="167"/>
      <c r="O98" s="167"/>
      <c r="P98" s="168"/>
      <c r="Q98" s="168"/>
      <c r="R98" s="169"/>
      <c r="S98" s="169"/>
      <c r="T98" s="169"/>
      <c r="U98" s="134"/>
      <c r="V98" s="135"/>
      <c r="W98" s="135"/>
      <c r="X98" s="136"/>
      <c r="Y98" s="132"/>
      <c r="Z98" s="133"/>
      <c r="AA98" s="133"/>
      <c r="AB98" s="186"/>
      <c r="AC98" s="186"/>
      <c r="AD98" s="185"/>
      <c r="AE98" s="185"/>
      <c r="AF98" s="185"/>
      <c r="AG98" s="187">
        <f t="shared" si="4"/>
        <v>0</v>
      </c>
      <c r="AH98" s="187"/>
      <c r="AI98" s="187"/>
      <c r="AJ98" s="53"/>
      <c r="AK98" s="188"/>
      <c r="AL98" s="188"/>
      <c r="AM98" s="186"/>
      <c r="AN98" s="186"/>
      <c r="AO98" s="185"/>
      <c r="AP98" s="185"/>
      <c r="AQ98" s="185"/>
      <c r="AR98" s="187">
        <f t="shared" si="5"/>
        <v>0</v>
      </c>
      <c r="AS98" s="187"/>
      <c r="AT98" s="200"/>
      <c r="AU98" s="137"/>
      <c r="AV98" s="135"/>
      <c r="AW98" s="135"/>
      <c r="AX98" s="135"/>
      <c r="AY98" s="135"/>
      <c r="AZ98" s="136"/>
    </row>
    <row r="99" spans="1:52" ht="36" customHeight="1" x14ac:dyDescent="0.2">
      <c r="A99" s="73">
        <v>81</v>
      </c>
      <c r="B99" s="170"/>
      <c r="C99" s="167"/>
      <c r="D99" s="167"/>
      <c r="E99" s="167"/>
      <c r="F99" s="167"/>
      <c r="G99" s="167"/>
      <c r="H99" s="167"/>
      <c r="I99" s="167"/>
      <c r="J99" s="167"/>
      <c r="K99" s="167"/>
      <c r="L99" s="167"/>
      <c r="M99" s="167"/>
      <c r="N99" s="167"/>
      <c r="O99" s="167"/>
      <c r="P99" s="168"/>
      <c r="Q99" s="168"/>
      <c r="R99" s="169"/>
      <c r="S99" s="169"/>
      <c r="T99" s="169"/>
      <c r="U99" s="134"/>
      <c r="V99" s="135"/>
      <c r="W99" s="135"/>
      <c r="X99" s="136"/>
      <c r="Y99" s="132"/>
      <c r="Z99" s="133"/>
      <c r="AA99" s="133"/>
      <c r="AB99" s="186"/>
      <c r="AC99" s="186"/>
      <c r="AD99" s="185"/>
      <c r="AE99" s="185"/>
      <c r="AF99" s="185"/>
      <c r="AG99" s="187">
        <f t="shared" si="4"/>
        <v>0</v>
      </c>
      <c r="AH99" s="187"/>
      <c r="AI99" s="187"/>
      <c r="AJ99" s="53"/>
      <c r="AK99" s="188"/>
      <c r="AL99" s="188"/>
      <c r="AM99" s="186"/>
      <c r="AN99" s="186"/>
      <c r="AO99" s="185"/>
      <c r="AP99" s="185"/>
      <c r="AQ99" s="185"/>
      <c r="AR99" s="187">
        <f t="shared" si="5"/>
        <v>0</v>
      </c>
      <c r="AS99" s="187"/>
      <c r="AT99" s="200"/>
      <c r="AU99" s="137"/>
      <c r="AV99" s="135"/>
      <c r="AW99" s="135"/>
      <c r="AX99" s="135"/>
      <c r="AY99" s="135"/>
      <c r="AZ99" s="136"/>
    </row>
    <row r="100" spans="1:52" ht="36" customHeight="1" x14ac:dyDescent="0.2">
      <c r="A100" s="73">
        <v>82</v>
      </c>
      <c r="B100" s="170"/>
      <c r="C100" s="167"/>
      <c r="D100" s="167"/>
      <c r="E100" s="167"/>
      <c r="F100" s="167"/>
      <c r="G100" s="167"/>
      <c r="H100" s="167"/>
      <c r="I100" s="167"/>
      <c r="J100" s="167"/>
      <c r="K100" s="167"/>
      <c r="L100" s="167"/>
      <c r="M100" s="167"/>
      <c r="N100" s="167"/>
      <c r="O100" s="167"/>
      <c r="P100" s="168"/>
      <c r="Q100" s="168"/>
      <c r="R100" s="169"/>
      <c r="S100" s="169"/>
      <c r="T100" s="169"/>
      <c r="U100" s="134"/>
      <c r="V100" s="135"/>
      <c r="W100" s="135"/>
      <c r="X100" s="136"/>
      <c r="Y100" s="132"/>
      <c r="Z100" s="133"/>
      <c r="AA100" s="133"/>
      <c r="AB100" s="186"/>
      <c r="AC100" s="186"/>
      <c r="AD100" s="185"/>
      <c r="AE100" s="185"/>
      <c r="AF100" s="185"/>
      <c r="AG100" s="187">
        <f t="shared" si="4"/>
        <v>0</v>
      </c>
      <c r="AH100" s="187"/>
      <c r="AI100" s="187"/>
      <c r="AJ100" s="53"/>
      <c r="AK100" s="188"/>
      <c r="AL100" s="188"/>
      <c r="AM100" s="186"/>
      <c r="AN100" s="186"/>
      <c r="AO100" s="185"/>
      <c r="AP100" s="185"/>
      <c r="AQ100" s="185"/>
      <c r="AR100" s="187">
        <f t="shared" si="5"/>
        <v>0</v>
      </c>
      <c r="AS100" s="187"/>
      <c r="AT100" s="200"/>
      <c r="AU100" s="137"/>
      <c r="AV100" s="135"/>
      <c r="AW100" s="135"/>
      <c r="AX100" s="135"/>
      <c r="AY100" s="135"/>
      <c r="AZ100" s="136"/>
    </row>
    <row r="101" spans="1:52" ht="36" customHeight="1" x14ac:dyDescent="0.2">
      <c r="A101" s="73">
        <v>83</v>
      </c>
      <c r="B101" s="170"/>
      <c r="C101" s="167"/>
      <c r="D101" s="167"/>
      <c r="E101" s="167"/>
      <c r="F101" s="167"/>
      <c r="G101" s="167"/>
      <c r="H101" s="167"/>
      <c r="I101" s="167"/>
      <c r="J101" s="167"/>
      <c r="K101" s="167"/>
      <c r="L101" s="167"/>
      <c r="M101" s="167"/>
      <c r="N101" s="167"/>
      <c r="O101" s="167"/>
      <c r="P101" s="168"/>
      <c r="Q101" s="168"/>
      <c r="R101" s="169"/>
      <c r="S101" s="169"/>
      <c r="T101" s="169"/>
      <c r="U101" s="134"/>
      <c r="V101" s="135"/>
      <c r="W101" s="135"/>
      <c r="X101" s="136"/>
      <c r="Y101" s="132"/>
      <c r="Z101" s="133"/>
      <c r="AA101" s="133"/>
      <c r="AB101" s="186"/>
      <c r="AC101" s="186"/>
      <c r="AD101" s="185"/>
      <c r="AE101" s="185"/>
      <c r="AF101" s="185"/>
      <c r="AG101" s="187">
        <f t="shared" si="4"/>
        <v>0</v>
      </c>
      <c r="AH101" s="187"/>
      <c r="AI101" s="187"/>
      <c r="AJ101" s="53"/>
      <c r="AK101" s="188"/>
      <c r="AL101" s="188"/>
      <c r="AM101" s="186"/>
      <c r="AN101" s="186"/>
      <c r="AO101" s="185"/>
      <c r="AP101" s="185"/>
      <c r="AQ101" s="185"/>
      <c r="AR101" s="187">
        <f t="shared" si="5"/>
        <v>0</v>
      </c>
      <c r="AS101" s="187"/>
      <c r="AT101" s="200"/>
      <c r="AU101" s="137"/>
      <c r="AV101" s="135"/>
      <c r="AW101" s="135"/>
      <c r="AX101" s="135"/>
      <c r="AY101" s="135"/>
      <c r="AZ101" s="136"/>
    </row>
    <row r="102" spans="1:52" ht="36" customHeight="1" x14ac:dyDescent="0.2">
      <c r="A102" s="73">
        <v>84</v>
      </c>
      <c r="B102" s="170"/>
      <c r="C102" s="167"/>
      <c r="D102" s="167"/>
      <c r="E102" s="167"/>
      <c r="F102" s="167"/>
      <c r="G102" s="167"/>
      <c r="H102" s="167"/>
      <c r="I102" s="167"/>
      <c r="J102" s="167"/>
      <c r="K102" s="167"/>
      <c r="L102" s="167"/>
      <c r="M102" s="167"/>
      <c r="N102" s="167"/>
      <c r="O102" s="167"/>
      <c r="P102" s="168"/>
      <c r="Q102" s="168"/>
      <c r="R102" s="169"/>
      <c r="S102" s="169"/>
      <c r="T102" s="169"/>
      <c r="U102" s="134"/>
      <c r="V102" s="135"/>
      <c r="W102" s="135"/>
      <c r="X102" s="136"/>
      <c r="Y102" s="132"/>
      <c r="Z102" s="133"/>
      <c r="AA102" s="133"/>
      <c r="AB102" s="186"/>
      <c r="AC102" s="186"/>
      <c r="AD102" s="185"/>
      <c r="AE102" s="185"/>
      <c r="AF102" s="185"/>
      <c r="AG102" s="187">
        <f t="shared" si="4"/>
        <v>0</v>
      </c>
      <c r="AH102" s="187"/>
      <c r="AI102" s="187"/>
      <c r="AJ102" s="53"/>
      <c r="AK102" s="188"/>
      <c r="AL102" s="188"/>
      <c r="AM102" s="186"/>
      <c r="AN102" s="186"/>
      <c r="AO102" s="185"/>
      <c r="AP102" s="185"/>
      <c r="AQ102" s="185"/>
      <c r="AR102" s="187">
        <f t="shared" si="5"/>
        <v>0</v>
      </c>
      <c r="AS102" s="187"/>
      <c r="AT102" s="200"/>
      <c r="AU102" s="137"/>
      <c r="AV102" s="135"/>
      <c r="AW102" s="135"/>
      <c r="AX102" s="135"/>
      <c r="AY102" s="135"/>
      <c r="AZ102" s="136"/>
    </row>
    <row r="103" spans="1:52" ht="36" customHeight="1" x14ac:dyDescent="0.2">
      <c r="A103" s="73">
        <v>85</v>
      </c>
      <c r="B103" s="170"/>
      <c r="C103" s="167"/>
      <c r="D103" s="167"/>
      <c r="E103" s="167"/>
      <c r="F103" s="167"/>
      <c r="G103" s="167"/>
      <c r="H103" s="167"/>
      <c r="I103" s="167"/>
      <c r="J103" s="167"/>
      <c r="K103" s="167"/>
      <c r="L103" s="167"/>
      <c r="M103" s="167"/>
      <c r="N103" s="167"/>
      <c r="O103" s="167"/>
      <c r="P103" s="168"/>
      <c r="Q103" s="168"/>
      <c r="R103" s="169"/>
      <c r="S103" s="169"/>
      <c r="T103" s="169"/>
      <c r="U103" s="134"/>
      <c r="V103" s="135"/>
      <c r="W103" s="135"/>
      <c r="X103" s="136"/>
      <c r="Y103" s="132"/>
      <c r="Z103" s="133"/>
      <c r="AA103" s="133"/>
      <c r="AB103" s="186"/>
      <c r="AC103" s="186"/>
      <c r="AD103" s="185"/>
      <c r="AE103" s="185"/>
      <c r="AF103" s="185"/>
      <c r="AG103" s="187">
        <f t="shared" si="4"/>
        <v>0</v>
      </c>
      <c r="AH103" s="187"/>
      <c r="AI103" s="187"/>
      <c r="AJ103" s="53"/>
      <c r="AK103" s="188"/>
      <c r="AL103" s="188"/>
      <c r="AM103" s="186"/>
      <c r="AN103" s="186"/>
      <c r="AO103" s="185"/>
      <c r="AP103" s="185"/>
      <c r="AQ103" s="185"/>
      <c r="AR103" s="187">
        <f t="shared" si="5"/>
        <v>0</v>
      </c>
      <c r="AS103" s="187"/>
      <c r="AT103" s="200"/>
      <c r="AU103" s="137"/>
      <c r="AV103" s="135"/>
      <c r="AW103" s="135"/>
      <c r="AX103" s="135"/>
      <c r="AY103" s="135"/>
      <c r="AZ103" s="136"/>
    </row>
    <row r="104" spans="1:52" ht="36" customHeight="1" x14ac:dyDescent="0.2">
      <c r="A104" s="73">
        <v>86</v>
      </c>
      <c r="B104" s="170"/>
      <c r="C104" s="167"/>
      <c r="D104" s="167"/>
      <c r="E104" s="167"/>
      <c r="F104" s="167"/>
      <c r="G104" s="167"/>
      <c r="H104" s="167"/>
      <c r="I104" s="167"/>
      <c r="J104" s="167"/>
      <c r="K104" s="167"/>
      <c r="L104" s="167"/>
      <c r="M104" s="167"/>
      <c r="N104" s="167"/>
      <c r="O104" s="167"/>
      <c r="P104" s="168"/>
      <c r="Q104" s="168"/>
      <c r="R104" s="169"/>
      <c r="S104" s="169"/>
      <c r="T104" s="169"/>
      <c r="U104" s="134"/>
      <c r="V104" s="135"/>
      <c r="W104" s="135"/>
      <c r="X104" s="136"/>
      <c r="Y104" s="132"/>
      <c r="Z104" s="133"/>
      <c r="AA104" s="133"/>
      <c r="AB104" s="186"/>
      <c r="AC104" s="186"/>
      <c r="AD104" s="185"/>
      <c r="AE104" s="185"/>
      <c r="AF104" s="185"/>
      <c r="AG104" s="187">
        <f t="shared" si="4"/>
        <v>0</v>
      </c>
      <c r="AH104" s="187"/>
      <c r="AI104" s="187"/>
      <c r="AJ104" s="53"/>
      <c r="AK104" s="188"/>
      <c r="AL104" s="188"/>
      <c r="AM104" s="186"/>
      <c r="AN104" s="186"/>
      <c r="AO104" s="185"/>
      <c r="AP104" s="185"/>
      <c r="AQ104" s="185"/>
      <c r="AR104" s="187">
        <f t="shared" si="5"/>
        <v>0</v>
      </c>
      <c r="AS104" s="187"/>
      <c r="AT104" s="200"/>
      <c r="AU104" s="137"/>
      <c r="AV104" s="135"/>
      <c r="AW104" s="135"/>
      <c r="AX104" s="135"/>
      <c r="AY104" s="135"/>
      <c r="AZ104" s="136"/>
    </row>
    <row r="105" spans="1:52" ht="36" customHeight="1" x14ac:dyDescent="0.2">
      <c r="A105" s="73">
        <v>87</v>
      </c>
      <c r="B105" s="170"/>
      <c r="C105" s="167"/>
      <c r="D105" s="167"/>
      <c r="E105" s="167"/>
      <c r="F105" s="167"/>
      <c r="G105" s="167"/>
      <c r="H105" s="167"/>
      <c r="I105" s="167"/>
      <c r="J105" s="167"/>
      <c r="K105" s="167"/>
      <c r="L105" s="167"/>
      <c r="M105" s="167"/>
      <c r="N105" s="167"/>
      <c r="O105" s="167"/>
      <c r="P105" s="168"/>
      <c r="Q105" s="168"/>
      <c r="R105" s="169"/>
      <c r="S105" s="169"/>
      <c r="T105" s="169"/>
      <c r="U105" s="134"/>
      <c r="V105" s="135"/>
      <c r="W105" s="135"/>
      <c r="X105" s="136"/>
      <c r="Y105" s="132"/>
      <c r="Z105" s="133"/>
      <c r="AA105" s="133"/>
      <c r="AB105" s="186"/>
      <c r="AC105" s="186"/>
      <c r="AD105" s="185"/>
      <c r="AE105" s="185"/>
      <c r="AF105" s="185"/>
      <c r="AG105" s="187">
        <f t="shared" si="4"/>
        <v>0</v>
      </c>
      <c r="AH105" s="187"/>
      <c r="AI105" s="187"/>
      <c r="AJ105" s="53"/>
      <c r="AK105" s="188"/>
      <c r="AL105" s="188"/>
      <c r="AM105" s="186"/>
      <c r="AN105" s="186"/>
      <c r="AO105" s="185"/>
      <c r="AP105" s="185"/>
      <c r="AQ105" s="185"/>
      <c r="AR105" s="187">
        <f t="shared" si="5"/>
        <v>0</v>
      </c>
      <c r="AS105" s="187"/>
      <c r="AT105" s="200"/>
      <c r="AU105" s="137"/>
      <c r="AV105" s="135"/>
      <c r="AW105" s="135"/>
      <c r="AX105" s="135"/>
      <c r="AY105" s="135"/>
      <c r="AZ105" s="136"/>
    </row>
    <row r="106" spans="1:52" ht="36" customHeight="1" x14ac:dyDescent="0.2">
      <c r="A106" s="73">
        <v>88</v>
      </c>
      <c r="B106" s="170"/>
      <c r="C106" s="167"/>
      <c r="D106" s="167"/>
      <c r="E106" s="167"/>
      <c r="F106" s="167"/>
      <c r="G106" s="167"/>
      <c r="H106" s="167"/>
      <c r="I106" s="167"/>
      <c r="J106" s="167"/>
      <c r="K106" s="167"/>
      <c r="L106" s="167"/>
      <c r="M106" s="167"/>
      <c r="N106" s="167"/>
      <c r="O106" s="167"/>
      <c r="P106" s="168"/>
      <c r="Q106" s="168"/>
      <c r="R106" s="169"/>
      <c r="S106" s="169"/>
      <c r="T106" s="169"/>
      <c r="U106" s="134"/>
      <c r="V106" s="135"/>
      <c r="W106" s="135"/>
      <c r="X106" s="136"/>
      <c r="Y106" s="132"/>
      <c r="Z106" s="133"/>
      <c r="AA106" s="133"/>
      <c r="AB106" s="186"/>
      <c r="AC106" s="186"/>
      <c r="AD106" s="185"/>
      <c r="AE106" s="185"/>
      <c r="AF106" s="185"/>
      <c r="AG106" s="187">
        <f t="shared" si="4"/>
        <v>0</v>
      </c>
      <c r="AH106" s="187"/>
      <c r="AI106" s="187"/>
      <c r="AJ106" s="53"/>
      <c r="AK106" s="188"/>
      <c r="AL106" s="188"/>
      <c r="AM106" s="186"/>
      <c r="AN106" s="186"/>
      <c r="AO106" s="185"/>
      <c r="AP106" s="185"/>
      <c r="AQ106" s="185"/>
      <c r="AR106" s="187">
        <f t="shared" si="5"/>
        <v>0</v>
      </c>
      <c r="AS106" s="187"/>
      <c r="AT106" s="200"/>
      <c r="AU106" s="137"/>
      <c r="AV106" s="135"/>
      <c r="AW106" s="135"/>
      <c r="AX106" s="135"/>
      <c r="AY106" s="135"/>
      <c r="AZ106" s="136"/>
    </row>
    <row r="107" spans="1:52" ht="36" customHeight="1" x14ac:dyDescent="0.2">
      <c r="A107" s="73">
        <v>89</v>
      </c>
      <c r="B107" s="170"/>
      <c r="C107" s="167"/>
      <c r="D107" s="167"/>
      <c r="E107" s="167"/>
      <c r="F107" s="167"/>
      <c r="G107" s="167"/>
      <c r="H107" s="167"/>
      <c r="I107" s="167"/>
      <c r="J107" s="167"/>
      <c r="K107" s="167"/>
      <c r="L107" s="167"/>
      <c r="M107" s="167"/>
      <c r="N107" s="167"/>
      <c r="O107" s="167"/>
      <c r="P107" s="168"/>
      <c r="Q107" s="168"/>
      <c r="R107" s="169"/>
      <c r="S107" s="169"/>
      <c r="T107" s="169"/>
      <c r="U107" s="134"/>
      <c r="V107" s="135"/>
      <c r="W107" s="135"/>
      <c r="X107" s="136"/>
      <c r="Y107" s="132"/>
      <c r="Z107" s="133"/>
      <c r="AA107" s="133"/>
      <c r="AB107" s="186"/>
      <c r="AC107" s="186"/>
      <c r="AD107" s="185"/>
      <c r="AE107" s="185"/>
      <c r="AF107" s="185"/>
      <c r="AG107" s="187">
        <f t="shared" si="4"/>
        <v>0</v>
      </c>
      <c r="AH107" s="187"/>
      <c r="AI107" s="187"/>
      <c r="AJ107" s="53"/>
      <c r="AK107" s="188"/>
      <c r="AL107" s="188"/>
      <c r="AM107" s="186"/>
      <c r="AN107" s="186"/>
      <c r="AO107" s="185"/>
      <c r="AP107" s="185"/>
      <c r="AQ107" s="185"/>
      <c r="AR107" s="187">
        <f t="shared" si="5"/>
        <v>0</v>
      </c>
      <c r="AS107" s="187"/>
      <c r="AT107" s="200"/>
      <c r="AU107" s="137"/>
      <c r="AV107" s="135"/>
      <c r="AW107" s="135"/>
      <c r="AX107" s="135"/>
      <c r="AY107" s="135"/>
      <c r="AZ107" s="136"/>
    </row>
    <row r="108" spans="1:52" ht="36" customHeight="1" x14ac:dyDescent="0.2">
      <c r="A108" s="73">
        <v>90</v>
      </c>
      <c r="B108" s="170"/>
      <c r="C108" s="167"/>
      <c r="D108" s="167"/>
      <c r="E108" s="167"/>
      <c r="F108" s="167"/>
      <c r="G108" s="167"/>
      <c r="H108" s="167"/>
      <c r="I108" s="167"/>
      <c r="J108" s="167"/>
      <c r="K108" s="167"/>
      <c r="L108" s="167"/>
      <c r="M108" s="167"/>
      <c r="N108" s="167"/>
      <c r="O108" s="167"/>
      <c r="P108" s="168"/>
      <c r="Q108" s="168"/>
      <c r="R108" s="169"/>
      <c r="S108" s="169"/>
      <c r="T108" s="169"/>
      <c r="U108" s="134"/>
      <c r="V108" s="135"/>
      <c r="W108" s="135"/>
      <c r="X108" s="136"/>
      <c r="Y108" s="132"/>
      <c r="Z108" s="133"/>
      <c r="AA108" s="133"/>
      <c r="AB108" s="186"/>
      <c r="AC108" s="186"/>
      <c r="AD108" s="185"/>
      <c r="AE108" s="185"/>
      <c r="AF108" s="185"/>
      <c r="AG108" s="187">
        <f t="shared" si="4"/>
        <v>0</v>
      </c>
      <c r="AH108" s="187"/>
      <c r="AI108" s="187"/>
      <c r="AJ108" s="53"/>
      <c r="AK108" s="188"/>
      <c r="AL108" s="188"/>
      <c r="AM108" s="186"/>
      <c r="AN108" s="186"/>
      <c r="AO108" s="185"/>
      <c r="AP108" s="185"/>
      <c r="AQ108" s="185"/>
      <c r="AR108" s="187">
        <f t="shared" si="5"/>
        <v>0</v>
      </c>
      <c r="AS108" s="187"/>
      <c r="AT108" s="200"/>
      <c r="AU108" s="137"/>
      <c r="AV108" s="135"/>
      <c r="AW108" s="135"/>
      <c r="AX108" s="135"/>
      <c r="AY108" s="135"/>
      <c r="AZ108" s="136"/>
    </row>
    <row r="109" spans="1:52" ht="36" customHeight="1" x14ac:dyDescent="0.2">
      <c r="A109" s="73">
        <v>91</v>
      </c>
      <c r="B109" s="170"/>
      <c r="C109" s="167"/>
      <c r="D109" s="167"/>
      <c r="E109" s="167"/>
      <c r="F109" s="167"/>
      <c r="G109" s="167"/>
      <c r="H109" s="167"/>
      <c r="I109" s="167"/>
      <c r="J109" s="167"/>
      <c r="K109" s="167"/>
      <c r="L109" s="167"/>
      <c r="M109" s="167"/>
      <c r="N109" s="167"/>
      <c r="O109" s="167"/>
      <c r="P109" s="168"/>
      <c r="Q109" s="168"/>
      <c r="R109" s="169"/>
      <c r="S109" s="169"/>
      <c r="T109" s="169"/>
      <c r="U109" s="134"/>
      <c r="V109" s="135"/>
      <c r="W109" s="135"/>
      <c r="X109" s="136"/>
      <c r="Y109" s="132"/>
      <c r="Z109" s="133"/>
      <c r="AA109" s="133"/>
      <c r="AB109" s="186"/>
      <c r="AC109" s="186"/>
      <c r="AD109" s="185"/>
      <c r="AE109" s="185"/>
      <c r="AF109" s="185"/>
      <c r="AG109" s="187">
        <f t="shared" si="4"/>
        <v>0</v>
      </c>
      <c r="AH109" s="187"/>
      <c r="AI109" s="187"/>
      <c r="AJ109" s="53"/>
      <c r="AK109" s="188"/>
      <c r="AL109" s="188"/>
      <c r="AM109" s="186"/>
      <c r="AN109" s="186"/>
      <c r="AO109" s="185"/>
      <c r="AP109" s="185"/>
      <c r="AQ109" s="185"/>
      <c r="AR109" s="187">
        <f t="shared" si="5"/>
        <v>0</v>
      </c>
      <c r="AS109" s="187"/>
      <c r="AT109" s="200"/>
      <c r="AU109" s="137"/>
      <c r="AV109" s="135"/>
      <c r="AW109" s="135"/>
      <c r="AX109" s="135"/>
      <c r="AY109" s="135"/>
      <c r="AZ109" s="136"/>
    </row>
    <row r="110" spans="1:52" ht="36" customHeight="1" x14ac:dyDescent="0.2">
      <c r="A110" s="73">
        <v>92</v>
      </c>
      <c r="B110" s="170"/>
      <c r="C110" s="167"/>
      <c r="D110" s="167"/>
      <c r="E110" s="167"/>
      <c r="F110" s="167"/>
      <c r="G110" s="167"/>
      <c r="H110" s="167"/>
      <c r="I110" s="167"/>
      <c r="J110" s="167"/>
      <c r="K110" s="167"/>
      <c r="L110" s="167"/>
      <c r="M110" s="167"/>
      <c r="N110" s="167"/>
      <c r="O110" s="167"/>
      <c r="P110" s="168"/>
      <c r="Q110" s="168"/>
      <c r="R110" s="169"/>
      <c r="S110" s="169"/>
      <c r="T110" s="169"/>
      <c r="U110" s="134"/>
      <c r="V110" s="135"/>
      <c r="W110" s="135"/>
      <c r="X110" s="136"/>
      <c r="Y110" s="132"/>
      <c r="Z110" s="133"/>
      <c r="AA110" s="133"/>
      <c r="AB110" s="186"/>
      <c r="AC110" s="186"/>
      <c r="AD110" s="185"/>
      <c r="AE110" s="185"/>
      <c r="AF110" s="185"/>
      <c r="AG110" s="187">
        <f t="shared" si="4"/>
        <v>0</v>
      </c>
      <c r="AH110" s="187"/>
      <c r="AI110" s="187"/>
      <c r="AJ110" s="53"/>
      <c r="AK110" s="188"/>
      <c r="AL110" s="188"/>
      <c r="AM110" s="186"/>
      <c r="AN110" s="186"/>
      <c r="AO110" s="185"/>
      <c r="AP110" s="185"/>
      <c r="AQ110" s="185"/>
      <c r="AR110" s="187">
        <f t="shared" si="5"/>
        <v>0</v>
      </c>
      <c r="AS110" s="187"/>
      <c r="AT110" s="200"/>
      <c r="AU110" s="137"/>
      <c r="AV110" s="135"/>
      <c r="AW110" s="135"/>
      <c r="AX110" s="135"/>
      <c r="AY110" s="135"/>
      <c r="AZ110" s="136"/>
    </row>
    <row r="111" spans="1:52" ht="36" customHeight="1" x14ac:dyDescent="0.2">
      <c r="A111" s="73">
        <v>93</v>
      </c>
      <c r="B111" s="170"/>
      <c r="C111" s="167"/>
      <c r="D111" s="167"/>
      <c r="E111" s="167"/>
      <c r="F111" s="167"/>
      <c r="G111" s="167"/>
      <c r="H111" s="167"/>
      <c r="I111" s="167"/>
      <c r="J111" s="167"/>
      <c r="K111" s="167"/>
      <c r="L111" s="167"/>
      <c r="M111" s="167"/>
      <c r="N111" s="167"/>
      <c r="O111" s="167"/>
      <c r="P111" s="168"/>
      <c r="Q111" s="168"/>
      <c r="R111" s="169"/>
      <c r="S111" s="169"/>
      <c r="T111" s="169"/>
      <c r="U111" s="134"/>
      <c r="V111" s="135"/>
      <c r="W111" s="135"/>
      <c r="X111" s="136"/>
      <c r="Y111" s="132"/>
      <c r="Z111" s="133"/>
      <c r="AA111" s="133"/>
      <c r="AB111" s="186"/>
      <c r="AC111" s="186"/>
      <c r="AD111" s="185"/>
      <c r="AE111" s="185"/>
      <c r="AF111" s="185"/>
      <c r="AG111" s="187">
        <f t="shared" si="4"/>
        <v>0</v>
      </c>
      <c r="AH111" s="187"/>
      <c r="AI111" s="187"/>
      <c r="AJ111" s="53"/>
      <c r="AK111" s="188"/>
      <c r="AL111" s="188"/>
      <c r="AM111" s="186"/>
      <c r="AN111" s="186"/>
      <c r="AO111" s="185"/>
      <c r="AP111" s="185"/>
      <c r="AQ111" s="185"/>
      <c r="AR111" s="187">
        <f t="shared" si="5"/>
        <v>0</v>
      </c>
      <c r="AS111" s="187"/>
      <c r="AT111" s="200"/>
      <c r="AU111" s="137"/>
      <c r="AV111" s="135"/>
      <c r="AW111" s="135"/>
      <c r="AX111" s="135"/>
      <c r="AY111" s="135"/>
      <c r="AZ111" s="136"/>
    </row>
    <row r="112" spans="1:52" ht="36" customHeight="1" x14ac:dyDescent="0.2">
      <c r="A112" s="73">
        <v>94</v>
      </c>
      <c r="B112" s="170"/>
      <c r="C112" s="167"/>
      <c r="D112" s="167"/>
      <c r="E112" s="167"/>
      <c r="F112" s="167"/>
      <c r="G112" s="167"/>
      <c r="H112" s="167"/>
      <c r="I112" s="167"/>
      <c r="J112" s="167"/>
      <c r="K112" s="167"/>
      <c r="L112" s="167"/>
      <c r="M112" s="167"/>
      <c r="N112" s="167"/>
      <c r="O112" s="167"/>
      <c r="P112" s="168"/>
      <c r="Q112" s="168"/>
      <c r="R112" s="169"/>
      <c r="S112" s="169"/>
      <c r="T112" s="169"/>
      <c r="U112" s="134"/>
      <c r="V112" s="135"/>
      <c r="W112" s="135"/>
      <c r="X112" s="136"/>
      <c r="Y112" s="132"/>
      <c r="Z112" s="133"/>
      <c r="AA112" s="133"/>
      <c r="AB112" s="186"/>
      <c r="AC112" s="186"/>
      <c r="AD112" s="185"/>
      <c r="AE112" s="185"/>
      <c r="AF112" s="185"/>
      <c r="AG112" s="187">
        <f t="shared" si="4"/>
        <v>0</v>
      </c>
      <c r="AH112" s="187"/>
      <c r="AI112" s="187"/>
      <c r="AJ112" s="53"/>
      <c r="AK112" s="188"/>
      <c r="AL112" s="188"/>
      <c r="AM112" s="186"/>
      <c r="AN112" s="186"/>
      <c r="AO112" s="185"/>
      <c r="AP112" s="185"/>
      <c r="AQ112" s="185"/>
      <c r="AR112" s="187">
        <f t="shared" si="5"/>
        <v>0</v>
      </c>
      <c r="AS112" s="187"/>
      <c r="AT112" s="200"/>
      <c r="AU112" s="137"/>
      <c r="AV112" s="135"/>
      <c r="AW112" s="135"/>
      <c r="AX112" s="135"/>
      <c r="AY112" s="135"/>
      <c r="AZ112" s="136"/>
    </row>
    <row r="113" spans="1:52" ht="36" customHeight="1" x14ac:dyDescent="0.2">
      <c r="A113" s="73">
        <v>95</v>
      </c>
      <c r="B113" s="170"/>
      <c r="C113" s="167"/>
      <c r="D113" s="167"/>
      <c r="E113" s="167"/>
      <c r="F113" s="167"/>
      <c r="G113" s="167"/>
      <c r="H113" s="167"/>
      <c r="I113" s="167"/>
      <c r="J113" s="167"/>
      <c r="K113" s="167"/>
      <c r="L113" s="167"/>
      <c r="M113" s="167"/>
      <c r="N113" s="167"/>
      <c r="O113" s="167"/>
      <c r="P113" s="168"/>
      <c r="Q113" s="168"/>
      <c r="R113" s="169"/>
      <c r="S113" s="169"/>
      <c r="T113" s="169"/>
      <c r="U113" s="134"/>
      <c r="V113" s="135"/>
      <c r="W113" s="135"/>
      <c r="X113" s="136"/>
      <c r="Y113" s="132"/>
      <c r="Z113" s="133"/>
      <c r="AA113" s="133"/>
      <c r="AB113" s="186"/>
      <c r="AC113" s="186"/>
      <c r="AD113" s="185"/>
      <c r="AE113" s="185"/>
      <c r="AF113" s="185"/>
      <c r="AG113" s="187">
        <f t="shared" si="4"/>
        <v>0</v>
      </c>
      <c r="AH113" s="187"/>
      <c r="AI113" s="187"/>
      <c r="AJ113" s="53"/>
      <c r="AK113" s="188"/>
      <c r="AL113" s="188"/>
      <c r="AM113" s="186"/>
      <c r="AN113" s="186"/>
      <c r="AO113" s="185"/>
      <c r="AP113" s="185"/>
      <c r="AQ113" s="185"/>
      <c r="AR113" s="187">
        <f t="shared" si="5"/>
        <v>0</v>
      </c>
      <c r="AS113" s="187"/>
      <c r="AT113" s="200"/>
      <c r="AU113" s="137"/>
      <c r="AV113" s="135"/>
      <c r="AW113" s="135"/>
      <c r="AX113" s="135"/>
      <c r="AY113" s="135"/>
      <c r="AZ113" s="136"/>
    </row>
    <row r="114" spans="1:52" ht="36" customHeight="1" x14ac:dyDescent="0.2">
      <c r="A114" s="73">
        <v>96</v>
      </c>
      <c r="B114" s="170"/>
      <c r="C114" s="167"/>
      <c r="D114" s="167"/>
      <c r="E114" s="167"/>
      <c r="F114" s="167"/>
      <c r="G114" s="167"/>
      <c r="H114" s="167"/>
      <c r="I114" s="167"/>
      <c r="J114" s="167"/>
      <c r="K114" s="167"/>
      <c r="L114" s="167"/>
      <c r="M114" s="167"/>
      <c r="N114" s="167"/>
      <c r="O114" s="167"/>
      <c r="P114" s="168"/>
      <c r="Q114" s="168"/>
      <c r="R114" s="169"/>
      <c r="S114" s="169"/>
      <c r="T114" s="169"/>
      <c r="U114" s="134"/>
      <c r="V114" s="135"/>
      <c r="W114" s="135"/>
      <c r="X114" s="136"/>
      <c r="Y114" s="132"/>
      <c r="Z114" s="133"/>
      <c r="AA114" s="133"/>
      <c r="AB114" s="186"/>
      <c r="AC114" s="186"/>
      <c r="AD114" s="185"/>
      <c r="AE114" s="185"/>
      <c r="AF114" s="185"/>
      <c r="AG114" s="187">
        <f t="shared" si="4"/>
        <v>0</v>
      </c>
      <c r="AH114" s="187"/>
      <c r="AI114" s="187"/>
      <c r="AJ114" s="53"/>
      <c r="AK114" s="188"/>
      <c r="AL114" s="188"/>
      <c r="AM114" s="186"/>
      <c r="AN114" s="186"/>
      <c r="AO114" s="185"/>
      <c r="AP114" s="185"/>
      <c r="AQ114" s="185"/>
      <c r="AR114" s="187">
        <f t="shared" si="5"/>
        <v>0</v>
      </c>
      <c r="AS114" s="187"/>
      <c r="AT114" s="200"/>
      <c r="AU114" s="137"/>
      <c r="AV114" s="135"/>
      <c r="AW114" s="135"/>
      <c r="AX114" s="135"/>
      <c r="AY114" s="135"/>
      <c r="AZ114" s="136"/>
    </row>
    <row r="115" spans="1:52" ht="36" customHeight="1" x14ac:dyDescent="0.2">
      <c r="A115" s="73">
        <v>97</v>
      </c>
      <c r="B115" s="170"/>
      <c r="C115" s="167"/>
      <c r="D115" s="167"/>
      <c r="E115" s="167"/>
      <c r="F115" s="167"/>
      <c r="G115" s="167"/>
      <c r="H115" s="167"/>
      <c r="I115" s="167"/>
      <c r="J115" s="167"/>
      <c r="K115" s="167"/>
      <c r="L115" s="167"/>
      <c r="M115" s="167"/>
      <c r="N115" s="167"/>
      <c r="O115" s="167"/>
      <c r="P115" s="168"/>
      <c r="Q115" s="168"/>
      <c r="R115" s="169"/>
      <c r="S115" s="169"/>
      <c r="T115" s="169"/>
      <c r="U115" s="134"/>
      <c r="V115" s="135"/>
      <c r="W115" s="135"/>
      <c r="X115" s="136"/>
      <c r="Y115" s="132"/>
      <c r="Z115" s="133"/>
      <c r="AA115" s="133"/>
      <c r="AB115" s="186"/>
      <c r="AC115" s="186"/>
      <c r="AD115" s="185"/>
      <c r="AE115" s="185"/>
      <c r="AF115" s="185"/>
      <c r="AG115" s="187">
        <f t="shared" ref="AG115:AG146" si="6">AD115*AB115</f>
        <v>0</v>
      </c>
      <c r="AH115" s="187"/>
      <c r="AI115" s="187"/>
      <c r="AJ115" s="53"/>
      <c r="AK115" s="188"/>
      <c r="AL115" s="188"/>
      <c r="AM115" s="186"/>
      <c r="AN115" s="186"/>
      <c r="AO115" s="185"/>
      <c r="AP115" s="185"/>
      <c r="AQ115" s="185"/>
      <c r="AR115" s="187">
        <f t="shared" ref="AR115:AR146" si="7">AO115*AM115</f>
        <v>0</v>
      </c>
      <c r="AS115" s="187"/>
      <c r="AT115" s="200"/>
      <c r="AU115" s="137"/>
      <c r="AV115" s="135"/>
      <c r="AW115" s="135"/>
      <c r="AX115" s="135"/>
      <c r="AY115" s="135"/>
      <c r="AZ115" s="136"/>
    </row>
    <row r="116" spans="1:52" ht="36" customHeight="1" x14ac:dyDescent="0.2">
      <c r="A116" s="73">
        <v>98</v>
      </c>
      <c r="B116" s="170"/>
      <c r="C116" s="167"/>
      <c r="D116" s="167"/>
      <c r="E116" s="167"/>
      <c r="F116" s="167"/>
      <c r="G116" s="167"/>
      <c r="H116" s="167"/>
      <c r="I116" s="167"/>
      <c r="J116" s="167"/>
      <c r="K116" s="167"/>
      <c r="L116" s="167"/>
      <c r="M116" s="167"/>
      <c r="N116" s="167"/>
      <c r="O116" s="167"/>
      <c r="P116" s="168"/>
      <c r="Q116" s="168"/>
      <c r="R116" s="169"/>
      <c r="S116" s="169"/>
      <c r="T116" s="169"/>
      <c r="U116" s="134"/>
      <c r="V116" s="135"/>
      <c r="W116" s="135"/>
      <c r="X116" s="136"/>
      <c r="Y116" s="132"/>
      <c r="Z116" s="133"/>
      <c r="AA116" s="133"/>
      <c r="AB116" s="186"/>
      <c r="AC116" s="186"/>
      <c r="AD116" s="185"/>
      <c r="AE116" s="185"/>
      <c r="AF116" s="185"/>
      <c r="AG116" s="187">
        <f t="shared" si="6"/>
        <v>0</v>
      </c>
      <c r="AH116" s="187"/>
      <c r="AI116" s="187"/>
      <c r="AJ116" s="53"/>
      <c r="AK116" s="188"/>
      <c r="AL116" s="188"/>
      <c r="AM116" s="186"/>
      <c r="AN116" s="186"/>
      <c r="AO116" s="185"/>
      <c r="AP116" s="185"/>
      <c r="AQ116" s="185"/>
      <c r="AR116" s="187">
        <f t="shared" si="7"/>
        <v>0</v>
      </c>
      <c r="AS116" s="187"/>
      <c r="AT116" s="200"/>
      <c r="AU116" s="137"/>
      <c r="AV116" s="135"/>
      <c r="AW116" s="135"/>
      <c r="AX116" s="135"/>
      <c r="AY116" s="135"/>
      <c r="AZ116" s="136"/>
    </row>
    <row r="117" spans="1:52" ht="36" customHeight="1" x14ac:dyDescent="0.2">
      <c r="A117" s="73">
        <v>99</v>
      </c>
      <c r="B117" s="170"/>
      <c r="C117" s="167"/>
      <c r="D117" s="167"/>
      <c r="E117" s="167"/>
      <c r="F117" s="167"/>
      <c r="G117" s="167"/>
      <c r="H117" s="167"/>
      <c r="I117" s="167"/>
      <c r="J117" s="167"/>
      <c r="K117" s="167"/>
      <c r="L117" s="167"/>
      <c r="M117" s="167"/>
      <c r="N117" s="167"/>
      <c r="O117" s="167"/>
      <c r="P117" s="168"/>
      <c r="Q117" s="168"/>
      <c r="R117" s="169"/>
      <c r="S117" s="169"/>
      <c r="T117" s="169"/>
      <c r="U117" s="134"/>
      <c r="V117" s="135"/>
      <c r="W117" s="135"/>
      <c r="X117" s="136"/>
      <c r="Y117" s="132"/>
      <c r="Z117" s="133"/>
      <c r="AA117" s="133"/>
      <c r="AB117" s="186"/>
      <c r="AC117" s="186"/>
      <c r="AD117" s="185"/>
      <c r="AE117" s="185"/>
      <c r="AF117" s="185"/>
      <c r="AG117" s="187">
        <f t="shared" si="6"/>
        <v>0</v>
      </c>
      <c r="AH117" s="187"/>
      <c r="AI117" s="187"/>
      <c r="AJ117" s="53"/>
      <c r="AK117" s="188"/>
      <c r="AL117" s="188"/>
      <c r="AM117" s="186"/>
      <c r="AN117" s="186"/>
      <c r="AO117" s="185"/>
      <c r="AP117" s="185"/>
      <c r="AQ117" s="185"/>
      <c r="AR117" s="187">
        <f t="shared" si="7"/>
        <v>0</v>
      </c>
      <c r="AS117" s="187"/>
      <c r="AT117" s="200"/>
      <c r="AU117" s="137"/>
      <c r="AV117" s="135"/>
      <c r="AW117" s="135"/>
      <c r="AX117" s="135"/>
      <c r="AY117" s="135"/>
      <c r="AZ117" s="136"/>
    </row>
    <row r="118" spans="1:52" ht="36" customHeight="1" x14ac:dyDescent="0.2">
      <c r="A118" s="73">
        <v>100</v>
      </c>
      <c r="B118" s="170"/>
      <c r="C118" s="167"/>
      <c r="D118" s="167"/>
      <c r="E118" s="167"/>
      <c r="F118" s="167"/>
      <c r="G118" s="167"/>
      <c r="H118" s="167"/>
      <c r="I118" s="167"/>
      <c r="J118" s="167"/>
      <c r="K118" s="167"/>
      <c r="L118" s="167"/>
      <c r="M118" s="167"/>
      <c r="N118" s="167"/>
      <c r="O118" s="167"/>
      <c r="P118" s="168"/>
      <c r="Q118" s="168"/>
      <c r="R118" s="169"/>
      <c r="S118" s="169"/>
      <c r="T118" s="169"/>
      <c r="U118" s="134"/>
      <c r="V118" s="135"/>
      <c r="W118" s="135"/>
      <c r="X118" s="136"/>
      <c r="Y118" s="132"/>
      <c r="Z118" s="133"/>
      <c r="AA118" s="133"/>
      <c r="AB118" s="186"/>
      <c r="AC118" s="186"/>
      <c r="AD118" s="185"/>
      <c r="AE118" s="185"/>
      <c r="AF118" s="185"/>
      <c r="AG118" s="187">
        <f t="shared" si="6"/>
        <v>0</v>
      </c>
      <c r="AH118" s="187"/>
      <c r="AI118" s="187"/>
      <c r="AJ118" s="53"/>
      <c r="AK118" s="188"/>
      <c r="AL118" s="188"/>
      <c r="AM118" s="186"/>
      <c r="AN118" s="186"/>
      <c r="AO118" s="185"/>
      <c r="AP118" s="185"/>
      <c r="AQ118" s="185"/>
      <c r="AR118" s="187">
        <f t="shared" si="7"/>
        <v>0</v>
      </c>
      <c r="AS118" s="187"/>
      <c r="AT118" s="200"/>
      <c r="AU118" s="137"/>
      <c r="AV118" s="135"/>
      <c r="AW118" s="135"/>
      <c r="AX118" s="135"/>
      <c r="AY118" s="135"/>
      <c r="AZ118" s="136"/>
    </row>
    <row r="119" spans="1:52" ht="36" customHeight="1" x14ac:dyDescent="0.2">
      <c r="A119" s="73">
        <v>101</v>
      </c>
      <c r="B119" s="170"/>
      <c r="C119" s="167"/>
      <c r="D119" s="167"/>
      <c r="E119" s="167"/>
      <c r="F119" s="167"/>
      <c r="G119" s="167"/>
      <c r="H119" s="167"/>
      <c r="I119" s="167"/>
      <c r="J119" s="167"/>
      <c r="K119" s="167"/>
      <c r="L119" s="167"/>
      <c r="M119" s="167"/>
      <c r="N119" s="167"/>
      <c r="O119" s="167"/>
      <c r="P119" s="168"/>
      <c r="Q119" s="168"/>
      <c r="R119" s="169"/>
      <c r="S119" s="169"/>
      <c r="T119" s="169"/>
      <c r="U119" s="134"/>
      <c r="V119" s="135"/>
      <c r="W119" s="135"/>
      <c r="X119" s="136"/>
      <c r="Y119" s="132"/>
      <c r="Z119" s="133"/>
      <c r="AA119" s="133"/>
      <c r="AB119" s="186"/>
      <c r="AC119" s="186"/>
      <c r="AD119" s="185"/>
      <c r="AE119" s="185"/>
      <c r="AF119" s="185"/>
      <c r="AG119" s="187">
        <f t="shared" si="6"/>
        <v>0</v>
      </c>
      <c r="AH119" s="187"/>
      <c r="AI119" s="187"/>
      <c r="AJ119" s="53"/>
      <c r="AK119" s="188"/>
      <c r="AL119" s="188"/>
      <c r="AM119" s="186"/>
      <c r="AN119" s="186"/>
      <c r="AO119" s="185"/>
      <c r="AP119" s="185"/>
      <c r="AQ119" s="185"/>
      <c r="AR119" s="187">
        <f t="shared" si="7"/>
        <v>0</v>
      </c>
      <c r="AS119" s="187"/>
      <c r="AT119" s="200"/>
      <c r="AU119" s="137"/>
      <c r="AV119" s="135"/>
      <c r="AW119" s="135"/>
      <c r="AX119" s="135"/>
      <c r="AY119" s="135"/>
      <c r="AZ119" s="136"/>
    </row>
    <row r="120" spans="1:52" ht="36" customHeight="1" x14ac:dyDescent="0.2">
      <c r="A120" s="73">
        <v>102</v>
      </c>
      <c r="B120" s="170"/>
      <c r="C120" s="167"/>
      <c r="D120" s="167"/>
      <c r="E120" s="167"/>
      <c r="F120" s="167"/>
      <c r="G120" s="167"/>
      <c r="H120" s="167"/>
      <c r="I120" s="167"/>
      <c r="J120" s="167"/>
      <c r="K120" s="167"/>
      <c r="L120" s="167"/>
      <c r="M120" s="167"/>
      <c r="N120" s="167"/>
      <c r="O120" s="167"/>
      <c r="P120" s="168"/>
      <c r="Q120" s="168"/>
      <c r="R120" s="169"/>
      <c r="S120" s="169"/>
      <c r="T120" s="169"/>
      <c r="U120" s="134"/>
      <c r="V120" s="135"/>
      <c r="W120" s="135"/>
      <c r="X120" s="136"/>
      <c r="Y120" s="132"/>
      <c r="Z120" s="133"/>
      <c r="AA120" s="133"/>
      <c r="AB120" s="186"/>
      <c r="AC120" s="186"/>
      <c r="AD120" s="185"/>
      <c r="AE120" s="185"/>
      <c r="AF120" s="185"/>
      <c r="AG120" s="187">
        <f t="shared" si="6"/>
        <v>0</v>
      </c>
      <c r="AH120" s="187"/>
      <c r="AI120" s="187"/>
      <c r="AJ120" s="53"/>
      <c r="AK120" s="188"/>
      <c r="AL120" s="188"/>
      <c r="AM120" s="186"/>
      <c r="AN120" s="186"/>
      <c r="AO120" s="185"/>
      <c r="AP120" s="185"/>
      <c r="AQ120" s="185"/>
      <c r="AR120" s="187">
        <f t="shared" si="7"/>
        <v>0</v>
      </c>
      <c r="AS120" s="187"/>
      <c r="AT120" s="200"/>
      <c r="AU120" s="137"/>
      <c r="AV120" s="135"/>
      <c r="AW120" s="135"/>
      <c r="AX120" s="135"/>
      <c r="AY120" s="135"/>
      <c r="AZ120" s="136"/>
    </row>
    <row r="121" spans="1:52" ht="36" customHeight="1" x14ac:dyDescent="0.2">
      <c r="A121" s="73">
        <v>103</v>
      </c>
      <c r="B121" s="170"/>
      <c r="C121" s="167"/>
      <c r="D121" s="167"/>
      <c r="E121" s="167"/>
      <c r="F121" s="167"/>
      <c r="G121" s="167"/>
      <c r="H121" s="167"/>
      <c r="I121" s="167"/>
      <c r="J121" s="167"/>
      <c r="K121" s="167"/>
      <c r="L121" s="167"/>
      <c r="M121" s="167"/>
      <c r="N121" s="167"/>
      <c r="O121" s="167"/>
      <c r="P121" s="168"/>
      <c r="Q121" s="168"/>
      <c r="R121" s="169"/>
      <c r="S121" s="169"/>
      <c r="T121" s="169"/>
      <c r="U121" s="134"/>
      <c r="V121" s="135"/>
      <c r="W121" s="135"/>
      <c r="X121" s="136"/>
      <c r="Y121" s="132"/>
      <c r="Z121" s="133"/>
      <c r="AA121" s="133"/>
      <c r="AB121" s="186"/>
      <c r="AC121" s="186"/>
      <c r="AD121" s="185"/>
      <c r="AE121" s="185"/>
      <c r="AF121" s="185"/>
      <c r="AG121" s="187">
        <f t="shared" si="6"/>
        <v>0</v>
      </c>
      <c r="AH121" s="187"/>
      <c r="AI121" s="187"/>
      <c r="AJ121" s="53"/>
      <c r="AK121" s="188"/>
      <c r="AL121" s="188"/>
      <c r="AM121" s="186"/>
      <c r="AN121" s="186"/>
      <c r="AO121" s="185"/>
      <c r="AP121" s="185"/>
      <c r="AQ121" s="185"/>
      <c r="AR121" s="187">
        <f t="shared" si="7"/>
        <v>0</v>
      </c>
      <c r="AS121" s="187"/>
      <c r="AT121" s="200"/>
      <c r="AU121" s="137"/>
      <c r="AV121" s="135"/>
      <c r="AW121" s="135"/>
      <c r="AX121" s="135"/>
      <c r="AY121" s="135"/>
      <c r="AZ121" s="136"/>
    </row>
    <row r="122" spans="1:52" ht="36" customHeight="1" x14ac:dyDescent="0.2">
      <c r="A122" s="73">
        <v>104</v>
      </c>
      <c r="B122" s="170"/>
      <c r="C122" s="167"/>
      <c r="D122" s="167"/>
      <c r="E122" s="167"/>
      <c r="F122" s="167"/>
      <c r="G122" s="167"/>
      <c r="H122" s="167"/>
      <c r="I122" s="167"/>
      <c r="J122" s="167"/>
      <c r="K122" s="167"/>
      <c r="L122" s="167"/>
      <c r="M122" s="167"/>
      <c r="N122" s="167"/>
      <c r="O122" s="167"/>
      <c r="P122" s="168"/>
      <c r="Q122" s="168"/>
      <c r="R122" s="169"/>
      <c r="S122" s="169"/>
      <c r="T122" s="169"/>
      <c r="U122" s="134"/>
      <c r="V122" s="135"/>
      <c r="W122" s="135"/>
      <c r="X122" s="136"/>
      <c r="Y122" s="132"/>
      <c r="Z122" s="133"/>
      <c r="AA122" s="133"/>
      <c r="AB122" s="186"/>
      <c r="AC122" s="186"/>
      <c r="AD122" s="185"/>
      <c r="AE122" s="185"/>
      <c r="AF122" s="185"/>
      <c r="AG122" s="187">
        <f t="shared" si="6"/>
        <v>0</v>
      </c>
      <c r="AH122" s="187"/>
      <c r="AI122" s="187"/>
      <c r="AJ122" s="53"/>
      <c r="AK122" s="188"/>
      <c r="AL122" s="188"/>
      <c r="AM122" s="186"/>
      <c r="AN122" s="186"/>
      <c r="AO122" s="185"/>
      <c r="AP122" s="185"/>
      <c r="AQ122" s="185"/>
      <c r="AR122" s="187">
        <f t="shared" si="7"/>
        <v>0</v>
      </c>
      <c r="AS122" s="187"/>
      <c r="AT122" s="200"/>
      <c r="AU122" s="137"/>
      <c r="AV122" s="135"/>
      <c r="AW122" s="135"/>
      <c r="AX122" s="135"/>
      <c r="AY122" s="135"/>
      <c r="AZ122" s="136"/>
    </row>
    <row r="123" spans="1:52" ht="36" customHeight="1" x14ac:dyDescent="0.2">
      <c r="A123" s="73">
        <v>105</v>
      </c>
      <c r="B123" s="170"/>
      <c r="C123" s="167"/>
      <c r="D123" s="167"/>
      <c r="E123" s="167"/>
      <c r="F123" s="167"/>
      <c r="G123" s="167"/>
      <c r="H123" s="167"/>
      <c r="I123" s="167"/>
      <c r="J123" s="167"/>
      <c r="K123" s="167"/>
      <c r="L123" s="167"/>
      <c r="M123" s="167"/>
      <c r="N123" s="167"/>
      <c r="O123" s="167"/>
      <c r="P123" s="168"/>
      <c r="Q123" s="168"/>
      <c r="R123" s="169"/>
      <c r="S123" s="169"/>
      <c r="T123" s="169"/>
      <c r="U123" s="134"/>
      <c r="V123" s="135"/>
      <c r="W123" s="135"/>
      <c r="X123" s="136"/>
      <c r="Y123" s="132"/>
      <c r="Z123" s="133"/>
      <c r="AA123" s="133"/>
      <c r="AB123" s="186"/>
      <c r="AC123" s="186"/>
      <c r="AD123" s="185"/>
      <c r="AE123" s="185"/>
      <c r="AF123" s="185"/>
      <c r="AG123" s="187">
        <f t="shared" si="6"/>
        <v>0</v>
      </c>
      <c r="AH123" s="187"/>
      <c r="AI123" s="187"/>
      <c r="AJ123" s="53"/>
      <c r="AK123" s="188"/>
      <c r="AL123" s="188"/>
      <c r="AM123" s="186"/>
      <c r="AN123" s="186"/>
      <c r="AO123" s="185"/>
      <c r="AP123" s="185"/>
      <c r="AQ123" s="185"/>
      <c r="AR123" s="187">
        <f t="shared" si="7"/>
        <v>0</v>
      </c>
      <c r="AS123" s="187"/>
      <c r="AT123" s="200"/>
      <c r="AU123" s="137"/>
      <c r="AV123" s="135"/>
      <c r="AW123" s="135"/>
      <c r="AX123" s="135"/>
      <c r="AY123" s="135"/>
      <c r="AZ123" s="136"/>
    </row>
    <row r="124" spans="1:52" ht="36" customHeight="1" x14ac:dyDescent="0.2">
      <c r="A124" s="73">
        <v>106</v>
      </c>
      <c r="B124" s="170"/>
      <c r="C124" s="167"/>
      <c r="D124" s="167"/>
      <c r="E124" s="167"/>
      <c r="F124" s="167"/>
      <c r="G124" s="167"/>
      <c r="H124" s="167"/>
      <c r="I124" s="167"/>
      <c r="J124" s="167"/>
      <c r="K124" s="167"/>
      <c r="L124" s="167"/>
      <c r="M124" s="167"/>
      <c r="N124" s="167"/>
      <c r="O124" s="167"/>
      <c r="P124" s="168"/>
      <c r="Q124" s="168"/>
      <c r="R124" s="169"/>
      <c r="S124" s="169"/>
      <c r="T124" s="169"/>
      <c r="U124" s="134"/>
      <c r="V124" s="135"/>
      <c r="W124" s="135"/>
      <c r="X124" s="136"/>
      <c r="Y124" s="132"/>
      <c r="Z124" s="133"/>
      <c r="AA124" s="133"/>
      <c r="AB124" s="186"/>
      <c r="AC124" s="186"/>
      <c r="AD124" s="185"/>
      <c r="AE124" s="185"/>
      <c r="AF124" s="185"/>
      <c r="AG124" s="187">
        <f t="shared" si="6"/>
        <v>0</v>
      </c>
      <c r="AH124" s="187"/>
      <c r="AI124" s="187"/>
      <c r="AJ124" s="53"/>
      <c r="AK124" s="188"/>
      <c r="AL124" s="188"/>
      <c r="AM124" s="186"/>
      <c r="AN124" s="186"/>
      <c r="AO124" s="185"/>
      <c r="AP124" s="185"/>
      <c r="AQ124" s="185"/>
      <c r="AR124" s="187">
        <f t="shared" si="7"/>
        <v>0</v>
      </c>
      <c r="AS124" s="187"/>
      <c r="AT124" s="200"/>
      <c r="AU124" s="137"/>
      <c r="AV124" s="135"/>
      <c r="AW124" s="135"/>
      <c r="AX124" s="135"/>
      <c r="AY124" s="135"/>
      <c r="AZ124" s="136"/>
    </row>
    <row r="125" spans="1:52" ht="36" customHeight="1" x14ac:dyDescent="0.2">
      <c r="A125" s="73">
        <v>107</v>
      </c>
      <c r="B125" s="170"/>
      <c r="C125" s="167"/>
      <c r="D125" s="167"/>
      <c r="E125" s="167"/>
      <c r="F125" s="167"/>
      <c r="G125" s="167"/>
      <c r="H125" s="167"/>
      <c r="I125" s="167"/>
      <c r="J125" s="167"/>
      <c r="K125" s="167"/>
      <c r="L125" s="167"/>
      <c r="M125" s="167"/>
      <c r="N125" s="167"/>
      <c r="O125" s="167"/>
      <c r="P125" s="168"/>
      <c r="Q125" s="168"/>
      <c r="R125" s="169"/>
      <c r="S125" s="169"/>
      <c r="T125" s="169"/>
      <c r="U125" s="134"/>
      <c r="V125" s="135"/>
      <c r="W125" s="135"/>
      <c r="X125" s="136"/>
      <c r="Y125" s="132"/>
      <c r="Z125" s="133"/>
      <c r="AA125" s="133"/>
      <c r="AB125" s="186"/>
      <c r="AC125" s="186"/>
      <c r="AD125" s="185"/>
      <c r="AE125" s="185"/>
      <c r="AF125" s="185"/>
      <c r="AG125" s="187">
        <f t="shared" si="6"/>
        <v>0</v>
      </c>
      <c r="AH125" s="187"/>
      <c r="AI125" s="187"/>
      <c r="AJ125" s="53"/>
      <c r="AK125" s="188"/>
      <c r="AL125" s="188"/>
      <c r="AM125" s="186"/>
      <c r="AN125" s="186"/>
      <c r="AO125" s="185"/>
      <c r="AP125" s="185"/>
      <c r="AQ125" s="185"/>
      <c r="AR125" s="187">
        <f t="shared" si="7"/>
        <v>0</v>
      </c>
      <c r="AS125" s="187"/>
      <c r="AT125" s="200"/>
      <c r="AU125" s="137"/>
      <c r="AV125" s="135"/>
      <c r="AW125" s="135"/>
      <c r="AX125" s="135"/>
      <c r="AY125" s="135"/>
      <c r="AZ125" s="136"/>
    </row>
    <row r="126" spans="1:52" ht="36" customHeight="1" x14ac:dyDescent="0.2">
      <c r="A126" s="73">
        <v>108</v>
      </c>
      <c r="B126" s="170"/>
      <c r="C126" s="167"/>
      <c r="D126" s="167"/>
      <c r="E126" s="167"/>
      <c r="F126" s="167"/>
      <c r="G126" s="167"/>
      <c r="H126" s="167"/>
      <c r="I126" s="167"/>
      <c r="J126" s="167"/>
      <c r="K126" s="167"/>
      <c r="L126" s="167"/>
      <c r="M126" s="167"/>
      <c r="N126" s="167"/>
      <c r="O126" s="167"/>
      <c r="P126" s="168"/>
      <c r="Q126" s="168"/>
      <c r="R126" s="169"/>
      <c r="S126" s="169"/>
      <c r="T126" s="169"/>
      <c r="U126" s="134"/>
      <c r="V126" s="135"/>
      <c r="W126" s="135"/>
      <c r="X126" s="136"/>
      <c r="Y126" s="132"/>
      <c r="Z126" s="133"/>
      <c r="AA126" s="133"/>
      <c r="AB126" s="186"/>
      <c r="AC126" s="186"/>
      <c r="AD126" s="185"/>
      <c r="AE126" s="185"/>
      <c r="AF126" s="185"/>
      <c r="AG126" s="187">
        <f t="shared" si="6"/>
        <v>0</v>
      </c>
      <c r="AH126" s="187"/>
      <c r="AI126" s="187"/>
      <c r="AJ126" s="53"/>
      <c r="AK126" s="188"/>
      <c r="AL126" s="188"/>
      <c r="AM126" s="186"/>
      <c r="AN126" s="186"/>
      <c r="AO126" s="185"/>
      <c r="AP126" s="185"/>
      <c r="AQ126" s="185"/>
      <c r="AR126" s="187">
        <f t="shared" si="7"/>
        <v>0</v>
      </c>
      <c r="AS126" s="187"/>
      <c r="AT126" s="200"/>
      <c r="AU126" s="137"/>
      <c r="AV126" s="135"/>
      <c r="AW126" s="135"/>
      <c r="AX126" s="135"/>
      <c r="AY126" s="135"/>
      <c r="AZ126" s="136"/>
    </row>
    <row r="127" spans="1:52" ht="36" customHeight="1" x14ac:dyDescent="0.2">
      <c r="A127" s="73">
        <v>109</v>
      </c>
      <c r="B127" s="170"/>
      <c r="C127" s="167"/>
      <c r="D127" s="167"/>
      <c r="E127" s="167"/>
      <c r="F127" s="167"/>
      <c r="G127" s="167"/>
      <c r="H127" s="167"/>
      <c r="I127" s="167"/>
      <c r="J127" s="167"/>
      <c r="K127" s="167"/>
      <c r="L127" s="167"/>
      <c r="M127" s="167"/>
      <c r="N127" s="167"/>
      <c r="O127" s="167"/>
      <c r="P127" s="168"/>
      <c r="Q127" s="168"/>
      <c r="R127" s="169"/>
      <c r="S127" s="169"/>
      <c r="T127" s="169"/>
      <c r="U127" s="134"/>
      <c r="V127" s="135"/>
      <c r="W127" s="135"/>
      <c r="X127" s="136"/>
      <c r="Y127" s="132"/>
      <c r="Z127" s="133"/>
      <c r="AA127" s="133"/>
      <c r="AB127" s="186"/>
      <c r="AC127" s="186"/>
      <c r="AD127" s="185"/>
      <c r="AE127" s="185"/>
      <c r="AF127" s="185"/>
      <c r="AG127" s="187">
        <f t="shared" si="6"/>
        <v>0</v>
      </c>
      <c r="AH127" s="187"/>
      <c r="AI127" s="187"/>
      <c r="AJ127" s="53"/>
      <c r="AK127" s="188"/>
      <c r="AL127" s="188"/>
      <c r="AM127" s="186"/>
      <c r="AN127" s="186"/>
      <c r="AO127" s="185"/>
      <c r="AP127" s="185"/>
      <c r="AQ127" s="185"/>
      <c r="AR127" s="187">
        <f t="shared" si="7"/>
        <v>0</v>
      </c>
      <c r="AS127" s="187"/>
      <c r="AT127" s="200"/>
      <c r="AU127" s="137"/>
      <c r="AV127" s="135"/>
      <c r="AW127" s="135"/>
      <c r="AX127" s="135"/>
      <c r="AY127" s="135"/>
      <c r="AZ127" s="136"/>
    </row>
    <row r="128" spans="1:52" ht="36" customHeight="1" x14ac:dyDescent="0.2">
      <c r="A128" s="73">
        <v>110</v>
      </c>
      <c r="B128" s="170"/>
      <c r="C128" s="167"/>
      <c r="D128" s="167"/>
      <c r="E128" s="167"/>
      <c r="F128" s="167"/>
      <c r="G128" s="167"/>
      <c r="H128" s="167"/>
      <c r="I128" s="167"/>
      <c r="J128" s="167"/>
      <c r="K128" s="167"/>
      <c r="L128" s="167"/>
      <c r="M128" s="167"/>
      <c r="N128" s="167"/>
      <c r="O128" s="167"/>
      <c r="P128" s="168"/>
      <c r="Q128" s="168"/>
      <c r="R128" s="169"/>
      <c r="S128" s="169"/>
      <c r="T128" s="169"/>
      <c r="U128" s="134"/>
      <c r="V128" s="135"/>
      <c r="W128" s="135"/>
      <c r="X128" s="136"/>
      <c r="Y128" s="132"/>
      <c r="Z128" s="133"/>
      <c r="AA128" s="133"/>
      <c r="AB128" s="186"/>
      <c r="AC128" s="186"/>
      <c r="AD128" s="185"/>
      <c r="AE128" s="185"/>
      <c r="AF128" s="185"/>
      <c r="AG128" s="187">
        <f t="shared" si="6"/>
        <v>0</v>
      </c>
      <c r="AH128" s="187"/>
      <c r="AI128" s="187"/>
      <c r="AJ128" s="53"/>
      <c r="AK128" s="188"/>
      <c r="AL128" s="188"/>
      <c r="AM128" s="186"/>
      <c r="AN128" s="186"/>
      <c r="AO128" s="185"/>
      <c r="AP128" s="185"/>
      <c r="AQ128" s="185"/>
      <c r="AR128" s="187">
        <f t="shared" si="7"/>
        <v>0</v>
      </c>
      <c r="AS128" s="187"/>
      <c r="AT128" s="200"/>
      <c r="AU128" s="137"/>
      <c r="AV128" s="135"/>
      <c r="AW128" s="135"/>
      <c r="AX128" s="135"/>
      <c r="AY128" s="135"/>
      <c r="AZ128" s="136"/>
    </row>
    <row r="129" spans="1:52" ht="36" customHeight="1" x14ac:dyDescent="0.2">
      <c r="A129" s="73">
        <v>111</v>
      </c>
      <c r="B129" s="170"/>
      <c r="C129" s="167"/>
      <c r="D129" s="167"/>
      <c r="E129" s="167"/>
      <c r="F129" s="167"/>
      <c r="G129" s="167"/>
      <c r="H129" s="167"/>
      <c r="I129" s="167"/>
      <c r="J129" s="167"/>
      <c r="K129" s="167"/>
      <c r="L129" s="167"/>
      <c r="M129" s="167"/>
      <c r="N129" s="167"/>
      <c r="O129" s="167"/>
      <c r="P129" s="168"/>
      <c r="Q129" s="168"/>
      <c r="R129" s="169"/>
      <c r="S129" s="169"/>
      <c r="T129" s="169"/>
      <c r="U129" s="134"/>
      <c r="V129" s="135"/>
      <c r="W129" s="135"/>
      <c r="X129" s="136"/>
      <c r="Y129" s="132"/>
      <c r="Z129" s="133"/>
      <c r="AA129" s="133"/>
      <c r="AB129" s="186"/>
      <c r="AC129" s="186"/>
      <c r="AD129" s="185"/>
      <c r="AE129" s="185"/>
      <c r="AF129" s="185"/>
      <c r="AG129" s="187">
        <f t="shared" si="6"/>
        <v>0</v>
      </c>
      <c r="AH129" s="187"/>
      <c r="AI129" s="187"/>
      <c r="AJ129" s="53"/>
      <c r="AK129" s="188"/>
      <c r="AL129" s="188"/>
      <c r="AM129" s="186"/>
      <c r="AN129" s="186"/>
      <c r="AO129" s="185"/>
      <c r="AP129" s="185"/>
      <c r="AQ129" s="185"/>
      <c r="AR129" s="187">
        <f t="shared" si="7"/>
        <v>0</v>
      </c>
      <c r="AS129" s="187"/>
      <c r="AT129" s="200"/>
      <c r="AU129" s="137"/>
      <c r="AV129" s="135"/>
      <c r="AW129" s="135"/>
      <c r="AX129" s="135"/>
      <c r="AY129" s="135"/>
      <c r="AZ129" s="136"/>
    </row>
    <row r="130" spans="1:52" ht="36" customHeight="1" x14ac:dyDescent="0.2">
      <c r="A130" s="73">
        <v>112</v>
      </c>
      <c r="B130" s="170"/>
      <c r="C130" s="167"/>
      <c r="D130" s="167"/>
      <c r="E130" s="167"/>
      <c r="F130" s="167"/>
      <c r="G130" s="167"/>
      <c r="H130" s="167"/>
      <c r="I130" s="167"/>
      <c r="J130" s="167"/>
      <c r="K130" s="167"/>
      <c r="L130" s="167"/>
      <c r="M130" s="167"/>
      <c r="N130" s="167"/>
      <c r="O130" s="167"/>
      <c r="P130" s="168"/>
      <c r="Q130" s="168"/>
      <c r="R130" s="169"/>
      <c r="S130" s="169"/>
      <c r="T130" s="169"/>
      <c r="U130" s="134"/>
      <c r="V130" s="135"/>
      <c r="W130" s="135"/>
      <c r="X130" s="136"/>
      <c r="Y130" s="132"/>
      <c r="Z130" s="133"/>
      <c r="AA130" s="133"/>
      <c r="AB130" s="186"/>
      <c r="AC130" s="186"/>
      <c r="AD130" s="185"/>
      <c r="AE130" s="185"/>
      <c r="AF130" s="185"/>
      <c r="AG130" s="187">
        <f t="shared" si="6"/>
        <v>0</v>
      </c>
      <c r="AH130" s="187"/>
      <c r="AI130" s="187"/>
      <c r="AJ130" s="53"/>
      <c r="AK130" s="188"/>
      <c r="AL130" s="188"/>
      <c r="AM130" s="186"/>
      <c r="AN130" s="186"/>
      <c r="AO130" s="185"/>
      <c r="AP130" s="185"/>
      <c r="AQ130" s="185"/>
      <c r="AR130" s="187">
        <f t="shared" si="7"/>
        <v>0</v>
      </c>
      <c r="AS130" s="187"/>
      <c r="AT130" s="200"/>
      <c r="AU130" s="137"/>
      <c r="AV130" s="135"/>
      <c r="AW130" s="135"/>
      <c r="AX130" s="135"/>
      <c r="AY130" s="135"/>
      <c r="AZ130" s="136"/>
    </row>
    <row r="131" spans="1:52" ht="36" customHeight="1" x14ac:dyDescent="0.2">
      <c r="A131" s="73">
        <v>113</v>
      </c>
      <c r="B131" s="170"/>
      <c r="C131" s="167"/>
      <c r="D131" s="167"/>
      <c r="E131" s="167"/>
      <c r="F131" s="167"/>
      <c r="G131" s="167"/>
      <c r="H131" s="167"/>
      <c r="I131" s="167"/>
      <c r="J131" s="167"/>
      <c r="K131" s="167"/>
      <c r="L131" s="167"/>
      <c r="M131" s="167"/>
      <c r="N131" s="167"/>
      <c r="O131" s="167"/>
      <c r="P131" s="168"/>
      <c r="Q131" s="168"/>
      <c r="R131" s="169"/>
      <c r="S131" s="169"/>
      <c r="T131" s="169"/>
      <c r="U131" s="134"/>
      <c r="V131" s="135"/>
      <c r="W131" s="135"/>
      <c r="X131" s="136"/>
      <c r="Y131" s="132"/>
      <c r="Z131" s="133"/>
      <c r="AA131" s="133"/>
      <c r="AB131" s="186"/>
      <c r="AC131" s="186"/>
      <c r="AD131" s="185"/>
      <c r="AE131" s="185"/>
      <c r="AF131" s="185"/>
      <c r="AG131" s="187">
        <f t="shared" si="6"/>
        <v>0</v>
      </c>
      <c r="AH131" s="187"/>
      <c r="AI131" s="187"/>
      <c r="AJ131" s="53"/>
      <c r="AK131" s="188"/>
      <c r="AL131" s="188"/>
      <c r="AM131" s="186"/>
      <c r="AN131" s="186"/>
      <c r="AO131" s="185"/>
      <c r="AP131" s="185"/>
      <c r="AQ131" s="185"/>
      <c r="AR131" s="187">
        <f t="shared" si="7"/>
        <v>0</v>
      </c>
      <c r="AS131" s="187"/>
      <c r="AT131" s="200"/>
      <c r="AU131" s="137"/>
      <c r="AV131" s="135"/>
      <c r="AW131" s="135"/>
      <c r="AX131" s="135"/>
      <c r="AY131" s="135"/>
      <c r="AZ131" s="136"/>
    </row>
    <row r="132" spans="1:52" ht="36" customHeight="1" x14ac:dyDescent="0.2">
      <c r="A132" s="73">
        <v>114</v>
      </c>
      <c r="B132" s="170"/>
      <c r="C132" s="167"/>
      <c r="D132" s="167"/>
      <c r="E132" s="167"/>
      <c r="F132" s="167"/>
      <c r="G132" s="167"/>
      <c r="H132" s="167"/>
      <c r="I132" s="167"/>
      <c r="J132" s="167"/>
      <c r="K132" s="167"/>
      <c r="L132" s="167"/>
      <c r="M132" s="167"/>
      <c r="N132" s="167"/>
      <c r="O132" s="167"/>
      <c r="P132" s="168"/>
      <c r="Q132" s="168"/>
      <c r="R132" s="169"/>
      <c r="S132" s="169"/>
      <c r="T132" s="169"/>
      <c r="U132" s="134"/>
      <c r="V132" s="135"/>
      <c r="W132" s="135"/>
      <c r="X132" s="136"/>
      <c r="Y132" s="132"/>
      <c r="Z132" s="133"/>
      <c r="AA132" s="133"/>
      <c r="AB132" s="186"/>
      <c r="AC132" s="186"/>
      <c r="AD132" s="185"/>
      <c r="AE132" s="185"/>
      <c r="AF132" s="185"/>
      <c r="AG132" s="187">
        <f t="shared" si="6"/>
        <v>0</v>
      </c>
      <c r="AH132" s="187"/>
      <c r="AI132" s="187"/>
      <c r="AJ132" s="53"/>
      <c r="AK132" s="188"/>
      <c r="AL132" s="188"/>
      <c r="AM132" s="186"/>
      <c r="AN132" s="186"/>
      <c r="AO132" s="185"/>
      <c r="AP132" s="185"/>
      <c r="AQ132" s="185"/>
      <c r="AR132" s="187">
        <f t="shared" si="7"/>
        <v>0</v>
      </c>
      <c r="AS132" s="187"/>
      <c r="AT132" s="200"/>
      <c r="AU132" s="137"/>
      <c r="AV132" s="135"/>
      <c r="AW132" s="135"/>
      <c r="AX132" s="135"/>
      <c r="AY132" s="135"/>
      <c r="AZ132" s="136"/>
    </row>
    <row r="133" spans="1:52" ht="36" customHeight="1" x14ac:dyDescent="0.2">
      <c r="A133" s="73">
        <v>115</v>
      </c>
      <c r="B133" s="170"/>
      <c r="C133" s="167"/>
      <c r="D133" s="167"/>
      <c r="E133" s="167"/>
      <c r="F133" s="167"/>
      <c r="G133" s="167"/>
      <c r="H133" s="167"/>
      <c r="I133" s="167"/>
      <c r="J133" s="167"/>
      <c r="K133" s="167"/>
      <c r="L133" s="167"/>
      <c r="M133" s="167"/>
      <c r="N133" s="167"/>
      <c r="O133" s="167"/>
      <c r="P133" s="168"/>
      <c r="Q133" s="168"/>
      <c r="R133" s="169"/>
      <c r="S133" s="169"/>
      <c r="T133" s="169"/>
      <c r="U133" s="134"/>
      <c r="V133" s="135"/>
      <c r="W133" s="135"/>
      <c r="X133" s="136"/>
      <c r="Y133" s="132"/>
      <c r="Z133" s="133"/>
      <c r="AA133" s="133"/>
      <c r="AB133" s="186"/>
      <c r="AC133" s="186"/>
      <c r="AD133" s="185"/>
      <c r="AE133" s="185"/>
      <c r="AF133" s="185"/>
      <c r="AG133" s="187">
        <f t="shared" si="6"/>
        <v>0</v>
      </c>
      <c r="AH133" s="187"/>
      <c r="AI133" s="187"/>
      <c r="AJ133" s="53"/>
      <c r="AK133" s="188"/>
      <c r="AL133" s="188"/>
      <c r="AM133" s="186"/>
      <c r="AN133" s="186"/>
      <c r="AO133" s="185"/>
      <c r="AP133" s="185"/>
      <c r="AQ133" s="185"/>
      <c r="AR133" s="187">
        <f t="shared" si="7"/>
        <v>0</v>
      </c>
      <c r="AS133" s="187"/>
      <c r="AT133" s="200"/>
      <c r="AU133" s="137"/>
      <c r="AV133" s="135"/>
      <c r="AW133" s="135"/>
      <c r="AX133" s="135"/>
      <c r="AY133" s="135"/>
      <c r="AZ133" s="136"/>
    </row>
    <row r="134" spans="1:52" ht="36" customHeight="1" x14ac:dyDescent="0.2">
      <c r="A134" s="73">
        <v>116</v>
      </c>
      <c r="B134" s="170"/>
      <c r="C134" s="167"/>
      <c r="D134" s="167"/>
      <c r="E134" s="167"/>
      <c r="F134" s="167"/>
      <c r="G134" s="167"/>
      <c r="H134" s="167"/>
      <c r="I134" s="167"/>
      <c r="J134" s="167"/>
      <c r="K134" s="167"/>
      <c r="L134" s="167"/>
      <c r="M134" s="167"/>
      <c r="N134" s="167"/>
      <c r="O134" s="167"/>
      <c r="P134" s="168"/>
      <c r="Q134" s="168"/>
      <c r="R134" s="169"/>
      <c r="S134" s="169"/>
      <c r="T134" s="169"/>
      <c r="U134" s="134"/>
      <c r="V134" s="135"/>
      <c r="W134" s="135"/>
      <c r="X134" s="136"/>
      <c r="Y134" s="132"/>
      <c r="Z134" s="133"/>
      <c r="AA134" s="133"/>
      <c r="AB134" s="186"/>
      <c r="AC134" s="186"/>
      <c r="AD134" s="185"/>
      <c r="AE134" s="185"/>
      <c r="AF134" s="185"/>
      <c r="AG134" s="187">
        <f t="shared" si="6"/>
        <v>0</v>
      </c>
      <c r="AH134" s="187"/>
      <c r="AI134" s="187"/>
      <c r="AJ134" s="53"/>
      <c r="AK134" s="188"/>
      <c r="AL134" s="188"/>
      <c r="AM134" s="186"/>
      <c r="AN134" s="186"/>
      <c r="AO134" s="185"/>
      <c r="AP134" s="185"/>
      <c r="AQ134" s="185"/>
      <c r="AR134" s="187">
        <f t="shared" si="7"/>
        <v>0</v>
      </c>
      <c r="AS134" s="187"/>
      <c r="AT134" s="200"/>
      <c r="AU134" s="137"/>
      <c r="AV134" s="135"/>
      <c r="AW134" s="135"/>
      <c r="AX134" s="135"/>
      <c r="AY134" s="135"/>
      <c r="AZ134" s="136"/>
    </row>
    <row r="135" spans="1:52" ht="36" customHeight="1" x14ac:dyDescent="0.2">
      <c r="A135" s="73">
        <v>117</v>
      </c>
      <c r="B135" s="170"/>
      <c r="C135" s="167"/>
      <c r="D135" s="167"/>
      <c r="E135" s="167"/>
      <c r="F135" s="167"/>
      <c r="G135" s="167"/>
      <c r="H135" s="167"/>
      <c r="I135" s="167"/>
      <c r="J135" s="167"/>
      <c r="K135" s="167"/>
      <c r="L135" s="167"/>
      <c r="M135" s="167"/>
      <c r="N135" s="167"/>
      <c r="O135" s="167"/>
      <c r="P135" s="168"/>
      <c r="Q135" s="168"/>
      <c r="R135" s="169"/>
      <c r="S135" s="169"/>
      <c r="T135" s="169"/>
      <c r="U135" s="134"/>
      <c r="V135" s="135"/>
      <c r="W135" s="135"/>
      <c r="X135" s="136"/>
      <c r="Y135" s="132"/>
      <c r="Z135" s="133"/>
      <c r="AA135" s="133"/>
      <c r="AB135" s="186"/>
      <c r="AC135" s="186"/>
      <c r="AD135" s="185"/>
      <c r="AE135" s="185"/>
      <c r="AF135" s="185"/>
      <c r="AG135" s="187">
        <f t="shared" si="6"/>
        <v>0</v>
      </c>
      <c r="AH135" s="187"/>
      <c r="AI135" s="187"/>
      <c r="AJ135" s="53"/>
      <c r="AK135" s="188"/>
      <c r="AL135" s="188"/>
      <c r="AM135" s="186"/>
      <c r="AN135" s="186"/>
      <c r="AO135" s="185"/>
      <c r="AP135" s="185"/>
      <c r="AQ135" s="185"/>
      <c r="AR135" s="187">
        <f t="shared" si="7"/>
        <v>0</v>
      </c>
      <c r="AS135" s="187"/>
      <c r="AT135" s="200"/>
      <c r="AU135" s="137"/>
      <c r="AV135" s="135"/>
      <c r="AW135" s="135"/>
      <c r="AX135" s="135"/>
      <c r="AY135" s="135"/>
      <c r="AZ135" s="136"/>
    </row>
    <row r="136" spans="1:52" ht="36" customHeight="1" x14ac:dyDescent="0.2">
      <c r="A136" s="73">
        <v>118</v>
      </c>
      <c r="B136" s="170"/>
      <c r="C136" s="167"/>
      <c r="D136" s="167"/>
      <c r="E136" s="167"/>
      <c r="F136" s="167"/>
      <c r="G136" s="167"/>
      <c r="H136" s="167"/>
      <c r="I136" s="167"/>
      <c r="J136" s="167"/>
      <c r="K136" s="167"/>
      <c r="L136" s="167"/>
      <c r="M136" s="167"/>
      <c r="N136" s="167"/>
      <c r="O136" s="167"/>
      <c r="P136" s="168"/>
      <c r="Q136" s="168"/>
      <c r="R136" s="169"/>
      <c r="S136" s="169"/>
      <c r="T136" s="169"/>
      <c r="U136" s="134"/>
      <c r="V136" s="135"/>
      <c r="W136" s="135"/>
      <c r="X136" s="136"/>
      <c r="Y136" s="132"/>
      <c r="Z136" s="133"/>
      <c r="AA136" s="133"/>
      <c r="AB136" s="186"/>
      <c r="AC136" s="186"/>
      <c r="AD136" s="185"/>
      <c r="AE136" s="185"/>
      <c r="AF136" s="185"/>
      <c r="AG136" s="187">
        <f t="shared" si="6"/>
        <v>0</v>
      </c>
      <c r="AH136" s="187"/>
      <c r="AI136" s="187"/>
      <c r="AJ136" s="53"/>
      <c r="AK136" s="188"/>
      <c r="AL136" s="188"/>
      <c r="AM136" s="186"/>
      <c r="AN136" s="186"/>
      <c r="AO136" s="185"/>
      <c r="AP136" s="185"/>
      <c r="AQ136" s="185"/>
      <c r="AR136" s="187">
        <f t="shared" si="7"/>
        <v>0</v>
      </c>
      <c r="AS136" s="187"/>
      <c r="AT136" s="200"/>
      <c r="AU136" s="137"/>
      <c r="AV136" s="135"/>
      <c r="AW136" s="135"/>
      <c r="AX136" s="135"/>
      <c r="AY136" s="135"/>
      <c r="AZ136" s="136"/>
    </row>
    <row r="137" spans="1:52" ht="36" customHeight="1" x14ac:dyDescent="0.2">
      <c r="A137" s="73">
        <v>119</v>
      </c>
      <c r="B137" s="170"/>
      <c r="C137" s="167"/>
      <c r="D137" s="167"/>
      <c r="E137" s="167"/>
      <c r="F137" s="167"/>
      <c r="G137" s="167"/>
      <c r="H137" s="167"/>
      <c r="I137" s="167"/>
      <c r="J137" s="167"/>
      <c r="K137" s="167"/>
      <c r="L137" s="167"/>
      <c r="M137" s="167"/>
      <c r="N137" s="167"/>
      <c r="O137" s="167"/>
      <c r="P137" s="168"/>
      <c r="Q137" s="168"/>
      <c r="R137" s="169"/>
      <c r="S137" s="169"/>
      <c r="T137" s="169"/>
      <c r="U137" s="134"/>
      <c r="V137" s="135"/>
      <c r="W137" s="135"/>
      <c r="X137" s="136"/>
      <c r="Y137" s="132"/>
      <c r="Z137" s="133"/>
      <c r="AA137" s="133"/>
      <c r="AB137" s="186"/>
      <c r="AC137" s="186"/>
      <c r="AD137" s="185"/>
      <c r="AE137" s="185"/>
      <c r="AF137" s="185"/>
      <c r="AG137" s="187">
        <f t="shared" si="6"/>
        <v>0</v>
      </c>
      <c r="AH137" s="187"/>
      <c r="AI137" s="187"/>
      <c r="AJ137" s="53"/>
      <c r="AK137" s="188"/>
      <c r="AL137" s="188"/>
      <c r="AM137" s="186"/>
      <c r="AN137" s="186"/>
      <c r="AO137" s="185"/>
      <c r="AP137" s="185"/>
      <c r="AQ137" s="185"/>
      <c r="AR137" s="187">
        <f t="shared" si="7"/>
        <v>0</v>
      </c>
      <c r="AS137" s="187"/>
      <c r="AT137" s="200"/>
      <c r="AU137" s="137"/>
      <c r="AV137" s="135"/>
      <c r="AW137" s="135"/>
      <c r="AX137" s="135"/>
      <c r="AY137" s="135"/>
      <c r="AZ137" s="136"/>
    </row>
    <row r="138" spans="1:52" ht="36" customHeight="1" x14ac:dyDescent="0.2">
      <c r="A138" s="73">
        <v>120</v>
      </c>
      <c r="B138" s="170"/>
      <c r="C138" s="167"/>
      <c r="D138" s="167"/>
      <c r="E138" s="167"/>
      <c r="F138" s="167"/>
      <c r="G138" s="167"/>
      <c r="H138" s="167"/>
      <c r="I138" s="167"/>
      <c r="J138" s="167"/>
      <c r="K138" s="167"/>
      <c r="L138" s="167"/>
      <c r="M138" s="167"/>
      <c r="N138" s="167"/>
      <c r="O138" s="167"/>
      <c r="P138" s="168"/>
      <c r="Q138" s="168"/>
      <c r="R138" s="169"/>
      <c r="S138" s="169"/>
      <c r="T138" s="169"/>
      <c r="U138" s="134"/>
      <c r="V138" s="135"/>
      <c r="W138" s="135"/>
      <c r="X138" s="136"/>
      <c r="Y138" s="132"/>
      <c r="Z138" s="133"/>
      <c r="AA138" s="133"/>
      <c r="AB138" s="186"/>
      <c r="AC138" s="186"/>
      <c r="AD138" s="185"/>
      <c r="AE138" s="185"/>
      <c r="AF138" s="185"/>
      <c r="AG138" s="187">
        <f t="shared" si="6"/>
        <v>0</v>
      </c>
      <c r="AH138" s="187"/>
      <c r="AI138" s="187"/>
      <c r="AJ138" s="53"/>
      <c r="AK138" s="188"/>
      <c r="AL138" s="188"/>
      <c r="AM138" s="186"/>
      <c r="AN138" s="186"/>
      <c r="AO138" s="185"/>
      <c r="AP138" s="185"/>
      <c r="AQ138" s="185"/>
      <c r="AR138" s="187">
        <f t="shared" si="7"/>
        <v>0</v>
      </c>
      <c r="AS138" s="187"/>
      <c r="AT138" s="200"/>
      <c r="AU138" s="137"/>
      <c r="AV138" s="135"/>
      <c r="AW138" s="135"/>
      <c r="AX138" s="135"/>
      <c r="AY138" s="135"/>
      <c r="AZ138" s="136"/>
    </row>
    <row r="139" spans="1:52" ht="36" customHeight="1" x14ac:dyDescent="0.2">
      <c r="A139" s="73">
        <v>121</v>
      </c>
      <c r="B139" s="170"/>
      <c r="C139" s="167"/>
      <c r="D139" s="167"/>
      <c r="E139" s="167"/>
      <c r="F139" s="167"/>
      <c r="G139" s="167"/>
      <c r="H139" s="167"/>
      <c r="I139" s="167"/>
      <c r="J139" s="167"/>
      <c r="K139" s="167"/>
      <c r="L139" s="167"/>
      <c r="M139" s="167"/>
      <c r="N139" s="167"/>
      <c r="O139" s="167"/>
      <c r="P139" s="168"/>
      <c r="Q139" s="168"/>
      <c r="R139" s="169"/>
      <c r="S139" s="169"/>
      <c r="T139" s="169"/>
      <c r="U139" s="134"/>
      <c r="V139" s="135"/>
      <c r="W139" s="135"/>
      <c r="X139" s="136"/>
      <c r="Y139" s="132"/>
      <c r="Z139" s="133"/>
      <c r="AA139" s="133"/>
      <c r="AB139" s="186"/>
      <c r="AC139" s="186"/>
      <c r="AD139" s="185"/>
      <c r="AE139" s="185"/>
      <c r="AF139" s="185"/>
      <c r="AG139" s="187">
        <f t="shared" si="6"/>
        <v>0</v>
      </c>
      <c r="AH139" s="187"/>
      <c r="AI139" s="187"/>
      <c r="AJ139" s="53"/>
      <c r="AK139" s="188"/>
      <c r="AL139" s="188"/>
      <c r="AM139" s="186"/>
      <c r="AN139" s="186"/>
      <c r="AO139" s="185"/>
      <c r="AP139" s="185"/>
      <c r="AQ139" s="185"/>
      <c r="AR139" s="187">
        <f t="shared" si="7"/>
        <v>0</v>
      </c>
      <c r="AS139" s="187"/>
      <c r="AT139" s="200"/>
      <c r="AU139" s="137"/>
      <c r="AV139" s="135"/>
      <c r="AW139" s="135"/>
      <c r="AX139" s="135"/>
      <c r="AY139" s="135"/>
      <c r="AZ139" s="136"/>
    </row>
    <row r="140" spans="1:52" ht="36" customHeight="1" x14ac:dyDescent="0.2">
      <c r="A140" s="73">
        <v>122</v>
      </c>
      <c r="B140" s="170"/>
      <c r="C140" s="167"/>
      <c r="D140" s="167"/>
      <c r="E140" s="167"/>
      <c r="F140" s="167"/>
      <c r="G140" s="167"/>
      <c r="H140" s="167"/>
      <c r="I140" s="167"/>
      <c r="J140" s="167"/>
      <c r="K140" s="167"/>
      <c r="L140" s="167"/>
      <c r="M140" s="167"/>
      <c r="N140" s="167"/>
      <c r="O140" s="167"/>
      <c r="P140" s="168"/>
      <c r="Q140" s="168"/>
      <c r="R140" s="169"/>
      <c r="S140" s="169"/>
      <c r="T140" s="169"/>
      <c r="U140" s="134"/>
      <c r="V140" s="135"/>
      <c r="W140" s="135"/>
      <c r="X140" s="136"/>
      <c r="Y140" s="132"/>
      <c r="Z140" s="133"/>
      <c r="AA140" s="133"/>
      <c r="AB140" s="186"/>
      <c r="AC140" s="186"/>
      <c r="AD140" s="185"/>
      <c r="AE140" s="185"/>
      <c r="AF140" s="185"/>
      <c r="AG140" s="187">
        <f t="shared" si="6"/>
        <v>0</v>
      </c>
      <c r="AH140" s="187"/>
      <c r="AI140" s="187"/>
      <c r="AJ140" s="53"/>
      <c r="AK140" s="188"/>
      <c r="AL140" s="188"/>
      <c r="AM140" s="186"/>
      <c r="AN140" s="186"/>
      <c r="AO140" s="185"/>
      <c r="AP140" s="185"/>
      <c r="AQ140" s="185"/>
      <c r="AR140" s="187">
        <f t="shared" si="7"/>
        <v>0</v>
      </c>
      <c r="AS140" s="187"/>
      <c r="AT140" s="200"/>
      <c r="AU140" s="137"/>
      <c r="AV140" s="135"/>
      <c r="AW140" s="135"/>
      <c r="AX140" s="135"/>
      <c r="AY140" s="135"/>
      <c r="AZ140" s="136"/>
    </row>
    <row r="141" spans="1:52" ht="36" customHeight="1" x14ac:dyDescent="0.2">
      <c r="A141" s="73">
        <v>123</v>
      </c>
      <c r="B141" s="170"/>
      <c r="C141" s="167"/>
      <c r="D141" s="167"/>
      <c r="E141" s="167"/>
      <c r="F141" s="167"/>
      <c r="G141" s="167"/>
      <c r="H141" s="167"/>
      <c r="I141" s="167"/>
      <c r="J141" s="167"/>
      <c r="K141" s="167"/>
      <c r="L141" s="167"/>
      <c r="M141" s="167"/>
      <c r="N141" s="167"/>
      <c r="O141" s="167"/>
      <c r="P141" s="168"/>
      <c r="Q141" s="168"/>
      <c r="R141" s="169"/>
      <c r="S141" s="169"/>
      <c r="T141" s="169"/>
      <c r="U141" s="134"/>
      <c r="V141" s="135"/>
      <c r="W141" s="135"/>
      <c r="X141" s="136"/>
      <c r="Y141" s="132"/>
      <c r="Z141" s="133"/>
      <c r="AA141" s="133"/>
      <c r="AB141" s="186"/>
      <c r="AC141" s="186"/>
      <c r="AD141" s="185"/>
      <c r="AE141" s="185"/>
      <c r="AF141" s="185"/>
      <c r="AG141" s="187">
        <f t="shared" si="6"/>
        <v>0</v>
      </c>
      <c r="AH141" s="187"/>
      <c r="AI141" s="187"/>
      <c r="AJ141" s="53"/>
      <c r="AK141" s="188"/>
      <c r="AL141" s="188"/>
      <c r="AM141" s="186"/>
      <c r="AN141" s="186"/>
      <c r="AO141" s="185"/>
      <c r="AP141" s="185"/>
      <c r="AQ141" s="185"/>
      <c r="AR141" s="187">
        <f t="shared" si="7"/>
        <v>0</v>
      </c>
      <c r="AS141" s="187"/>
      <c r="AT141" s="200"/>
      <c r="AU141" s="137"/>
      <c r="AV141" s="135"/>
      <c r="AW141" s="135"/>
      <c r="AX141" s="135"/>
      <c r="AY141" s="135"/>
      <c r="AZ141" s="136"/>
    </row>
    <row r="142" spans="1:52" ht="36" customHeight="1" x14ac:dyDescent="0.2">
      <c r="A142" s="73">
        <v>124</v>
      </c>
      <c r="B142" s="170"/>
      <c r="C142" s="167"/>
      <c r="D142" s="167"/>
      <c r="E142" s="167"/>
      <c r="F142" s="167"/>
      <c r="G142" s="167"/>
      <c r="H142" s="167"/>
      <c r="I142" s="167"/>
      <c r="J142" s="167"/>
      <c r="K142" s="167"/>
      <c r="L142" s="167"/>
      <c r="M142" s="167"/>
      <c r="N142" s="167"/>
      <c r="O142" s="167"/>
      <c r="P142" s="168"/>
      <c r="Q142" s="168"/>
      <c r="R142" s="169"/>
      <c r="S142" s="169"/>
      <c r="T142" s="169"/>
      <c r="U142" s="134"/>
      <c r="V142" s="135"/>
      <c r="W142" s="135"/>
      <c r="X142" s="136"/>
      <c r="Y142" s="132"/>
      <c r="Z142" s="133"/>
      <c r="AA142" s="133"/>
      <c r="AB142" s="186"/>
      <c r="AC142" s="186"/>
      <c r="AD142" s="185"/>
      <c r="AE142" s="185"/>
      <c r="AF142" s="185"/>
      <c r="AG142" s="187">
        <f t="shared" si="6"/>
        <v>0</v>
      </c>
      <c r="AH142" s="187"/>
      <c r="AI142" s="187"/>
      <c r="AJ142" s="53"/>
      <c r="AK142" s="188"/>
      <c r="AL142" s="188"/>
      <c r="AM142" s="186"/>
      <c r="AN142" s="186"/>
      <c r="AO142" s="185"/>
      <c r="AP142" s="185"/>
      <c r="AQ142" s="185"/>
      <c r="AR142" s="187">
        <f t="shared" si="7"/>
        <v>0</v>
      </c>
      <c r="AS142" s="187"/>
      <c r="AT142" s="200"/>
      <c r="AU142" s="137"/>
      <c r="AV142" s="135"/>
      <c r="AW142" s="135"/>
      <c r="AX142" s="135"/>
      <c r="AY142" s="135"/>
      <c r="AZ142" s="136"/>
    </row>
    <row r="143" spans="1:52" ht="36" customHeight="1" x14ac:dyDescent="0.2">
      <c r="A143" s="73">
        <v>125</v>
      </c>
      <c r="B143" s="170"/>
      <c r="C143" s="167"/>
      <c r="D143" s="167"/>
      <c r="E143" s="167"/>
      <c r="F143" s="167"/>
      <c r="G143" s="167"/>
      <c r="H143" s="167"/>
      <c r="I143" s="167"/>
      <c r="J143" s="167"/>
      <c r="K143" s="167"/>
      <c r="L143" s="167"/>
      <c r="M143" s="167"/>
      <c r="N143" s="167"/>
      <c r="O143" s="167"/>
      <c r="P143" s="168"/>
      <c r="Q143" s="168"/>
      <c r="R143" s="169"/>
      <c r="S143" s="169"/>
      <c r="T143" s="169"/>
      <c r="U143" s="134"/>
      <c r="V143" s="135"/>
      <c r="W143" s="135"/>
      <c r="X143" s="136"/>
      <c r="Y143" s="132"/>
      <c r="Z143" s="133"/>
      <c r="AA143" s="133"/>
      <c r="AB143" s="186"/>
      <c r="AC143" s="186"/>
      <c r="AD143" s="185"/>
      <c r="AE143" s="185"/>
      <c r="AF143" s="185"/>
      <c r="AG143" s="187">
        <f t="shared" si="6"/>
        <v>0</v>
      </c>
      <c r="AH143" s="187"/>
      <c r="AI143" s="187"/>
      <c r="AJ143" s="53"/>
      <c r="AK143" s="188"/>
      <c r="AL143" s="188"/>
      <c r="AM143" s="186"/>
      <c r="AN143" s="186"/>
      <c r="AO143" s="185"/>
      <c r="AP143" s="185"/>
      <c r="AQ143" s="185"/>
      <c r="AR143" s="187">
        <f t="shared" si="7"/>
        <v>0</v>
      </c>
      <c r="AS143" s="187"/>
      <c r="AT143" s="200"/>
      <c r="AU143" s="137"/>
      <c r="AV143" s="135"/>
      <c r="AW143" s="135"/>
      <c r="AX143" s="135"/>
      <c r="AY143" s="135"/>
      <c r="AZ143" s="136"/>
    </row>
    <row r="144" spans="1:52" ht="36" customHeight="1" x14ac:dyDescent="0.2">
      <c r="A144" s="73">
        <v>126</v>
      </c>
      <c r="B144" s="170"/>
      <c r="C144" s="167"/>
      <c r="D144" s="167"/>
      <c r="E144" s="167"/>
      <c r="F144" s="167"/>
      <c r="G144" s="167"/>
      <c r="H144" s="167"/>
      <c r="I144" s="167"/>
      <c r="J144" s="167"/>
      <c r="K144" s="167"/>
      <c r="L144" s="167"/>
      <c r="M144" s="167"/>
      <c r="N144" s="167"/>
      <c r="O144" s="167"/>
      <c r="P144" s="168"/>
      <c r="Q144" s="168"/>
      <c r="R144" s="169"/>
      <c r="S144" s="169"/>
      <c r="T144" s="169"/>
      <c r="U144" s="134"/>
      <c r="V144" s="135"/>
      <c r="W144" s="135"/>
      <c r="X144" s="136"/>
      <c r="Y144" s="132"/>
      <c r="Z144" s="133"/>
      <c r="AA144" s="133"/>
      <c r="AB144" s="186"/>
      <c r="AC144" s="186"/>
      <c r="AD144" s="185"/>
      <c r="AE144" s="185"/>
      <c r="AF144" s="185"/>
      <c r="AG144" s="187">
        <f t="shared" si="6"/>
        <v>0</v>
      </c>
      <c r="AH144" s="187"/>
      <c r="AI144" s="187"/>
      <c r="AJ144" s="53"/>
      <c r="AK144" s="188"/>
      <c r="AL144" s="188"/>
      <c r="AM144" s="186"/>
      <c r="AN144" s="186"/>
      <c r="AO144" s="185"/>
      <c r="AP144" s="185"/>
      <c r="AQ144" s="185"/>
      <c r="AR144" s="187">
        <f t="shared" si="7"/>
        <v>0</v>
      </c>
      <c r="AS144" s="187"/>
      <c r="AT144" s="200"/>
      <c r="AU144" s="137"/>
      <c r="AV144" s="135"/>
      <c r="AW144" s="135"/>
      <c r="AX144" s="135"/>
      <c r="AY144" s="135"/>
      <c r="AZ144" s="136"/>
    </row>
    <row r="145" spans="1:52" ht="36" customHeight="1" x14ac:dyDescent="0.2">
      <c r="A145" s="73">
        <v>127</v>
      </c>
      <c r="B145" s="170"/>
      <c r="C145" s="167"/>
      <c r="D145" s="167"/>
      <c r="E145" s="167"/>
      <c r="F145" s="167"/>
      <c r="G145" s="167"/>
      <c r="H145" s="167"/>
      <c r="I145" s="167"/>
      <c r="J145" s="167"/>
      <c r="K145" s="167"/>
      <c r="L145" s="167"/>
      <c r="M145" s="167"/>
      <c r="N145" s="167"/>
      <c r="O145" s="167"/>
      <c r="P145" s="168"/>
      <c r="Q145" s="168"/>
      <c r="R145" s="169"/>
      <c r="S145" s="169"/>
      <c r="T145" s="169"/>
      <c r="U145" s="134"/>
      <c r="V145" s="135"/>
      <c r="W145" s="135"/>
      <c r="X145" s="136"/>
      <c r="Y145" s="132"/>
      <c r="Z145" s="133"/>
      <c r="AA145" s="133"/>
      <c r="AB145" s="186"/>
      <c r="AC145" s="186"/>
      <c r="AD145" s="185"/>
      <c r="AE145" s="185"/>
      <c r="AF145" s="185"/>
      <c r="AG145" s="187">
        <f t="shared" si="6"/>
        <v>0</v>
      </c>
      <c r="AH145" s="187"/>
      <c r="AI145" s="187"/>
      <c r="AJ145" s="53"/>
      <c r="AK145" s="188"/>
      <c r="AL145" s="188"/>
      <c r="AM145" s="186"/>
      <c r="AN145" s="186"/>
      <c r="AO145" s="185"/>
      <c r="AP145" s="185"/>
      <c r="AQ145" s="185"/>
      <c r="AR145" s="187">
        <f t="shared" si="7"/>
        <v>0</v>
      </c>
      <c r="AS145" s="187"/>
      <c r="AT145" s="200"/>
      <c r="AU145" s="137"/>
      <c r="AV145" s="135"/>
      <c r="AW145" s="135"/>
      <c r="AX145" s="135"/>
      <c r="AY145" s="135"/>
      <c r="AZ145" s="136"/>
    </row>
    <row r="146" spans="1:52" ht="36" customHeight="1" x14ac:dyDescent="0.2">
      <c r="A146" s="73">
        <v>128</v>
      </c>
      <c r="B146" s="170"/>
      <c r="C146" s="167"/>
      <c r="D146" s="167"/>
      <c r="E146" s="167"/>
      <c r="F146" s="167"/>
      <c r="G146" s="167"/>
      <c r="H146" s="167"/>
      <c r="I146" s="167"/>
      <c r="J146" s="167"/>
      <c r="K146" s="167"/>
      <c r="L146" s="167"/>
      <c r="M146" s="167"/>
      <c r="N146" s="167"/>
      <c r="O146" s="167"/>
      <c r="P146" s="168"/>
      <c r="Q146" s="168"/>
      <c r="R146" s="169"/>
      <c r="S146" s="169"/>
      <c r="T146" s="169"/>
      <c r="U146" s="134"/>
      <c r="V146" s="135"/>
      <c r="W146" s="135"/>
      <c r="X146" s="136"/>
      <c r="Y146" s="132"/>
      <c r="Z146" s="133"/>
      <c r="AA146" s="133"/>
      <c r="AB146" s="186"/>
      <c r="AC146" s="186"/>
      <c r="AD146" s="185"/>
      <c r="AE146" s="185"/>
      <c r="AF146" s="185"/>
      <c r="AG146" s="187">
        <f t="shared" si="6"/>
        <v>0</v>
      </c>
      <c r="AH146" s="187"/>
      <c r="AI146" s="187"/>
      <c r="AJ146" s="53"/>
      <c r="AK146" s="188"/>
      <c r="AL146" s="188"/>
      <c r="AM146" s="186"/>
      <c r="AN146" s="186"/>
      <c r="AO146" s="185"/>
      <c r="AP146" s="185"/>
      <c r="AQ146" s="185"/>
      <c r="AR146" s="187">
        <f t="shared" si="7"/>
        <v>0</v>
      </c>
      <c r="AS146" s="187"/>
      <c r="AT146" s="200"/>
      <c r="AU146" s="137"/>
      <c r="AV146" s="135"/>
      <c r="AW146" s="135"/>
      <c r="AX146" s="135"/>
      <c r="AY146" s="135"/>
      <c r="AZ146" s="136"/>
    </row>
    <row r="147" spans="1:52" ht="36" customHeight="1" x14ac:dyDescent="0.2">
      <c r="A147" s="73">
        <v>129</v>
      </c>
      <c r="B147" s="170"/>
      <c r="C147" s="167"/>
      <c r="D147" s="167"/>
      <c r="E147" s="167"/>
      <c r="F147" s="167"/>
      <c r="G147" s="167"/>
      <c r="H147" s="167"/>
      <c r="I147" s="167"/>
      <c r="J147" s="167"/>
      <c r="K147" s="167"/>
      <c r="L147" s="167"/>
      <c r="M147" s="167"/>
      <c r="N147" s="167"/>
      <c r="O147" s="167"/>
      <c r="P147" s="168"/>
      <c r="Q147" s="168"/>
      <c r="R147" s="169"/>
      <c r="S147" s="169"/>
      <c r="T147" s="169"/>
      <c r="U147" s="134"/>
      <c r="V147" s="135"/>
      <c r="W147" s="135"/>
      <c r="X147" s="136"/>
      <c r="Y147" s="132"/>
      <c r="Z147" s="133"/>
      <c r="AA147" s="133"/>
      <c r="AB147" s="186"/>
      <c r="AC147" s="186"/>
      <c r="AD147" s="185"/>
      <c r="AE147" s="185"/>
      <c r="AF147" s="185"/>
      <c r="AG147" s="187">
        <f t="shared" ref="AG147:AG178" si="8">AD147*AB147</f>
        <v>0</v>
      </c>
      <c r="AH147" s="187"/>
      <c r="AI147" s="187"/>
      <c r="AJ147" s="53"/>
      <c r="AK147" s="188"/>
      <c r="AL147" s="188"/>
      <c r="AM147" s="186"/>
      <c r="AN147" s="186"/>
      <c r="AO147" s="185"/>
      <c r="AP147" s="185"/>
      <c r="AQ147" s="185"/>
      <c r="AR147" s="187">
        <f t="shared" ref="AR147:AR178" si="9">AO147*AM147</f>
        <v>0</v>
      </c>
      <c r="AS147" s="187"/>
      <c r="AT147" s="200"/>
      <c r="AU147" s="137"/>
      <c r="AV147" s="135"/>
      <c r="AW147" s="135"/>
      <c r="AX147" s="135"/>
      <c r="AY147" s="135"/>
      <c r="AZ147" s="136"/>
    </row>
    <row r="148" spans="1:52" ht="36" customHeight="1" x14ac:dyDescent="0.2">
      <c r="A148" s="73">
        <v>130</v>
      </c>
      <c r="B148" s="170"/>
      <c r="C148" s="167"/>
      <c r="D148" s="167"/>
      <c r="E148" s="167"/>
      <c r="F148" s="167"/>
      <c r="G148" s="167"/>
      <c r="H148" s="167"/>
      <c r="I148" s="167"/>
      <c r="J148" s="167"/>
      <c r="K148" s="167"/>
      <c r="L148" s="167"/>
      <c r="M148" s="167"/>
      <c r="N148" s="167"/>
      <c r="O148" s="167"/>
      <c r="P148" s="168"/>
      <c r="Q148" s="168"/>
      <c r="R148" s="169"/>
      <c r="S148" s="169"/>
      <c r="T148" s="169"/>
      <c r="U148" s="134"/>
      <c r="V148" s="135"/>
      <c r="W148" s="135"/>
      <c r="X148" s="136"/>
      <c r="Y148" s="132"/>
      <c r="Z148" s="133"/>
      <c r="AA148" s="133"/>
      <c r="AB148" s="186"/>
      <c r="AC148" s="186"/>
      <c r="AD148" s="185"/>
      <c r="AE148" s="185"/>
      <c r="AF148" s="185"/>
      <c r="AG148" s="187">
        <f t="shared" si="8"/>
        <v>0</v>
      </c>
      <c r="AH148" s="187"/>
      <c r="AI148" s="187"/>
      <c r="AJ148" s="53"/>
      <c r="AK148" s="188"/>
      <c r="AL148" s="188"/>
      <c r="AM148" s="186"/>
      <c r="AN148" s="186"/>
      <c r="AO148" s="185"/>
      <c r="AP148" s="185"/>
      <c r="AQ148" s="185"/>
      <c r="AR148" s="187">
        <f t="shared" si="9"/>
        <v>0</v>
      </c>
      <c r="AS148" s="187"/>
      <c r="AT148" s="200"/>
      <c r="AU148" s="137"/>
      <c r="AV148" s="135"/>
      <c r="AW148" s="135"/>
      <c r="AX148" s="135"/>
      <c r="AY148" s="135"/>
      <c r="AZ148" s="136"/>
    </row>
    <row r="149" spans="1:52" ht="36" customHeight="1" x14ac:dyDescent="0.2">
      <c r="A149" s="73">
        <v>131</v>
      </c>
      <c r="B149" s="170"/>
      <c r="C149" s="167"/>
      <c r="D149" s="167"/>
      <c r="E149" s="167"/>
      <c r="F149" s="167"/>
      <c r="G149" s="167"/>
      <c r="H149" s="167"/>
      <c r="I149" s="167"/>
      <c r="J149" s="167"/>
      <c r="K149" s="167"/>
      <c r="L149" s="167"/>
      <c r="M149" s="167"/>
      <c r="N149" s="167"/>
      <c r="O149" s="167"/>
      <c r="P149" s="168"/>
      <c r="Q149" s="168"/>
      <c r="R149" s="169"/>
      <c r="S149" s="169"/>
      <c r="T149" s="169"/>
      <c r="U149" s="134"/>
      <c r="V149" s="135"/>
      <c r="W149" s="135"/>
      <c r="X149" s="136"/>
      <c r="Y149" s="132"/>
      <c r="Z149" s="133"/>
      <c r="AA149" s="133"/>
      <c r="AB149" s="186"/>
      <c r="AC149" s="186"/>
      <c r="AD149" s="185"/>
      <c r="AE149" s="185"/>
      <c r="AF149" s="185"/>
      <c r="AG149" s="187">
        <f t="shared" si="8"/>
        <v>0</v>
      </c>
      <c r="AH149" s="187"/>
      <c r="AI149" s="187"/>
      <c r="AJ149" s="53"/>
      <c r="AK149" s="188"/>
      <c r="AL149" s="188"/>
      <c r="AM149" s="186"/>
      <c r="AN149" s="186"/>
      <c r="AO149" s="185"/>
      <c r="AP149" s="185"/>
      <c r="AQ149" s="185"/>
      <c r="AR149" s="187">
        <f t="shared" si="9"/>
        <v>0</v>
      </c>
      <c r="AS149" s="187"/>
      <c r="AT149" s="200"/>
      <c r="AU149" s="137"/>
      <c r="AV149" s="135"/>
      <c r="AW149" s="135"/>
      <c r="AX149" s="135"/>
      <c r="AY149" s="135"/>
      <c r="AZ149" s="136"/>
    </row>
    <row r="150" spans="1:52" ht="36" customHeight="1" x14ac:dyDescent="0.2">
      <c r="A150" s="73">
        <v>132</v>
      </c>
      <c r="B150" s="170"/>
      <c r="C150" s="167"/>
      <c r="D150" s="167"/>
      <c r="E150" s="167"/>
      <c r="F150" s="167"/>
      <c r="G150" s="167"/>
      <c r="H150" s="167"/>
      <c r="I150" s="167"/>
      <c r="J150" s="167"/>
      <c r="K150" s="167"/>
      <c r="L150" s="167"/>
      <c r="M150" s="167"/>
      <c r="N150" s="167"/>
      <c r="O150" s="167"/>
      <c r="P150" s="168"/>
      <c r="Q150" s="168"/>
      <c r="R150" s="169"/>
      <c r="S150" s="169"/>
      <c r="T150" s="169"/>
      <c r="U150" s="134"/>
      <c r="V150" s="135"/>
      <c r="W150" s="135"/>
      <c r="X150" s="136"/>
      <c r="Y150" s="132"/>
      <c r="Z150" s="133"/>
      <c r="AA150" s="133"/>
      <c r="AB150" s="186"/>
      <c r="AC150" s="186"/>
      <c r="AD150" s="185"/>
      <c r="AE150" s="185"/>
      <c r="AF150" s="185"/>
      <c r="AG150" s="187">
        <f t="shared" si="8"/>
        <v>0</v>
      </c>
      <c r="AH150" s="187"/>
      <c r="AI150" s="187"/>
      <c r="AJ150" s="53"/>
      <c r="AK150" s="188"/>
      <c r="AL150" s="188"/>
      <c r="AM150" s="186"/>
      <c r="AN150" s="186"/>
      <c r="AO150" s="185"/>
      <c r="AP150" s="185"/>
      <c r="AQ150" s="185"/>
      <c r="AR150" s="187">
        <f t="shared" si="9"/>
        <v>0</v>
      </c>
      <c r="AS150" s="187"/>
      <c r="AT150" s="200"/>
      <c r="AU150" s="137"/>
      <c r="AV150" s="135"/>
      <c r="AW150" s="135"/>
      <c r="AX150" s="135"/>
      <c r="AY150" s="135"/>
      <c r="AZ150" s="136"/>
    </row>
    <row r="151" spans="1:52" ht="36" customHeight="1" x14ac:dyDescent="0.2">
      <c r="A151" s="73">
        <v>133</v>
      </c>
      <c r="B151" s="170"/>
      <c r="C151" s="167"/>
      <c r="D151" s="167"/>
      <c r="E151" s="167"/>
      <c r="F151" s="167"/>
      <c r="G151" s="167"/>
      <c r="H151" s="167"/>
      <c r="I151" s="167"/>
      <c r="J151" s="167"/>
      <c r="K151" s="167"/>
      <c r="L151" s="167"/>
      <c r="M151" s="167"/>
      <c r="N151" s="167"/>
      <c r="O151" s="167"/>
      <c r="P151" s="168"/>
      <c r="Q151" s="168"/>
      <c r="R151" s="169"/>
      <c r="S151" s="169"/>
      <c r="T151" s="169"/>
      <c r="U151" s="134"/>
      <c r="V151" s="135"/>
      <c r="W151" s="135"/>
      <c r="X151" s="136"/>
      <c r="Y151" s="132"/>
      <c r="Z151" s="133"/>
      <c r="AA151" s="133"/>
      <c r="AB151" s="186"/>
      <c r="AC151" s="186"/>
      <c r="AD151" s="185"/>
      <c r="AE151" s="185"/>
      <c r="AF151" s="185"/>
      <c r="AG151" s="187">
        <f t="shared" si="8"/>
        <v>0</v>
      </c>
      <c r="AH151" s="187"/>
      <c r="AI151" s="187"/>
      <c r="AJ151" s="53"/>
      <c r="AK151" s="188"/>
      <c r="AL151" s="188"/>
      <c r="AM151" s="186"/>
      <c r="AN151" s="186"/>
      <c r="AO151" s="185"/>
      <c r="AP151" s="185"/>
      <c r="AQ151" s="185"/>
      <c r="AR151" s="187">
        <f t="shared" si="9"/>
        <v>0</v>
      </c>
      <c r="AS151" s="187"/>
      <c r="AT151" s="200"/>
      <c r="AU151" s="137"/>
      <c r="AV151" s="135"/>
      <c r="AW151" s="135"/>
      <c r="AX151" s="135"/>
      <c r="AY151" s="135"/>
      <c r="AZ151" s="136"/>
    </row>
    <row r="152" spans="1:52" ht="36" customHeight="1" x14ac:dyDescent="0.2">
      <c r="A152" s="73">
        <v>134</v>
      </c>
      <c r="B152" s="170"/>
      <c r="C152" s="167"/>
      <c r="D152" s="167"/>
      <c r="E152" s="167"/>
      <c r="F152" s="167"/>
      <c r="G152" s="167"/>
      <c r="H152" s="167"/>
      <c r="I152" s="167"/>
      <c r="J152" s="167"/>
      <c r="K152" s="167"/>
      <c r="L152" s="167"/>
      <c r="M152" s="167"/>
      <c r="N152" s="167"/>
      <c r="O152" s="167"/>
      <c r="P152" s="168"/>
      <c r="Q152" s="168"/>
      <c r="R152" s="169"/>
      <c r="S152" s="169"/>
      <c r="T152" s="169"/>
      <c r="U152" s="134"/>
      <c r="V152" s="135"/>
      <c r="W152" s="135"/>
      <c r="X152" s="136"/>
      <c r="Y152" s="132"/>
      <c r="Z152" s="133"/>
      <c r="AA152" s="133"/>
      <c r="AB152" s="186"/>
      <c r="AC152" s="186"/>
      <c r="AD152" s="185"/>
      <c r="AE152" s="185"/>
      <c r="AF152" s="185"/>
      <c r="AG152" s="187">
        <f t="shared" si="8"/>
        <v>0</v>
      </c>
      <c r="AH152" s="187"/>
      <c r="AI152" s="187"/>
      <c r="AJ152" s="53"/>
      <c r="AK152" s="188"/>
      <c r="AL152" s="188"/>
      <c r="AM152" s="186"/>
      <c r="AN152" s="186"/>
      <c r="AO152" s="185"/>
      <c r="AP152" s="185"/>
      <c r="AQ152" s="185"/>
      <c r="AR152" s="187">
        <f t="shared" si="9"/>
        <v>0</v>
      </c>
      <c r="AS152" s="187"/>
      <c r="AT152" s="200"/>
      <c r="AU152" s="137"/>
      <c r="AV152" s="135"/>
      <c r="AW152" s="135"/>
      <c r="AX152" s="135"/>
      <c r="AY152" s="135"/>
      <c r="AZ152" s="136"/>
    </row>
    <row r="153" spans="1:52" ht="36" customHeight="1" x14ac:dyDescent="0.2">
      <c r="A153" s="73">
        <v>135</v>
      </c>
      <c r="B153" s="170"/>
      <c r="C153" s="167"/>
      <c r="D153" s="167"/>
      <c r="E153" s="167"/>
      <c r="F153" s="167"/>
      <c r="G153" s="167"/>
      <c r="H153" s="167"/>
      <c r="I153" s="167"/>
      <c r="J153" s="167"/>
      <c r="K153" s="167"/>
      <c r="L153" s="167"/>
      <c r="M153" s="167"/>
      <c r="N153" s="167"/>
      <c r="O153" s="167"/>
      <c r="P153" s="168"/>
      <c r="Q153" s="168"/>
      <c r="R153" s="169"/>
      <c r="S153" s="169"/>
      <c r="T153" s="169"/>
      <c r="U153" s="134"/>
      <c r="V153" s="135"/>
      <c r="W153" s="135"/>
      <c r="X153" s="136"/>
      <c r="Y153" s="132"/>
      <c r="Z153" s="133"/>
      <c r="AA153" s="133"/>
      <c r="AB153" s="186"/>
      <c r="AC153" s="186"/>
      <c r="AD153" s="185"/>
      <c r="AE153" s="185"/>
      <c r="AF153" s="185"/>
      <c r="AG153" s="187">
        <f t="shared" si="8"/>
        <v>0</v>
      </c>
      <c r="AH153" s="187"/>
      <c r="AI153" s="187"/>
      <c r="AJ153" s="53"/>
      <c r="AK153" s="188"/>
      <c r="AL153" s="188"/>
      <c r="AM153" s="186"/>
      <c r="AN153" s="186"/>
      <c r="AO153" s="185"/>
      <c r="AP153" s="185"/>
      <c r="AQ153" s="185"/>
      <c r="AR153" s="187">
        <f t="shared" si="9"/>
        <v>0</v>
      </c>
      <c r="AS153" s="187"/>
      <c r="AT153" s="200"/>
      <c r="AU153" s="137"/>
      <c r="AV153" s="135"/>
      <c r="AW153" s="135"/>
      <c r="AX153" s="135"/>
      <c r="AY153" s="135"/>
      <c r="AZ153" s="136"/>
    </row>
    <row r="154" spans="1:52" ht="36" customHeight="1" x14ac:dyDescent="0.2">
      <c r="A154" s="73">
        <v>136</v>
      </c>
      <c r="B154" s="170"/>
      <c r="C154" s="167"/>
      <c r="D154" s="167"/>
      <c r="E154" s="167"/>
      <c r="F154" s="167"/>
      <c r="G154" s="167"/>
      <c r="H154" s="167"/>
      <c r="I154" s="167"/>
      <c r="J154" s="167"/>
      <c r="K154" s="167"/>
      <c r="L154" s="167"/>
      <c r="M154" s="167"/>
      <c r="N154" s="167"/>
      <c r="O154" s="167"/>
      <c r="P154" s="168"/>
      <c r="Q154" s="168"/>
      <c r="R154" s="169"/>
      <c r="S154" s="169"/>
      <c r="T154" s="169"/>
      <c r="U154" s="134"/>
      <c r="V154" s="135"/>
      <c r="W154" s="135"/>
      <c r="X154" s="136"/>
      <c r="Y154" s="132"/>
      <c r="Z154" s="133"/>
      <c r="AA154" s="133"/>
      <c r="AB154" s="186"/>
      <c r="AC154" s="186"/>
      <c r="AD154" s="185"/>
      <c r="AE154" s="185"/>
      <c r="AF154" s="185"/>
      <c r="AG154" s="187">
        <f t="shared" si="8"/>
        <v>0</v>
      </c>
      <c r="AH154" s="187"/>
      <c r="AI154" s="187"/>
      <c r="AJ154" s="53"/>
      <c r="AK154" s="188"/>
      <c r="AL154" s="188"/>
      <c r="AM154" s="186"/>
      <c r="AN154" s="186"/>
      <c r="AO154" s="185"/>
      <c r="AP154" s="185"/>
      <c r="AQ154" s="185"/>
      <c r="AR154" s="187">
        <f t="shared" si="9"/>
        <v>0</v>
      </c>
      <c r="AS154" s="187"/>
      <c r="AT154" s="200"/>
      <c r="AU154" s="137"/>
      <c r="AV154" s="135"/>
      <c r="AW154" s="135"/>
      <c r="AX154" s="135"/>
      <c r="AY154" s="135"/>
      <c r="AZ154" s="136"/>
    </row>
    <row r="155" spans="1:52" ht="36" customHeight="1" x14ac:dyDescent="0.2">
      <c r="A155" s="73">
        <v>137</v>
      </c>
      <c r="B155" s="170"/>
      <c r="C155" s="167"/>
      <c r="D155" s="167"/>
      <c r="E155" s="167"/>
      <c r="F155" s="167"/>
      <c r="G155" s="167"/>
      <c r="H155" s="167"/>
      <c r="I155" s="167"/>
      <c r="J155" s="167"/>
      <c r="K155" s="167"/>
      <c r="L155" s="167"/>
      <c r="M155" s="167"/>
      <c r="N155" s="167"/>
      <c r="O155" s="167"/>
      <c r="P155" s="168"/>
      <c r="Q155" s="168"/>
      <c r="R155" s="169"/>
      <c r="S155" s="169"/>
      <c r="T155" s="169"/>
      <c r="U155" s="134"/>
      <c r="V155" s="135"/>
      <c r="W155" s="135"/>
      <c r="X155" s="136"/>
      <c r="Y155" s="132"/>
      <c r="Z155" s="133"/>
      <c r="AA155" s="133"/>
      <c r="AB155" s="186"/>
      <c r="AC155" s="186"/>
      <c r="AD155" s="185"/>
      <c r="AE155" s="185"/>
      <c r="AF155" s="185"/>
      <c r="AG155" s="187">
        <f t="shared" si="8"/>
        <v>0</v>
      </c>
      <c r="AH155" s="187"/>
      <c r="AI155" s="187"/>
      <c r="AJ155" s="53"/>
      <c r="AK155" s="188"/>
      <c r="AL155" s="188"/>
      <c r="AM155" s="186"/>
      <c r="AN155" s="186"/>
      <c r="AO155" s="185"/>
      <c r="AP155" s="185"/>
      <c r="AQ155" s="185"/>
      <c r="AR155" s="187">
        <f t="shared" si="9"/>
        <v>0</v>
      </c>
      <c r="AS155" s="187"/>
      <c r="AT155" s="200"/>
      <c r="AU155" s="137"/>
      <c r="AV155" s="135"/>
      <c r="AW155" s="135"/>
      <c r="AX155" s="135"/>
      <c r="AY155" s="135"/>
      <c r="AZ155" s="136"/>
    </row>
    <row r="156" spans="1:52" ht="36" customHeight="1" x14ac:dyDescent="0.2">
      <c r="A156" s="73">
        <v>138</v>
      </c>
      <c r="B156" s="170"/>
      <c r="C156" s="167"/>
      <c r="D156" s="167"/>
      <c r="E156" s="167"/>
      <c r="F156" s="167"/>
      <c r="G156" s="167"/>
      <c r="H156" s="167"/>
      <c r="I156" s="167"/>
      <c r="J156" s="167"/>
      <c r="K156" s="167"/>
      <c r="L156" s="167"/>
      <c r="M156" s="167"/>
      <c r="N156" s="167"/>
      <c r="O156" s="167"/>
      <c r="P156" s="168"/>
      <c r="Q156" s="168"/>
      <c r="R156" s="169"/>
      <c r="S156" s="169"/>
      <c r="T156" s="169"/>
      <c r="U156" s="134"/>
      <c r="V156" s="135"/>
      <c r="W156" s="135"/>
      <c r="X156" s="136"/>
      <c r="Y156" s="132"/>
      <c r="Z156" s="133"/>
      <c r="AA156" s="133"/>
      <c r="AB156" s="186"/>
      <c r="AC156" s="186"/>
      <c r="AD156" s="185"/>
      <c r="AE156" s="185"/>
      <c r="AF156" s="185"/>
      <c r="AG156" s="187">
        <f t="shared" si="8"/>
        <v>0</v>
      </c>
      <c r="AH156" s="187"/>
      <c r="AI156" s="187"/>
      <c r="AJ156" s="53"/>
      <c r="AK156" s="188"/>
      <c r="AL156" s="188"/>
      <c r="AM156" s="186"/>
      <c r="AN156" s="186"/>
      <c r="AO156" s="185"/>
      <c r="AP156" s="185"/>
      <c r="AQ156" s="185"/>
      <c r="AR156" s="187">
        <f t="shared" si="9"/>
        <v>0</v>
      </c>
      <c r="AS156" s="187"/>
      <c r="AT156" s="200"/>
      <c r="AU156" s="137"/>
      <c r="AV156" s="135"/>
      <c r="AW156" s="135"/>
      <c r="AX156" s="135"/>
      <c r="AY156" s="135"/>
      <c r="AZ156" s="136"/>
    </row>
    <row r="157" spans="1:52" ht="36" customHeight="1" x14ac:dyDescent="0.2">
      <c r="A157" s="73">
        <v>139</v>
      </c>
      <c r="B157" s="170"/>
      <c r="C157" s="167"/>
      <c r="D157" s="167"/>
      <c r="E157" s="167"/>
      <c r="F157" s="167"/>
      <c r="G157" s="167"/>
      <c r="H157" s="167"/>
      <c r="I157" s="167"/>
      <c r="J157" s="167"/>
      <c r="K157" s="167"/>
      <c r="L157" s="167"/>
      <c r="M157" s="167"/>
      <c r="N157" s="167"/>
      <c r="O157" s="167"/>
      <c r="P157" s="168"/>
      <c r="Q157" s="168"/>
      <c r="R157" s="169"/>
      <c r="S157" s="169"/>
      <c r="T157" s="169"/>
      <c r="U157" s="134"/>
      <c r="V157" s="135"/>
      <c r="W157" s="135"/>
      <c r="X157" s="136"/>
      <c r="Y157" s="132"/>
      <c r="Z157" s="133"/>
      <c r="AA157" s="133"/>
      <c r="AB157" s="186"/>
      <c r="AC157" s="186"/>
      <c r="AD157" s="185"/>
      <c r="AE157" s="185"/>
      <c r="AF157" s="185"/>
      <c r="AG157" s="187">
        <f t="shared" si="8"/>
        <v>0</v>
      </c>
      <c r="AH157" s="187"/>
      <c r="AI157" s="187"/>
      <c r="AJ157" s="53"/>
      <c r="AK157" s="188"/>
      <c r="AL157" s="188"/>
      <c r="AM157" s="186"/>
      <c r="AN157" s="186"/>
      <c r="AO157" s="185"/>
      <c r="AP157" s="185"/>
      <c r="AQ157" s="185"/>
      <c r="AR157" s="187">
        <f t="shared" si="9"/>
        <v>0</v>
      </c>
      <c r="AS157" s="187"/>
      <c r="AT157" s="200"/>
      <c r="AU157" s="137"/>
      <c r="AV157" s="135"/>
      <c r="AW157" s="135"/>
      <c r="AX157" s="135"/>
      <c r="AY157" s="135"/>
      <c r="AZ157" s="136"/>
    </row>
    <row r="158" spans="1:52" ht="36" customHeight="1" x14ac:dyDescent="0.2">
      <c r="A158" s="73">
        <v>140</v>
      </c>
      <c r="B158" s="170"/>
      <c r="C158" s="167"/>
      <c r="D158" s="167"/>
      <c r="E158" s="167"/>
      <c r="F158" s="167"/>
      <c r="G158" s="167"/>
      <c r="H158" s="167"/>
      <c r="I158" s="167"/>
      <c r="J158" s="167"/>
      <c r="K158" s="167"/>
      <c r="L158" s="167"/>
      <c r="M158" s="167"/>
      <c r="N158" s="167"/>
      <c r="O158" s="167"/>
      <c r="P158" s="168"/>
      <c r="Q158" s="168"/>
      <c r="R158" s="169"/>
      <c r="S158" s="169"/>
      <c r="T158" s="169"/>
      <c r="U158" s="134"/>
      <c r="V158" s="135"/>
      <c r="W158" s="135"/>
      <c r="X158" s="136"/>
      <c r="Y158" s="132"/>
      <c r="Z158" s="133"/>
      <c r="AA158" s="133"/>
      <c r="AB158" s="186"/>
      <c r="AC158" s="186"/>
      <c r="AD158" s="185"/>
      <c r="AE158" s="185"/>
      <c r="AF158" s="185"/>
      <c r="AG158" s="187">
        <f t="shared" si="8"/>
        <v>0</v>
      </c>
      <c r="AH158" s="187"/>
      <c r="AI158" s="187"/>
      <c r="AJ158" s="53"/>
      <c r="AK158" s="188"/>
      <c r="AL158" s="188"/>
      <c r="AM158" s="186"/>
      <c r="AN158" s="186"/>
      <c r="AO158" s="185"/>
      <c r="AP158" s="185"/>
      <c r="AQ158" s="185"/>
      <c r="AR158" s="187">
        <f t="shared" si="9"/>
        <v>0</v>
      </c>
      <c r="AS158" s="187"/>
      <c r="AT158" s="200"/>
      <c r="AU158" s="137"/>
      <c r="AV158" s="135"/>
      <c r="AW158" s="135"/>
      <c r="AX158" s="135"/>
      <c r="AY158" s="135"/>
      <c r="AZ158" s="136"/>
    </row>
    <row r="159" spans="1:52" ht="36" customHeight="1" x14ac:dyDescent="0.2">
      <c r="A159" s="73">
        <v>141</v>
      </c>
      <c r="B159" s="170"/>
      <c r="C159" s="167"/>
      <c r="D159" s="167"/>
      <c r="E159" s="167"/>
      <c r="F159" s="167"/>
      <c r="G159" s="167"/>
      <c r="H159" s="167"/>
      <c r="I159" s="167"/>
      <c r="J159" s="167"/>
      <c r="K159" s="167"/>
      <c r="L159" s="167"/>
      <c r="M159" s="167"/>
      <c r="N159" s="167"/>
      <c r="O159" s="167"/>
      <c r="P159" s="168"/>
      <c r="Q159" s="168"/>
      <c r="R159" s="169"/>
      <c r="S159" s="169"/>
      <c r="T159" s="169"/>
      <c r="U159" s="134"/>
      <c r="V159" s="135"/>
      <c r="W159" s="135"/>
      <c r="X159" s="136"/>
      <c r="Y159" s="132"/>
      <c r="Z159" s="133"/>
      <c r="AA159" s="133"/>
      <c r="AB159" s="186"/>
      <c r="AC159" s="186"/>
      <c r="AD159" s="185"/>
      <c r="AE159" s="185"/>
      <c r="AF159" s="185"/>
      <c r="AG159" s="187">
        <f t="shared" si="8"/>
        <v>0</v>
      </c>
      <c r="AH159" s="187"/>
      <c r="AI159" s="187"/>
      <c r="AJ159" s="53"/>
      <c r="AK159" s="188"/>
      <c r="AL159" s="188"/>
      <c r="AM159" s="186"/>
      <c r="AN159" s="186"/>
      <c r="AO159" s="185"/>
      <c r="AP159" s="185"/>
      <c r="AQ159" s="185"/>
      <c r="AR159" s="187">
        <f t="shared" si="9"/>
        <v>0</v>
      </c>
      <c r="AS159" s="187"/>
      <c r="AT159" s="200"/>
      <c r="AU159" s="137"/>
      <c r="AV159" s="135"/>
      <c r="AW159" s="135"/>
      <c r="AX159" s="135"/>
      <c r="AY159" s="135"/>
      <c r="AZ159" s="136"/>
    </row>
    <row r="160" spans="1:52" ht="36" customHeight="1" x14ac:dyDescent="0.2">
      <c r="A160" s="73">
        <v>142</v>
      </c>
      <c r="B160" s="170"/>
      <c r="C160" s="167"/>
      <c r="D160" s="167"/>
      <c r="E160" s="167"/>
      <c r="F160" s="167"/>
      <c r="G160" s="167"/>
      <c r="H160" s="167"/>
      <c r="I160" s="167"/>
      <c r="J160" s="167"/>
      <c r="K160" s="167"/>
      <c r="L160" s="167"/>
      <c r="M160" s="167"/>
      <c r="N160" s="167"/>
      <c r="O160" s="167"/>
      <c r="P160" s="168"/>
      <c r="Q160" s="168"/>
      <c r="R160" s="169"/>
      <c r="S160" s="169"/>
      <c r="T160" s="169"/>
      <c r="U160" s="134"/>
      <c r="V160" s="135"/>
      <c r="W160" s="135"/>
      <c r="X160" s="136"/>
      <c r="Y160" s="132"/>
      <c r="Z160" s="133"/>
      <c r="AA160" s="133"/>
      <c r="AB160" s="186"/>
      <c r="AC160" s="186"/>
      <c r="AD160" s="185"/>
      <c r="AE160" s="185"/>
      <c r="AF160" s="185"/>
      <c r="AG160" s="187">
        <f t="shared" si="8"/>
        <v>0</v>
      </c>
      <c r="AH160" s="187"/>
      <c r="AI160" s="187"/>
      <c r="AJ160" s="53"/>
      <c r="AK160" s="188"/>
      <c r="AL160" s="188"/>
      <c r="AM160" s="186"/>
      <c r="AN160" s="186"/>
      <c r="AO160" s="185"/>
      <c r="AP160" s="185"/>
      <c r="AQ160" s="185"/>
      <c r="AR160" s="187">
        <f t="shared" si="9"/>
        <v>0</v>
      </c>
      <c r="AS160" s="187"/>
      <c r="AT160" s="200"/>
      <c r="AU160" s="137"/>
      <c r="AV160" s="135"/>
      <c r="AW160" s="135"/>
      <c r="AX160" s="135"/>
      <c r="AY160" s="135"/>
      <c r="AZ160" s="136"/>
    </row>
    <row r="161" spans="1:52" ht="36" customHeight="1" x14ac:dyDescent="0.2">
      <c r="A161" s="73">
        <v>143</v>
      </c>
      <c r="B161" s="170"/>
      <c r="C161" s="167"/>
      <c r="D161" s="167"/>
      <c r="E161" s="167"/>
      <c r="F161" s="167"/>
      <c r="G161" s="167"/>
      <c r="H161" s="167"/>
      <c r="I161" s="167"/>
      <c r="J161" s="167"/>
      <c r="K161" s="167"/>
      <c r="L161" s="167"/>
      <c r="M161" s="167"/>
      <c r="N161" s="167"/>
      <c r="O161" s="167"/>
      <c r="P161" s="168"/>
      <c r="Q161" s="168"/>
      <c r="R161" s="169"/>
      <c r="S161" s="169"/>
      <c r="T161" s="169"/>
      <c r="U161" s="134"/>
      <c r="V161" s="135"/>
      <c r="W161" s="135"/>
      <c r="X161" s="136"/>
      <c r="Y161" s="132"/>
      <c r="Z161" s="133"/>
      <c r="AA161" s="133"/>
      <c r="AB161" s="186"/>
      <c r="AC161" s="186"/>
      <c r="AD161" s="185"/>
      <c r="AE161" s="185"/>
      <c r="AF161" s="185"/>
      <c r="AG161" s="187">
        <f t="shared" si="8"/>
        <v>0</v>
      </c>
      <c r="AH161" s="187"/>
      <c r="AI161" s="187"/>
      <c r="AJ161" s="53"/>
      <c r="AK161" s="188"/>
      <c r="AL161" s="188"/>
      <c r="AM161" s="186"/>
      <c r="AN161" s="186"/>
      <c r="AO161" s="185"/>
      <c r="AP161" s="185"/>
      <c r="AQ161" s="185"/>
      <c r="AR161" s="187">
        <f t="shared" si="9"/>
        <v>0</v>
      </c>
      <c r="AS161" s="187"/>
      <c r="AT161" s="200"/>
      <c r="AU161" s="137"/>
      <c r="AV161" s="135"/>
      <c r="AW161" s="135"/>
      <c r="AX161" s="135"/>
      <c r="AY161" s="135"/>
      <c r="AZ161" s="136"/>
    </row>
    <row r="162" spans="1:52" ht="36" customHeight="1" x14ac:dyDescent="0.2">
      <c r="A162" s="73">
        <v>144</v>
      </c>
      <c r="B162" s="170"/>
      <c r="C162" s="167"/>
      <c r="D162" s="167"/>
      <c r="E162" s="167"/>
      <c r="F162" s="167"/>
      <c r="G162" s="167"/>
      <c r="H162" s="167"/>
      <c r="I162" s="167"/>
      <c r="J162" s="167"/>
      <c r="K162" s="167"/>
      <c r="L162" s="167"/>
      <c r="M162" s="167"/>
      <c r="N162" s="167"/>
      <c r="O162" s="167"/>
      <c r="P162" s="168"/>
      <c r="Q162" s="168"/>
      <c r="R162" s="169"/>
      <c r="S162" s="169"/>
      <c r="T162" s="169"/>
      <c r="U162" s="134"/>
      <c r="V162" s="135"/>
      <c r="W162" s="135"/>
      <c r="X162" s="136"/>
      <c r="Y162" s="132"/>
      <c r="Z162" s="133"/>
      <c r="AA162" s="133"/>
      <c r="AB162" s="186"/>
      <c r="AC162" s="186"/>
      <c r="AD162" s="185"/>
      <c r="AE162" s="185"/>
      <c r="AF162" s="185"/>
      <c r="AG162" s="187">
        <f t="shared" si="8"/>
        <v>0</v>
      </c>
      <c r="AH162" s="187"/>
      <c r="AI162" s="187"/>
      <c r="AJ162" s="53"/>
      <c r="AK162" s="188"/>
      <c r="AL162" s="188"/>
      <c r="AM162" s="186"/>
      <c r="AN162" s="186"/>
      <c r="AO162" s="185"/>
      <c r="AP162" s="185"/>
      <c r="AQ162" s="185"/>
      <c r="AR162" s="187">
        <f t="shared" si="9"/>
        <v>0</v>
      </c>
      <c r="AS162" s="187"/>
      <c r="AT162" s="200"/>
      <c r="AU162" s="137"/>
      <c r="AV162" s="135"/>
      <c r="AW162" s="135"/>
      <c r="AX162" s="135"/>
      <c r="AY162" s="135"/>
      <c r="AZ162" s="136"/>
    </row>
    <row r="163" spans="1:52" ht="36" customHeight="1" x14ac:dyDescent="0.2">
      <c r="A163" s="73">
        <v>145</v>
      </c>
      <c r="B163" s="170"/>
      <c r="C163" s="167"/>
      <c r="D163" s="167"/>
      <c r="E163" s="167"/>
      <c r="F163" s="167"/>
      <c r="G163" s="167"/>
      <c r="H163" s="167"/>
      <c r="I163" s="167"/>
      <c r="J163" s="167"/>
      <c r="K163" s="167"/>
      <c r="L163" s="167"/>
      <c r="M163" s="167"/>
      <c r="N163" s="167"/>
      <c r="O163" s="167"/>
      <c r="P163" s="168"/>
      <c r="Q163" s="168"/>
      <c r="R163" s="169"/>
      <c r="S163" s="169"/>
      <c r="T163" s="169"/>
      <c r="U163" s="134"/>
      <c r="V163" s="135"/>
      <c r="W163" s="135"/>
      <c r="X163" s="136"/>
      <c r="Y163" s="132"/>
      <c r="Z163" s="133"/>
      <c r="AA163" s="133"/>
      <c r="AB163" s="186"/>
      <c r="AC163" s="186"/>
      <c r="AD163" s="185"/>
      <c r="AE163" s="185"/>
      <c r="AF163" s="185"/>
      <c r="AG163" s="187">
        <f t="shared" si="8"/>
        <v>0</v>
      </c>
      <c r="AH163" s="187"/>
      <c r="AI163" s="187"/>
      <c r="AJ163" s="53"/>
      <c r="AK163" s="188"/>
      <c r="AL163" s="188"/>
      <c r="AM163" s="186"/>
      <c r="AN163" s="186"/>
      <c r="AO163" s="185"/>
      <c r="AP163" s="185"/>
      <c r="AQ163" s="185"/>
      <c r="AR163" s="187">
        <f t="shared" si="9"/>
        <v>0</v>
      </c>
      <c r="AS163" s="187"/>
      <c r="AT163" s="200"/>
      <c r="AU163" s="137"/>
      <c r="AV163" s="135"/>
      <c r="AW163" s="135"/>
      <c r="AX163" s="135"/>
      <c r="AY163" s="135"/>
      <c r="AZ163" s="136"/>
    </row>
    <row r="164" spans="1:52" ht="36" customHeight="1" x14ac:dyDescent="0.2">
      <c r="A164" s="73">
        <v>146</v>
      </c>
      <c r="B164" s="170"/>
      <c r="C164" s="167"/>
      <c r="D164" s="167"/>
      <c r="E164" s="167"/>
      <c r="F164" s="167"/>
      <c r="G164" s="167"/>
      <c r="H164" s="167"/>
      <c r="I164" s="167"/>
      <c r="J164" s="167"/>
      <c r="K164" s="167"/>
      <c r="L164" s="167"/>
      <c r="M164" s="167"/>
      <c r="N164" s="167"/>
      <c r="O164" s="167"/>
      <c r="P164" s="168"/>
      <c r="Q164" s="168"/>
      <c r="R164" s="169"/>
      <c r="S164" s="169"/>
      <c r="T164" s="169"/>
      <c r="U164" s="134"/>
      <c r="V164" s="135"/>
      <c r="W164" s="135"/>
      <c r="X164" s="136"/>
      <c r="Y164" s="132"/>
      <c r="Z164" s="133"/>
      <c r="AA164" s="133"/>
      <c r="AB164" s="186"/>
      <c r="AC164" s="186"/>
      <c r="AD164" s="185"/>
      <c r="AE164" s="185"/>
      <c r="AF164" s="185"/>
      <c r="AG164" s="187">
        <f t="shared" si="8"/>
        <v>0</v>
      </c>
      <c r="AH164" s="187"/>
      <c r="AI164" s="187"/>
      <c r="AJ164" s="53"/>
      <c r="AK164" s="188"/>
      <c r="AL164" s="188"/>
      <c r="AM164" s="186"/>
      <c r="AN164" s="186"/>
      <c r="AO164" s="185"/>
      <c r="AP164" s="185"/>
      <c r="AQ164" s="185"/>
      <c r="AR164" s="187">
        <f t="shared" si="9"/>
        <v>0</v>
      </c>
      <c r="AS164" s="187"/>
      <c r="AT164" s="200"/>
      <c r="AU164" s="137"/>
      <c r="AV164" s="135"/>
      <c r="AW164" s="135"/>
      <c r="AX164" s="135"/>
      <c r="AY164" s="135"/>
      <c r="AZ164" s="136"/>
    </row>
    <row r="165" spans="1:52" ht="36" customHeight="1" x14ac:dyDescent="0.2">
      <c r="A165" s="73">
        <v>147</v>
      </c>
      <c r="B165" s="170"/>
      <c r="C165" s="167"/>
      <c r="D165" s="167"/>
      <c r="E165" s="167"/>
      <c r="F165" s="167"/>
      <c r="G165" s="167"/>
      <c r="H165" s="167"/>
      <c r="I165" s="167"/>
      <c r="J165" s="167"/>
      <c r="K165" s="167"/>
      <c r="L165" s="167"/>
      <c r="M165" s="167"/>
      <c r="N165" s="167"/>
      <c r="O165" s="167"/>
      <c r="P165" s="168"/>
      <c r="Q165" s="168"/>
      <c r="R165" s="169"/>
      <c r="S165" s="169"/>
      <c r="T165" s="169"/>
      <c r="U165" s="134"/>
      <c r="V165" s="135"/>
      <c r="W165" s="135"/>
      <c r="X165" s="136"/>
      <c r="Y165" s="132"/>
      <c r="Z165" s="133"/>
      <c r="AA165" s="133"/>
      <c r="AB165" s="186"/>
      <c r="AC165" s="186"/>
      <c r="AD165" s="185"/>
      <c r="AE165" s="185"/>
      <c r="AF165" s="185"/>
      <c r="AG165" s="187">
        <f t="shared" si="8"/>
        <v>0</v>
      </c>
      <c r="AH165" s="187"/>
      <c r="AI165" s="187"/>
      <c r="AJ165" s="53"/>
      <c r="AK165" s="188"/>
      <c r="AL165" s="188"/>
      <c r="AM165" s="186"/>
      <c r="AN165" s="186"/>
      <c r="AO165" s="185"/>
      <c r="AP165" s="185"/>
      <c r="AQ165" s="185"/>
      <c r="AR165" s="187">
        <f t="shared" si="9"/>
        <v>0</v>
      </c>
      <c r="AS165" s="187"/>
      <c r="AT165" s="200"/>
      <c r="AU165" s="137"/>
      <c r="AV165" s="135"/>
      <c r="AW165" s="135"/>
      <c r="AX165" s="135"/>
      <c r="AY165" s="135"/>
      <c r="AZ165" s="136"/>
    </row>
    <row r="166" spans="1:52" ht="36" customHeight="1" x14ac:dyDescent="0.2">
      <c r="A166" s="73">
        <v>148</v>
      </c>
      <c r="B166" s="170"/>
      <c r="C166" s="167"/>
      <c r="D166" s="167"/>
      <c r="E166" s="167"/>
      <c r="F166" s="167"/>
      <c r="G166" s="167"/>
      <c r="H166" s="167"/>
      <c r="I166" s="167"/>
      <c r="J166" s="167"/>
      <c r="K166" s="167"/>
      <c r="L166" s="167"/>
      <c r="M166" s="167"/>
      <c r="N166" s="167"/>
      <c r="O166" s="167"/>
      <c r="P166" s="168"/>
      <c r="Q166" s="168"/>
      <c r="R166" s="169"/>
      <c r="S166" s="169"/>
      <c r="T166" s="169"/>
      <c r="U166" s="134"/>
      <c r="V166" s="135"/>
      <c r="W166" s="135"/>
      <c r="X166" s="136"/>
      <c r="Y166" s="132"/>
      <c r="Z166" s="133"/>
      <c r="AA166" s="133"/>
      <c r="AB166" s="186"/>
      <c r="AC166" s="186"/>
      <c r="AD166" s="185"/>
      <c r="AE166" s="185"/>
      <c r="AF166" s="185"/>
      <c r="AG166" s="187">
        <f t="shared" si="8"/>
        <v>0</v>
      </c>
      <c r="AH166" s="187"/>
      <c r="AI166" s="187"/>
      <c r="AJ166" s="53"/>
      <c r="AK166" s="188"/>
      <c r="AL166" s="188"/>
      <c r="AM166" s="186"/>
      <c r="AN166" s="186"/>
      <c r="AO166" s="185"/>
      <c r="AP166" s="185"/>
      <c r="AQ166" s="185"/>
      <c r="AR166" s="187">
        <f t="shared" si="9"/>
        <v>0</v>
      </c>
      <c r="AS166" s="187"/>
      <c r="AT166" s="200"/>
      <c r="AU166" s="137"/>
      <c r="AV166" s="135"/>
      <c r="AW166" s="135"/>
      <c r="AX166" s="135"/>
      <c r="AY166" s="135"/>
      <c r="AZ166" s="136"/>
    </row>
    <row r="167" spans="1:52" ht="36" customHeight="1" x14ac:dyDescent="0.2">
      <c r="A167" s="73">
        <v>149</v>
      </c>
      <c r="B167" s="170"/>
      <c r="C167" s="167"/>
      <c r="D167" s="167"/>
      <c r="E167" s="167"/>
      <c r="F167" s="167"/>
      <c r="G167" s="167"/>
      <c r="H167" s="167"/>
      <c r="I167" s="167"/>
      <c r="J167" s="167"/>
      <c r="K167" s="167"/>
      <c r="L167" s="167"/>
      <c r="M167" s="167"/>
      <c r="N167" s="167"/>
      <c r="O167" s="167"/>
      <c r="P167" s="168"/>
      <c r="Q167" s="168"/>
      <c r="R167" s="169"/>
      <c r="S167" s="169"/>
      <c r="T167" s="169"/>
      <c r="U167" s="134"/>
      <c r="V167" s="135"/>
      <c r="W167" s="135"/>
      <c r="X167" s="136"/>
      <c r="Y167" s="132"/>
      <c r="Z167" s="133"/>
      <c r="AA167" s="133"/>
      <c r="AB167" s="186"/>
      <c r="AC167" s="186"/>
      <c r="AD167" s="185"/>
      <c r="AE167" s="185"/>
      <c r="AF167" s="185"/>
      <c r="AG167" s="187">
        <f t="shared" si="8"/>
        <v>0</v>
      </c>
      <c r="AH167" s="187"/>
      <c r="AI167" s="187"/>
      <c r="AJ167" s="53"/>
      <c r="AK167" s="188"/>
      <c r="AL167" s="188"/>
      <c r="AM167" s="186"/>
      <c r="AN167" s="186"/>
      <c r="AO167" s="185"/>
      <c r="AP167" s="185"/>
      <c r="AQ167" s="185"/>
      <c r="AR167" s="187">
        <f t="shared" si="9"/>
        <v>0</v>
      </c>
      <c r="AS167" s="187"/>
      <c r="AT167" s="200"/>
      <c r="AU167" s="137"/>
      <c r="AV167" s="135"/>
      <c r="AW167" s="135"/>
      <c r="AX167" s="135"/>
      <c r="AY167" s="135"/>
      <c r="AZ167" s="136"/>
    </row>
    <row r="168" spans="1:52" ht="36" customHeight="1" x14ac:dyDescent="0.2">
      <c r="A168" s="73">
        <v>150</v>
      </c>
      <c r="B168" s="170"/>
      <c r="C168" s="167"/>
      <c r="D168" s="167"/>
      <c r="E168" s="167"/>
      <c r="F168" s="167"/>
      <c r="G168" s="167"/>
      <c r="H168" s="167"/>
      <c r="I168" s="167"/>
      <c r="J168" s="167"/>
      <c r="K168" s="167"/>
      <c r="L168" s="167"/>
      <c r="M168" s="167"/>
      <c r="N168" s="167"/>
      <c r="O168" s="167"/>
      <c r="P168" s="168"/>
      <c r="Q168" s="168"/>
      <c r="R168" s="169"/>
      <c r="S168" s="169"/>
      <c r="T168" s="169"/>
      <c r="U168" s="134"/>
      <c r="V168" s="135"/>
      <c r="W168" s="135"/>
      <c r="X168" s="136"/>
      <c r="Y168" s="132"/>
      <c r="Z168" s="133"/>
      <c r="AA168" s="133"/>
      <c r="AB168" s="186"/>
      <c r="AC168" s="186"/>
      <c r="AD168" s="185"/>
      <c r="AE168" s="185"/>
      <c r="AF168" s="185"/>
      <c r="AG168" s="187">
        <f t="shared" si="8"/>
        <v>0</v>
      </c>
      <c r="AH168" s="187"/>
      <c r="AI168" s="187"/>
      <c r="AJ168" s="53"/>
      <c r="AK168" s="188"/>
      <c r="AL168" s="188"/>
      <c r="AM168" s="186"/>
      <c r="AN168" s="186"/>
      <c r="AO168" s="185"/>
      <c r="AP168" s="185"/>
      <c r="AQ168" s="185"/>
      <c r="AR168" s="187">
        <f t="shared" si="9"/>
        <v>0</v>
      </c>
      <c r="AS168" s="187"/>
      <c r="AT168" s="200"/>
      <c r="AU168" s="137"/>
      <c r="AV168" s="135"/>
      <c r="AW168" s="135"/>
      <c r="AX168" s="135"/>
      <c r="AY168" s="135"/>
      <c r="AZ168" s="136"/>
    </row>
    <row r="169" spans="1:52" ht="36" customHeight="1" x14ac:dyDescent="0.2">
      <c r="A169" s="73">
        <v>151</v>
      </c>
      <c r="B169" s="170"/>
      <c r="C169" s="167"/>
      <c r="D169" s="167"/>
      <c r="E169" s="167"/>
      <c r="F169" s="167"/>
      <c r="G169" s="167"/>
      <c r="H169" s="167"/>
      <c r="I169" s="167"/>
      <c r="J169" s="167"/>
      <c r="K169" s="167"/>
      <c r="L169" s="167"/>
      <c r="M169" s="167"/>
      <c r="N169" s="167"/>
      <c r="O169" s="167"/>
      <c r="P169" s="168"/>
      <c r="Q169" s="168"/>
      <c r="R169" s="169"/>
      <c r="S169" s="169"/>
      <c r="T169" s="169"/>
      <c r="U169" s="134"/>
      <c r="V169" s="135"/>
      <c r="W169" s="135"/>
      <c r="X169" s="136"/>
      <c r="Y169" s="132"/>
      <c r="Z169" s="133"/>
      <c r="AA169" s="133"/>
      <c r="AB169" s="186"/>
      <c r="AC169" s="186"/>
      <c r="AD169" s="185"/>
      <c r="AE169" s="185"/>
      <c r="AF169" s="185"/>
      <c r="AG169" s="187">
        <f t="shared" si="8"/>
        <v>0</v>
      </c>
      <c r="AH169" s="187"/>
      <c r="AI169" s="187"/>
      <c r="AJ169" s="53"/>
      <c r="AK169" s="188"/>
      <c r="AL169" s="188"/>
      <c r="AM169" s="186"/>
      <c r="AN169" s="186"/>
      <c r="AO169" s="185"/>
      <c r="AP169" s="185"/>
      <c r="AQ169" s="185"/>
      <c r="AR169" s="187">
        <f t="shared" si="9"/>
        <v>0</v>
      </c>
      <c r="AS169" s="187"/>
      <c r="AT169" s="200"/>
      <c r="AU169" s="137"/>
      <c r="AV169" s="135"/>
      <c r="AW169" s="135"/>
      <c r="AX169" s="135"/>
      <c r="AY169" s="135"/>
      <c r="AZ169" s="136"/>
    </row>
    <row r="170" spans="1:52" ht="36" customHeight="1" x14ac:dyDescent="0.2">
      <c r="A170" s="73">
        <v>152</v>
      </c>
      <c r="B170" s="170"/>
      <c r="C170" s="167"/>
      <c r="D170" s="167"/>
      <c r="E170" s="167"/>
      <c r="F170" s="167"/>
      <c r="G170" s="167"/>
      <c r="H170" s="167"/>
      <c r="I170" s="167"/>
      <c r="J170" s="167"/>
      <c r="K170" s="167"/>
      <c r="L170" s="167"/>
      <c r="M170" s="167"/>
      <c r="N170" s="167"/>
      <c r="O170" s="167"/>
      <c r="P170" s="168"/>
      <c r="Q170" s="168"/>
      <c r="R170" s="169"/>
      <c r="S170" s="169"/>
      <c r="T170" s="169"/>
      <c r="U170" s="134"/>
      <c r="V170" s="135"/>
      <c r="W170" s="135"/>
      <c r="X170" s="136"/>
      <c r="Y170" s="132"/>
      <c r="Z170" s="133"/>
      <c r="AA170" s="133"/>
      <c r="AB170" s="186"/>
      <c r="AC170" s="186"/>
      <c r="AD170" s="185"/>
      <c r="AE170" s="185"/>
      <c r="AF170" s="185"/>
      <c r="AG170" s="187">
        <f t="shared" si="8"/>
        <v>0</v>
      </c>
      <c r="AH170" s="187"/>
      <c r="AI170" s="187"/>
      <c r="AJ170" s="53"/>
      <c r="AK170" s="188"/>
      <c r="AL170" s="188"/>
      <c r="AM170" s="186"/>
      <c r="AN170" s="186"/>
      <c r="AO170" s="185"/>
      <c r="AP170" s="185"/>
      <c r="AQ170" s="185"/>
      <c r="AR170" s="187">
        <f t="shared" si="9"/>
        <v>0</v>
      </c>
      <c r="AS170" s="187"/>
      <c r="AT170" s="200"/>
      <c r="AU170" s="137"/>
      <c r="AV170" s="135"/>
      <c r="AW170" s="135"/>
      <c r="AX170" s="135"/>
      <c r="AY170" s="135"/>
      <c r="AZ170" s="136"/>
    </row>
    <row r="171" spans="1:52" ht="36" customHeight="1" x14ac:dyDescent="0.2">
      <c r="A171" s="73">
        <v>153</v>
      </c>
      <c r="B171" s="170"/>
      <c r="C171" s="167"/>
      <c r="D171" s="167"/>
      <c r="E171" s="167"/>
      <c r="F171" s="167"/>
      <c r="G171" s="167"/>
      <c r="H171" s="167"/>
      <c r="I171" s="167"/>
      <c r="J171" s="167"/>
      <c r="K171" s="167"/>
      <c r="L171" s="167"/>
      <c r="M171" s="167"/>
      <c r="N171" s="167"/>
      <c r="O171" s="167"/>
      <c r="P171" s="168"/>
      <c r="Q171" s="168"/>
      <c r="R171" s="169"/>
      <c r="S171" s="169"/>
      <c r="T171" s="169"/>
      <c r="U171" s="134"/>
      <c r="V171" s="135"/>
      <c r="W171" s="135"/>
      <c r="X171" s="136"/>
      <c r="Y171" s="132"/>
      <c r="Z171" s="133"/>
      <c r="AA171" s="133"/>
      <c r="AB171" s="186"/>
      <c r="AC171" s="186"/>
      <c r="AD171" s="185"/>
      <c r="AE171" s="185"/>
      <c r="AF171" s="185"/>
      <c r="AG171" s="187">
        <f t="shared" si="8"/>
        <v>0</v>
      </c>
      <c r="AH171" s="187"/>
      <c r="AI171" s="187"/>
      <c r="AJ171" s="53"/>
      <c r="AK171" s="188"/>
      <c r="AL171" s="188"/>
      <c r="AM171" s="186"/>
      <c r="AN171" s="186"/>
      <c r="AO171" s="185"/>
      <c r="AP171" s="185"/>
      <c r="AQ171" s="185"/>
      <c r="AR171" s="187">
        <f t="shared" si="9"/>
        <v>0</v>
      </c>
      <c r="AS171" s="187"/>
      <c r="AT171" s="200"/>
      <c r="AU171" s="137"/>
      <c r="AV171" s="135"/>
      <c r="AW171" s="135"/>
      <c r="AX171" s="135"/>
      <c r="AY171" s="135"/>
      <c r="AZ171" s="136"/>
    </row>
    <row r="172" spans="1:52" ht="36" customHeight="1" x14ac:dyDescent="0.2">
      <c r="A172" s="73">
        <v>154</v>
      </c>
      <c r="B172" s="170"/>
      <c r="C172" s="167"/>
      <c r="D172" s="167"/>
      <c r="E172" s="167"/>
      <c r="F172" s="167"/>
      <c r="G172" s="167"/>
      <c r="H172" s="167"/>
      <c r="I172" s="167"/>
      <c r="J172" s="167"/>
      <c r="K172" s="167"/>
      <c r="L172" s="167"/>
      <c r="M172" s="167"/>
      <c r="N172" s="167"/>
      <c r="O172" s="167"/>
      <c r="P172" s="168"/>
      <c r="Q172" s="168"/>
      <c r="R172" s="169"/>
      <c r="S172" s="169"/>
      <c r="T172" s="169"/>
      <c r="U172" s="134"/>
      <c r="V172" s="135"/>
      <c r="W172" s="135"/>
      <c r="X172" s="136"/>
      <c r="Y172" s="132"/>
      <c r="Z172" s="133"/>
      <c r="AA172" s="133"/>
      <c r="AB172" s="186"/>
      <c r="AC172" s="186"/>
      <c r="AD172" s="185"/>
      <c r="AE172" s="185"/>
      <c r="AF172" s="185"/>
      <c r="AG172" s="187">
        <f t="shared" si="8"/>
        <v>0</v>
      </c>
      <c r="AH172" s="187"/>
      <c r="AI172" s="187"/>
      <c r="AJ172" s="53"/>
      <c r="AK172" s="188"/>
      <c r="AL172" s="188"/>
      <c r="AM172" s="186"/>
      <c r="AN172" s="186"/>
      <c r="AO172" s="185"/>
      <c r="AP172" s="185"/>
      <c r="AQ172" s="185"/>
      <c r="AR172" s="187">
        <f t="shared" si="9"/>
        <v>0</v>
      </c>
      <c r="AS172" s="187"/>
      <c r="AT172" s="200"/>
      <c r="AU172" s="137"/>
      <c r="AV172" s="135"/>
      <c r="AW172" s="135"/>
      <c r="AX172" s="135"/>
      <c r="AY172" s="135"/>
      <c r="AZ172" s="136"/>
    </row>
    <row r="173" spans="1:52" ht="36" customHeight="1" x14ac:dyDescent="0.2">
      <c r="A173" s="73">
        <v>155</v>
      </c>
      <c r="B173" s="170"/>
      <c r="C173" s="167"/>
      <c r="D173" s="167"/>
      <c r="E173" s="167"/>
      <c r="F173" s="167"/>
      <c r="G173" s="167"/>
      <c r="H173" s="167"/>
      <c r="I173" s="167"/>
      <c r="J173" s="167"/>
      <c r="K173" s="167"/>
      <c r="L173" s="167"/>
      <c r="M173" s="167"/>
      <c r="N173" s="167"/>
      <c r="O173" s="167"/>
      <c r="P173" s="168"/>
      <c r="Q173" s="168"/>
      <c r="R173" s="169"/>
      <c r="S173" s="169"/>
      <c r="T173" s="169"/>
      <c r="U173" s="134"/>
      <c r="V173" s="135"/>
      <c r="W173" s="135"/>
      <c r="X173" s="136"/>
      <c r="Y173" s="132"/>
      <c r="Z173" s="133"/>
      <c r="AA173" s="133"/>
      <c r="AB173" s="186"/>
      <c r="AC173" s="186"/>
      <c r="AD173" s="185"/>
      <c r="AE173" s="185"/>
      <c r="AF173" s="185"/>
      <c r="AG173" s="187">
        <f t="shared" si="8"/>
        <v>0</v>
      </c>
      <c r="AH173" s="187"/>
      <c r="AI173" s="187"/>
      <c r="AJ173" s="53"/>
      <c r="AK173" s="188"/>
      <c r="AL173" s="188"/>
      <c r="AM173" s="186"/>
      <c r="AN173" s="186"/>
      <c r="AO173" s="185"/>
      <c r="AP173" s="185"/>
      <c r="AQ173" s="185"/>
      <c r="AR173" s="187">
        <f t="shared" si="9"/>
        <v>0</v>
      </c>
      <c r="AS173" s="187"/>
      <c r="AT173" s="200"/>
      <c r="AU173" s="137"/>
      <c r="AV173" s="135"/>
      <c r="AW173" s="135"/>
      <c r="AX173" s="135"/>
      <c r="AY173" s="135"/>
      <c r="AZ173" s="136"/>
    </row>
    <row r="174" spans="1:52" ht="36" customHeight="1" x14ac:dyDescent="0.2">
      <c r="A174" s="73">
        <v>156</v>
      </c>
      <c r="B174" s="170"/>
      <c r="C174" s="167"/>
      <c r="D174" s="167"/>
      <c r="E174" s="167"/>
      <c r="F174" s="167"/>
      <c r="G174" s="167"/>
      <c r="H174" s="167"/>
      <c r="I174" s="167"/>
      <c r="J174" s="167"/>
      <c r="K174" s="167"/>
      <c r="L174" s="167"/>
      <c r="M174" s="167"/>
      <c r="N174" s="167"/>
      <c r="O174" s="167"/>
      <c r="P174" s="168"/>
      <c r="Q174" s="168"/>
      <c r="R174" s="169"/>
      <c r="S174" s="169"/>
      <c r="T174" s="169"/>
      <c r="U174" s="134"/>
      <c r="V174" s="135"/>
      <c r="W174" s="135"/>
      <c r="X174" s="136"/>
      <c r="Y174" s="132"/>
      <c r="Z174" s="133"/>
      <c r="AA174" s="133"/>
      <c r="AB174" s="186"/>
      <c r="AC174" s="186"/>
      <c r="AD174" s="185"/>
      <c r="AE174" s="185"/>
      <c r="AF174" s="185"/>
      <c r="AG174" s="187">
        <f t="shared" si="8"/>
        <v>0</v>
      </c>
      <c r="AH174" s="187"/>
      <c r="AI174" s="187"/>
      <c r="AJ174" s="53"/>
      <c r="AK174" s="188"/>
      <c r="AL174" s="188"/>
      <c r="AM174" s="186"/>
      <c r="AN174" s="186"/>
      <c r="AO174" s="185"/>
      <c r="AP174" s="185"/>
      <c r="AQ174" s="185"/>
      <c r="AR174" s="187">
        <f t="shared" si="9"/>
        <v>0</v>
      </c>
      <c r="AS174" s="187"/>
      <c r="AT174" s="200"/>
      <c r="AU174" s="137"/>
      <c r="AV174" s="135"/>
      <c r="AW174" s="135"/>
      <c r="AX174" s="135"/>
      <c r="AY174" s="135"/>
      <c r="AZ174" s="136"/>
    </row>
    <row r="175" spans="1:52" ht="36" customHeight="1" x14ac:dyDescent="0.2">
      <c r="A175" s="73">
        <v>157</v>
      </c>
      <c r="B175" s="170"/>
      <c r="C175" s="167"/>
      <c r="D175" s="167"/>
      <c r="E175" s="167"/>
      <c r="F175" s="167"/>
      <c r="G175" s="167"/>
      <c r="H175" s="167"/>
      <c r="I175" s="167"/>
      <c r="J175" s="167"/>
      <c r="K175" s="167"/>
      <c r="L175" s="167"/>
      <c r="M175" s="167"/>
      <c r="N175" s="167"/>
      <c r="O175" s="167"/>
      <c r="P175" s="168"/>
      <c r="Q175" s="168"/>
      <c r="R175" s="169"/>
      <c r="S175" s="169"/>
      <c r="T175" s="169"/>
      <c r="U175" s="134"/>
      <c r="V175" s="135"/>
      <c r="W175" s="135"/>
      <c r="X175" s="136"/>
      <c r="Y175" s="132"/>
      <c r="Z175" s="133"/>
      <c r="AA175" s="133"/>
      <c r="AB175" s="186"/>
      <c r="AC175" s="186"/>
      <c r="AD175" s="185"/>
      <c r="AE175" s="185"/>
      <c r="AF175" s="185"/>
      <c r="AG175" s="187">
        <f t="shared" si="8"/>
        <v>0</v>
      </c>
      <c r="AH175" s="187"/>
      <c r="AI175" s="187"/>
      <c r="AJ175" s="53"/>
      <c r="AK175" s="188"/>
      <c r="AL175" s="188"/>
      <c r="AM175" s="186"/>
      <c r="AN175" s="186"/>
      <c r="AO175" s="185"/>
      <c r="AP175" s="185"/>
      <c r="AQ175" s="185"/>
      <c r="AR175" s="187">
        <f t="shared" si="9"/>
        <v>0</v>
      </c>
      <c r="AS175" s="187"/>
      <c r="AT175" s="200"/>
      <c r="AU175" s="137"/>
      <c r="AV175" s="135"/>
      <c r="AW175" s="135"/>
      <c r="AX175" s="135"/>
      <c r="AY175" s="135"/>
      <c r="AZ175" s="136"/>
    </row>
    <row r="176" spans="1:52" ht="36" customHeight="1" x14ac:dyDescent="0.2">
      <c r="A176" s="73">
        <v>158</v>
      </c>
      <c r="B176" s="170"/>
      <c r="C176" s="167"/>
      <c r="D176" s="167"/>
      <c r="E176" s="167"/>
      <c r="F176" s="167"/>
      <c r="G176" s="167"/>
      <c r="H176" s="167"/>
      <c r="I176" s="167"/>
      <c r="J176" s="167"/>
      <c r="K176" s="167"/>
      <c r="L176" s="167"/>
      <c r="M176" s="167"/>
      <c r="N176" s="167"/>
      <c r="O176" s="167"/>
      <c r="P176" s="168"/>
      <c r="Q176" s="168"/>
      <c r="R176" s="169"/>
      <c r="S176" s="169"/>
      <c r="T176" s="169"/>
      <c r="U176" s="134"/>
      <c r="V176" s="135"/>
      <c r="W176" s="135"/>
      <c r="X176" s="136"/>
      <c r="Y176" s="132"/>
      <c r="Z176" s="133"/>
      <c r="AA176" s="133"/>
      <c r="AB176" s="186"/>
      <c r="AC176" s="186"/>
      <c r="AD176" s="185"/>
      <c r="AE176" s="185"/>
      <c r="AF176" s="185"/>
      <c r="AG176" s="187">
        <f t="shared" si="8"/>
        <v>0</v>
      </c>
      <c r="AH176" s="187"/>
      <c r="AI176" s="187"/>
      <c r="AJ176" s="53"/>
      <c r="AK176" s="188"/>
      <c r="AL176" s="188"/>
      <c r="AM176" s="186"/>
      <c r="AN176" s="186"/>
      <c r="AO176" s="185"/>
      <c r="AP176" s="185"/>
      <c r="AQ176" s="185"/>
      <c r="AR176" s="187">
        <f t="shared" si="9"/>
        <v>0</v>
      </c>
      <c r="AS176" s="187"/>
      <c r="AT176" s="200"/>
      <c r="AU176" s="137"/>
      <c r="AV176" s="135"/>
      <c r="AW176" s="135"/>
      <c r="AX176" s="135"/>
      <c r="AY176" s="135"/>
      <c r="AZ176" s="136"/>
    </row>
    <row r="177" spans="1:52" ht="36" customHeight="1" x14ac:dyDescent="0.2">
      <c r="A177" s="73">
        <v>159</v>
      </c>
      <c r="B177" s="170"/>
      <c r="C177" s="167"/>
      <c r="D177" s="167"/>
      <c r="E177" s="167"/>
      <c r="F177" s="167"/>
      <c r="G177" s="167"/>
      <c r="H177" s="167"/>
      <c r="I177" s="167"/>
      <c r="J177" s="167"/>
      <c r="K177" s="167"/>
      <c r="L177" s="167"/>
      <c r="M177" s="167"/>
      <c r="N177" s="167"/>
      <c r="O177" s="167"/>
      <c r="P177" s="168"/>
      <c r="Q177" s="168"/>
      <c r="R177" s="169"/>
      <c r="S177" s="169"/>
      <c r="T177" s="169"/>
      <c r="U177" s="134"/>
      <c r="V177" s="135"/>
      <c r="W177" s="135"/>
      <c r="X177" s="136"/>
      <c r="Y177" s="132"/>
      <c r="Z177" s="133"/>
      <c r="AA177" s="133"/>
      <c r="AB177" s="186"/>
      <c r="AC177" s="186"/>
      <c r="AD177" s="185"/>
      <c r="AE177" s="185"/>
      <c r="AF177" s="185"/>
      <c r="AG177" s="187">
        <f t="shared" si="8"/>
        <v>0</v>
      </c>
      <c r="AH177" s="187"/>
      <c r="AI177" s="187"/>
      <c r="AJ177" s="53"/>
      <c r="AK177" s="188"/>
      <c r="AL177" s="188"/>
      <c r="AM177" s="186"/>
      <c r="AN177" s="186"/>
      <c r="AO177" s="185"/>
      <c r="AP177" s="185"/>
      <c r="AQ177" s="185"/>
      <c r="AR177" s="187">
        <f t="shared" si="9"/>
        <v>0</v>
      </c>
      <c r="AS177" s="187"/>
      <c r="AT177" s="200"/>
      <c r="AU177" s="137"/>
      <c r="AV177" s="135"/>
      <c r="AW177" s="135"/>
      <c r="AX177" s="135"/>
      <c r="AY177" s="135"/>
      <c r="AZ177" s="136"/>
    </row>
    <row r="178" spans="1:52" ht="36" customHeight="1" x14ac:dyDescent="0.2">
      <c r="A178" s="73">
        <v>160</v>
      </c>
      <c r="B178" s="170"/>
      <c r="C178" s="167"/>
      <c r="D178" s="167"/>
      <c r="E178" s="167"/>
      <c r="F178" s="167"/>
      <c r="G178" s="167"/>
      <c r="H178" s="167"/>
      <c r="I178" s="167"/>
      <c r="J178" s="167"/>
      <c r="K178" s="167"/>
      <c r="L178" s="167"/>
      <c r="M178" s="167"/>
      <c r="N178" s="167"/>
      <c r="O178" s="167"/>
      <c r="P178" s="168"/>
      <c r="Q178" s="168"/>
      <c r="R178" s="169"/>
      <c r="S178" s="169"/>
      <c r="T178" s="169"/>
      <c r="U178" s="134"/>
      <c r="V178" s="135"/>
      <c r="W178" s="135"/>
      <c r="X178" s="136"/>
      <c r="Y178" s="132"/>
      <c r="Z178" s="133"/>
      <c r="AA178" s="133"/>
      <c r="AB178" s="186"/>
      <c r="AC178" s="186"/>
      <c r="AD178" s="185"/>
      <c r="AE178" s="185"/>
      <c r="AF178" s="185"/>
      <c r="AG178" s="187">
        <f t="shared" si="8"/>
        <v>0</v>
      </c>
      <c r="AH178" s="187"/>
      <c r="AI178" s="187"/>
      <c r="AJ178" s="53"/>
      <c r="AK178" s="188"/>
      <c r="AL178" s="188"/>
      <c r="AM178" s="186"/>
      <c r="AN178" s="186"/>
      <c r="AO178" s="185"/>
      <c r="AP178" s="185"/>
      <c r="AQ178" s="185"/>
      <c r="AR178" s="187">
        <f t="shared" si="9"/>
        <v>0</v>
      </c>
      <c r="AS178" s="187"/>
      <c r="AT178" s="200"/>
      <c r="AU178" s="137"/>
      <c r="AV178" s="135"/>
      <c r="AW178" s="135"/>
      <c r="AX178" s="135"/>
      <c r="AY178" s="135"/>
      <c r="AZ178" s="136"/>
    </row>
    <row r="179" spans="1:52" ht="36" customHeight="1" x14ac:dyDescent="0.2">
      <c r="A179" s="73">
        <v>161</v>
      </c>
      <c r="B179" s="170"/>
      <c r="C179" s="167"/>
      <c r="D179" s="167"/>
      <c r="E179" s="167"/>
      <c r="F179" s="167"/>
      <c r="G179" s="167"/>
      <c r="H179" s="167"/>
      <c r="I179" s="167"/>
      <c r="J179" s="167"/>
      <c r="K179" s="167"/>
      <c r="L179" s="167"/>
      <c r="M179" s="167"/>
      <c r="N179" s="167"/>
      <c r="O179" s="167"/>
      <c r="P179" s="168"/>
      <c r="Q179" s="168"/>
      <c r="R179" s="169"/>
      <c r="S179" s="169"/>
      <c r="T179" s="169"/>
      <c r="U179" s="134"/>
      <c r="V179" s="135"/>
      <c r="W179" s="135"/>
      <c r="X179" s="136"/>
      <c r="Y179" s="132"/>
      <c r="Z179" s="133"/>
      <c r="AA179" s="133"/>
      <c r="AB179" s="186"/>
      <c r="AC179" s="186"/>
      <c r="AD179" s="185"/>
      <c r="AE179" s="185"/>
      <c r="AF179" s="185"/>
      <c r="AG179" s="187">
        <f t="shared" ref="AG179:AG206" si="10">AD179*AB179</f>
        <v>0</v>
      </c>
      <c r="AH179" s="187"/>
      <c r="AI179" s="187"/>
      <c r="AJ179" s="53"/>
      <c r="AK179" s="188"/>
      <c r="AL179" s="188"/>
      <c r="AM179" s="186"/>
      <c r="AN179" s="186"/>
      <c r="AO179" s="185"/>
      <c r="AP179" s="185"/>
      <c r="AQ179" s="185"/>
      <c r="AR179" s="187">
        <f t="shared" ref="AR179:AR206" si="11">AO179*AM179</f>
        <v>0</v>
      </c>
      <c r="AS179" s="187"/>
      <c r="AT179" s="200"/>
      <c r="AU179" s="137"/>
      <c r="AV179" s="135"/>
      <c r="AW179" s="135"/>
      <c r="AX179" s="135"/>
      <c r="AY179" s="135"/>
      <c r="AZ179" s="136"/>
    </row>
    <row r="180" spans="1:52" ht="36" customHeight="1" x14ac:dyDescent="0.2">
      <c r="A180" s="73">
        <v>162</v>
      </c>
      <c r="B180" s="170"/>
      <c r="C180" s="167"/>
      <c r="D180" s="167"/>
      <c r="E180" s="167"/>
      <c r="F180" s="167"/>
      <c r="G180" s="167"/>
      <c r="H180" s="167"/>
      <c r="I180" s="167"/>
      <c r="J180" s="167"/>
      <c r="K180" s="167"/>
      <c r="L180" s="167"/>
      <c r="M180" s="167"/>
      <c r="N180" s="167"/>
      <c r="O180" s="167"/>
      <c r="P180" s="168"/>
      <c r="Q180" s="168"/>
      <c r="R180" s="169"/>
      <c r="S180" s="169"/>
      <c r="T180" s="169"/>
      <c r="U180" s="134"/>
      <c r="V180" s="135"/>
      <c r="W180" s="135"/>
      <c r="X180" s="136"/>
      <c r="Y180" s="132"/>
      <c r="Z180" s="133"/>
      <c r="AA180" s="133"/>
      <c r="AB180" s="186"/>
      <c r="AC180" s="186"/>
      <c r="AD180" s="185"/>
      <c r="AE180" s="185"/>
      <c r="AF180" s="185"/>
      <c r="AG180" s="187">
        <f t="shared" si="10"/>
        <v>0</v>
      </c>
      <c r="AH180" s="187"/>
      <c r="AI180" s="187"/>
      <c r="AJ180" s="53"/>
      <c r="AK180" s="188"/>
      <c r="AL180" s="188"/>
      <c r="AM180" s="186"/>
      <c r="AN180" s="186"/>
      <c r="AO180" s="185"/>
      <c r="AP180" s="185"/>
      <c r="AQ180" s="185"/>
      <c r="AR180" s="187">
        <f t="shared" si="11"/>
        <v>0</v>
      </c>
      <c r="AS180" s="187"/>
      <c r="AT180" s="200"/>
      <c r="AU180" s="137"/>
      <c r="AV180" s="135"/>
      <c r="AW180" s="135"/>
      <c r="AX180" s="135"/>
      <c r="AY180" s="135"/>
      <c r="AZ180" s="136"/>
    </row>
    <row r="181" spans="1:52" ht="36" customHeight="1" x14ac:dyDescent="0.2">
      <c r="A181" s="73">
        <v>163</v>
      </c>
      <c r="B181" s="170"/>
      <c r="C181" s="167"/>
      <c r="D181" s="167"/>
      <c r="E181" s="167"/>
      <c r="F181" s="167"/>
      <c r="G181" s="167"/>
      <c r="H181" s="167"/>
      <c r="I181" s="167"/>
      <c r="J181" s="167"/>
      <c r="K181" s="167"/>
      <c r="L181" s="167"/>
      <c r="M181" s="167"/>
      <c r="N181" s="167"/>
      <c r="O181" s="167"/>
      <c r="P181" s="168"/>
      <c r="Q181" s="168"/>
      <c r="R181" s="169"/>
      <c r="S181" s="169"/>
      <c r="T181" s="169"/>
      <c r="U181" s="134"/>
      <c r="V181" s="135"/>
      <c r="W181" s="135"/>
      <c r="X181" s="136"/>
      <c r="Y181" s="132"/>
      <c r="Z181" s="133"/>
      <c r="AA181" s="133"/>
      <c r="AB181" s="186"/>
      <c r="AC181" s="186"/>
      <c r="AD181" s="185"/>
      <c r="AE181" s="185"/>
      <c r="AF181" s="185"/>
      <c r="AG181" s="187">
        <f t="shared" si="10"/>
        <v>0</v>
      </c>
      <c r="AH181" s="187"/>
      <c r="AI181" s="187"/>
      <c r="AJ181" s="53"/>
      <c r="AK181" s="188"/>
      <c r="AL181" s="188"/>
      <c r="AM181" s="186"/>
      <c r="AN181" s="186"/>
      <c r="AO181" s="185"/>
      <c r="AP181" s="185"/>
      <c r="AQ181" s="185"/>
      <c r="AR181" s="187">
        <f t="shared" si="11"/>
        <v>0</v>
      </c>
      <c r="AS181" s="187"/>
      <c r="AT181" s="200"/>
      <c r="AU181" s="137"/>
      <c r="AV181" s="135"/>
      <c r="AW181" s="135"/>
      <c r="AX181" s="135"/>
      <c r="AY181" s="135"/>
      <c r="AZ181" s="136"/>
    </row>
    <row r="182" spans="1:52" ht="36" customHeight="1" x14ac:dyDescent="0.2">
      <c r="A182" s="73">
        <v>164</v>
      </c>
      <c r="B182" s="170"/>
      <c r="C182" s="167"/>
      <c r="D182" s="167"/>
      <c r="E182" s="167"/>
      <c r="F182" s="167"/>
      <c r="G182" s="167"/>
      <c r="H182" s="167"/>
      <c r="I182" s="167"/>
      <c r="J182" s="167"/>
      <c r="K182" s="167"/>
      <c r="L182" s="167"/>
      <c r="M182" s="167"/>
      <c r="N182" s="167"/>
      <c r="O182" s="167"/>
      <c r="P182" s="168"/>
      <c r="Q182" s="168"/>
      <c r="R182" s="169"/>
      <c r="S182" s="169"/>
      <c r="T182" s="169"/>
      <c r="U182" s="134"/>
      <c r="V182" s="135"/>
      <c r="W182" s="135"/>
      <c r="X182" s="136"/>
      <c r="Y182" s="132"/>
      <c r="Z182" s="133"/>
      <c r="AA182" s="133"/>
      <c r="AB182" s="186"/>
      <c r="AC182" s="186"/>
      <c r="AD182" s="185"/>
      <c r="AE182" s="185"/>
      <c r="AF182" s="185"/>
      <c r="AG182" s="187">
        <f t="shared" si="10"/>
        <v>0</v>
      </c>
      <c r="AH182" s="187"/>
      <c r="AI182" s="187"/>
      <c r="AJ182" s="53"/>
      <c r="AK182" s="188"/>
      <c r="AL182" s="188"/>
      <c r="AM182" s="186"/>
      <c r="AN182" s="186"/>
      <c r="AO182" s="185"/>
      <c r="AP182" s="185"/>
      <c r="AQ182" s="185"/>
      <c r="AR182" s="187">
        <f t="shared" si="11"/>
        <v>0</v>
      </c>
      <c r="AS182" s="187"/>
      <c r="AT182" s="200"/>
      <c r="AU182" s="137"/>
      <c r="AV182" s="135"/>
      <c r="AW182" s="135"/>
      <c r="AX182" s="135"/>
      <c r="AY182" s="135"/>
      <c r="AZ182" s="136"/>
    </row>
    <row r="183" spans="1:52" ht="36" customHeight="1" x14ac:dyDescent="0.2">
      <c r="A183" s="73">
        <v>165</v>
      </c>
      <c r="B183" s="170"/>
      <c r="C183" s="167"/>
      <c r="D183" s="167"/>
      <c r="E183" s="167"/>
      <c r="F183" s="167"/>
      <c r="G183" s="167"/>
      <c r="H183" s="167"/>
      <c r="I183" s="167"/>
      <c r="J183" s="167"/>
      <c r="K183" s="167"/>
      <c r="L183" s="167"/>
      <c r="M183" s="167"/>
      <c r="N183" s="167"/>
      <c r="O183" s="167"/>
      <c r="P183" s="168"/>
      <c r="Q183" s="168"/>
      <c r="R183" s="169"/>
      <c r="S183" s="169"/>
      <c r="T183" s="169"/>
      <c r="U183" s="134"/>
      <c r="V183" s="135"/>
      <c r="W183" s="135"/>
      <c r="X183" s="136"/>
      <c r="Y183" s="132"/>
      <c r="Z183" s="133"/>
      <c r="AA183" s="133"/>
      <c r="AB183" s="186"/>
      <c r="AC183" s="186"/>
      <c r="AD183" s="185"/>
      <c r="AE183" s="185"/>
      <c r="AF183" s="185"/>
      <c r="AG183" s="187">
        <f t="shared" si="10"/>
        <v>0</v>
      </c>
      <c r="AH183" s="187"/>
      <c r="AI183" s="187"/>
      <c r="AJ183" s="53"/>
      <c r="AK183" s="188"/>
      <c r="AL183" s="188"/>
      <c r="AM183" s="186"/>
      <c r="AN183" s="186"/>
      <c r="AO183" s="185"/>
      <c r="AP183" s="185"/>
      <c r="AQ183" s="185"/>
      <c r="AR183" s="187">
        <f t="shared" si="11"/>
        <v>0</v>
      </c>
      <c r="AS183" s="187"/>
      <c r="AT183" s="200"/>
      <c r="AU183" s="137"/>
      <c r="AV183" s="135"/>
      <c r="AW183" s="135"/>
      <c r="AX183" s="135"/>
      <c r="AY183" s="135"/>
      <c r="AZ183" s="136"/>
    </row>
    <row r="184" spans="1:52" ht="36" customHeight="1" x14ac:dyDescent="0.2">
      <c r="A184" s="73">
        <v>166</v>
      </c>
      <c r="B184" s="170"/>
      <c r="C184" s="167"/>
      <c r="D184" s="167"/>
      <c r="E184" s="167"/>
      <c r="F184" s="167"/>
      <c r="G184" s="167"/>
      <c r="H184" s="167"/>
      <c r="I184" s="167"/>
      <c r="J184" s="167"/>
      <c r="K184" s="167"/>
      <c r="L184" s="167"/>
      <c r="M184" s="167"/>
      <c r="N184" s="167"/>
      <c r="O184" s="167"/>
      <c r="P184" s="168"/>
      <c r="Q184" s="168"/>
      <c r="R184" s="169"/>
      <c r="S184" s="169"/>
      <c r="T184" s="169"/>
      <c r="U184" s="134"/>
      <c r="V184" s="135"/>
      <c r="W184" s="135"/>
      <c r="X184" s="136"/>
      <c r="Y184" s="132"/>
      <c r="Z184" s="133"/>
      <c r="AA184" s="133"/>
      <c r="AB184" s="186"/>
      <c r="AC184" s="186"/>
      <c r="AD184" s="185"/>
      <c r="AE184" s="185"/>
      <c r="AF184" s="185"/>
      <c r="AG184" s="187">
        <f t="shared" si="10"/>
        <v>0</v>
      </c>
      <c r="AH184" s="187"/>
      <c r="AI184" s="187"/>
      <c r="AJ184" s="53"/>
      <c r="AK184" s="188"/>
      <c r="AL184" s="188"/>
      <c r="AM184" s="186"/>
      <c r="AN184" s="186"/>
      <c r="AO184" s="185"/>
      <c r="AP184" s="185"/>
      <c r="AQ184" s="185"/>
      <c r="AR184" s="187">
        <f t="shared" si="11"/>
        <v>0</v>
      </c>
      <c r="AS184" s="187"/>
      <c r="AT184" s="200"/>
      <c r="AU184" s="137"/>
      <c r="AV184" s="135"/>
      <c r="AW184" s="135"/>
      <c r="AX184" s="135"/>
      <c r="AY184" s="135"/>
      <c r="AZ184" s="136"/>
    </row>
    <row r="185" spans="1:52" ht="36" customHeight="1" x14ac:dyDescent="0.2">
      <c r="A185" s="73">
        <v>167</v>
      </c>
      <c r="B185" s="170"/>
      <c r="C185" s="167"/>
      <c r="D185" s="167"/>
      <c r="E185" s="167"/>
      <c r="F185" s="167"/>
      <c r="G185" s="167"/>
      <c r="H185" s="167"/>
      <c r="I185" s="167"/>
      <c r="J185" s="167"/>
      <c r="K185" s="167"/>
      <c r="L185" s="167"/>
      <c r="M185" s="167"/>
      <c r="N185" s="167"/>
      <c r="O185" s="167"/>
      <c r="P185" s="168"/>
      <c r="Q185" s="168"/>
      <c r="R185" s="169"/>
      <c r="S185" s="169"/>
      <c r="T185" s="169"/>
      <c r="U185" s="134"/>
      <c r="V185" s="135"/>
      <c r="W185" s="135"/>
      <c r="X185" s="136"/>
      <c r="Y185" s="132"/>
      <c r="Z185" s="133"/>
      <c r="AA185" s="133"/>
      <c r="AB185" s="186"/>
      <c r="AC185" s="186"/>
      <c r="AD185" s="185"/>
      <c r="AE185" s="185"/>
      <c r="AF185" s="185"/>
      <c r="AG185" s="187">
        <f t="shared" si="10"/>
        <v>0</v>
      </c>
      <c r="AH185" s="187"/>
      <c r="AI185" s="187"/>
      <c r="AJ185" s="53"/>
      <c r="AK185" s="188"/>
      <c r="AL185" s="188"/>
      <c r="AM185" s="186"/>
      <c r="AN185" s="186"/>
      <c r="AO185" s="185"/>
      <c r="AP185" s="185"/>
      <c r="AQ185" s="185"/>
      <c r="AR185" s="187">
        <f t="shared" si="11"/>
        <v>0</v>
      </c>
      <c r="AS185" s="187"/>
      <c r="AT185" s="200"/>
      <c r="AU185" s="137"/>
      <c r="AV185" s="135"/>
      <c r="AW185" s="135"/>
      <c r="AX185" s="135"/>
      <c r="AY185" s="135"/>
      <c r="AZ185" s="136"/>
    </row>
    <row r="186" spans="1:52" ht="36" customHeight="1" x14ac:dyDescent="0.2">
      <c r="A186" s="73">
        <v>168</v>
      </c>
      <c r="B186" s="170"/>
      <c r="C186" s="167"/>
      <c r="D186" s="167"/>
      <c r="E186" s="167"/>
      <c r="F186" s="167"/>
      <c r="G186" s="167"/>
      <c r="H186" s="167"/>
      <c r="I186" s="167"/>
      <c r="J186" s="167"/>
      <c r="K186" s="167"/>
      <c r="L186" s="167"/>
      <c r="M186" s="167"/>
      <c r="N186" s="167"/>
      <c r="O186" s="167"/>
      <c r="P186" s="168"/>
      <c r="Q186" s="168"/>
      <c r="R186" s="169"/>
      <c r="S186" s="169"/>
      <c r="T186" s="169"/>
      <c r="U186" s="134"/>
      <c r="V186" s="135"/>
      <c r="W186" s="135"/>
      <c r="X186" s="136"/>
      <c r="Y186" s="132"/>
      <c r="Z186" s="133"/>
      <c r="AA186" s="133"/>
      <c r="AB186" s="186"/>
      <c r="AC186" s="186"/>
      <c r="AD186" s="185"/>
      <c r="AE186" s="185"/>
      <c r="AF186" s="185"/>
      <c r="AG186" s="187">
        <f t="shared" si="10"/>
        <v>0</v>
      </c>
      <c r="AH186" s="187"/>
      <c r="AI186" s="187"/>
      <c r="AJ186" s="53"/>
      <c r="AK186" s="188"/>
      <c r="AL186" s="188"/>
      <c r="AM186" s="186"/>
      <c r="AN186" s="186"/>
      <c r="AO186" s="185"/>
      <c r="AP186" s="185"/>
      <c r="AQ186" s="185"/>
      <c r="AR186" s="187">
        <f t="shared" si="11"/>
        <v>0</v>
      </c>
      <c r="AS186" s="187"/>
      <c r="AT186" s="200"/>
      <c r="AU186" s="137"/>
      <c r="AV186" s="135"/>
      <c r="AW186" s="135"/>
      <c r="AX186" s="135"/>
      <c r="AY186" s="135"/>
      <c r="AZ186" s="136"/>
    </row>
    <row r="187" spans="1:52" ht="36" customHeight="1" x14ac:dyDescent="0.2">
      <c r="A187" s="73">
        <v>169</v>
      </c>
      <c r="B187" s="170"/>
      <c r="C187" s="167"/>
      <c r="D187" s="167"/>
      <c r="E187" s="167"/>
      <c r="F187" s="167"/>
      <c r="G187" s="167"/>
      <c r="H187" s="167"/>
      <c r="I187" s="167"/>
      <c r="J187" s="167"/>
      <c r="K187" s="167"/>
      <c r="L187" s="167"/>
      <c r="M187" s="167"/>
      <c r="N187" s="167"/>
      <c r="O187" s="167"/>
      <c r="P187" s="168"/>
      <c r="Q187" s="168"/>
      <c r="R187" s="169"/>
      <c r="S187" s="169"/>
      <c r="T187" s="169"/>
      <c r="U187" s="134"/>
      <c r="V187" s="135"/>
      <c r="W187" s="135"/>
      <c r="X187" s="136"/>
      <c r="Y187" s="132"/>
      <c r="Z187" s="133"/>
      <c r="AA187" s="133"/>
      <c r="AB187" s="186"/>
      <c r="AC187" s="186"/>
      <c r="AD187" s="185"/>
      <c r="AE187" s="185"/>
      <c r="AF187" s="185"/>
      <c r="AG187" s="187">
        <f t="shared" si="10"/>
        <v>0</v>
      </c>
      <c r="AH187" s="187"/>
      <c r="AI187" s="187"/>
      <c r="AJ187" s="53"/>
      <c r="AK187" s="188"/>
      <c r="AL187" s="188"/>
      <c r="AM187" s="186"/>
      <c r="AN187" s="186"/>
      <c r="AO187" s="185"/>
      <c r="AP187" s="185"/>
      <c r="AQ187" s="185"/>
      <c r="AR187" s="187">
        <f t="shared" si="11"/>
        <v>0</v>
      </c>
      <c r="AS187" s="187"/>
      <c r="AT187" s="200"/>
      <c r="AU187" s="137"/>
      <c r="AV187" s="135"/>
      <c r="AW187" s="135"/>
      <c r="AX187" s="135"/>
      <c r="AY187" s="135"/>
      <c r="AZ187" s="136"/>
    </row>
    <row r="188" spans="1:52" ht="36" customHeight="1" x14ac:dyDescent="0.2">
      <c r="A188" s="73">
        <v>170</v>
      </c>
      <c r="B188" s="170"/>
      <c r="C188" s="167"/>
      <c r="D188" s="167"/>
      <c r="E188" s="167"/>
      <c r="F188" s="167"/>
      <c r="G188" s="167"/>
      <c r="H188" s="167"/>
      <c r="I188" s="167"/>
      <c r="J188" s="167"/>
      <c r="K188" s="167"/>
      <c r="L188" s="167"/>
      <c r="M188" s="167"/>
      <c r="N188" s="167"/>
      <c r="O188" s="167"/>
      <c r="P188" s="168"/>
      <c r="Q188" s="168"/>
      <c r="R188" s="169"/>
      <c r="S188" s="169"/>
      <c r="T188" s="169"/>
      <c r="U188" s="134"/>
      <c r="V188" s="135"/>
      <c r="W188" s="135"/>
      <c r="X188" s="136"/>
      <c r="Y188" s="132"/>
      <c r="Z188" s="133"/>
      <c r="AA188" s="133"/>
      <c r="AB188" s="186"/>
      <c r="AC188" s="186"/>
      <c r="AD188" s="185"/>
      <c r="AE188" s="185"/>
      <c r="AF188" s="185"/>
      <c r="AG188" s="187">
        <f t="shared" si="10"/>
        <v>0</v>
      </c>
      <c r="AH188" s="187"/>
      <c r="AI188" s="187"/>
      <c r="AJ188" s="53"/>
      <c r="AK188" s="188"/>
      <c r="AL188" s="188"/>
      <c r="AM188" s="186"/>
      <c r="AN188" s="186"/>
      <c r="AO188" s="185"/>
      <c r="AP188" s="185"/>
      <c r="AQ188" s="185"/>
      <c r="AR188" s="187">
        <f t="shared" si="11"/>
        <v>0</v>
      </c>
      <c r="AS188" s="187"/>
      <c r="AT188" s="200"/>
      <c r="AU188" s="137"/>
      <c r="AV188" s="135"/>
      <c r="AW188" s="135"/>
      <c r="AX188" s="135"/>
      <c r="AY188" s="135"/>
      <c r="AZ188" s="136"/>
    </row>
    <row r="189" spans="1:52" ht="36" customHeight="1" x14ac:dyDescent="0.2">
      <c r="A189" s="73">
        <v>171</v>
      </c>
      <c r="B189" s="170"/>
      <c r="C189" s="167"/>
      <c r="D189" s="167"/>
      <c r="E189" s="167"/>
      <c r="F189" s="167"/>
      <c r="G189" s="167"/>
      <c r="H189" s="167"/>
      <c r="I189" s="167"/>
      <c r="J189" s="167"/>
      <c r="K189" s="167"/>
      <c r="L189" s="167"/>
      <c r="M189" s="167"/>
      <c r="N189" s="167"/>
      <c r="O189" s="167"/>
      <c r="P189" s="168"/>
      <c r="Q189" s="168"/>
      <c r="R189" s="169"/>
      <c r="S189" s="169"/>
      <c r="T189" s="169"/>
      <c r="U189" s="134"/>
      <c r="V189" s="135"/>
      <c r="W189" s="135"/>
      <c r="X189" s="136"/>
      <c r="Y189" s="132"/>
      <c r="Z189" s="133"/>
      <c r="AA189" s="133"/>
      <c r="AB189" s="186"/>
      <c r="AC189" s="186"/>
      <c r="AD189" s="185"/>
      <c r="AE189" s="185"/>
      <c r="AF189" s="185"/>
      <c r="AG189" s="187">
        <f t="shared" si="10"/>
        <v>0</v>
      </c>
      <c r="AH189" s="187"/>
      <c r="AI189" s="187"/>
      <c r="AJ189" s="53"/>
      <c r="AK189" s="188"/>
      <c r="AL189" s="188"/>
      <c r="AM189" s="186"/>
      <c r="AN189" s="186"/>
      <c r="AO189" s="185"/>
      <c r="AP189" s="185"/>
      <c r="AQ189" s="185"/>
      <c r="AR189" s="187">
        <f t="shared" si="11"/>
        <v>0</v>
      </c>
      <c r="AS189" s="187"/>
      <c r="AT189" s="200"/>
      <c r="AU189" s="137"/>
      <c r="AV189" s="135"/>
      <c r="AW189" s="135"/>
      <c r="AX189" s="135"/>
      <c r="AY189" s="135"/>
      <c r="AZ189" s="136"/>
    </row>
    <row r="190" spans="1:52" ht="36" customHeight="1" x14ac:dyDescent="0.2">
      <c r="A190" s="73">
        <v>172</v>
      </c>
      <c r="B190" s="170"/>
      <c r="C190" s="167"/>
      <c r="D190" s="167"/>
      <c r="E190" s="167"/>
      <c r="F190" s="167"/>
      <c r="G190" s="167"/>
      <c r="H190" s="167"/>
      <c r="I190" s="167"/>
      <c r="J190" s="167"/>
      <c r="K190" s="167"/>
      <c r="L190" s="167"/>
      <c r="M190" s="167"/>
      <c r="N190" s="167"/>
      <c r="O190" s="167"/>
      <c r="P190" s="168"/>
      <c r="Q190" s="168"/>
      <c r="R190" s="169"/>
      <c r="S190" s="169"/>
      <c r="T190" s="169"/>
      <c r="U190" s="134"/>
      <c r="V190" s="135"/>
      <c r="W190" s="135"/>
      <c r="X190" s="136"/>
      <c r="Y190" s="132"/>
      <c r="Z190" s="133"/>
      <c r="AA190" s="133"/>
      <c r="AB190" s="186"/>
      <c r="AC190" s="186"/>
      <c r="AD190" s="185"/>
      <c r="AE190" s="185"/>
      <c r="AF190" s="185"/>
      <c r="AG190" s="187">
        <f t="shared" si="10"/>
        <v>0</v>
      </c>
      <c r="AH190" s="187"/>
      <c r="AI190" s="187"/>
      <c r="AJ190" s="53"/>
      <c r="AK190" s="188"/>
      <c r="AL190" s="188"/>
      <c r="AM190" s="186"/>
      <c r="AN190" s="186"/>
      <c r="AO190" s="185"/>
      <c r="AP190" s="185"/>
      <c r="AQ190" s="185"/>
      <c r="AR190" s="187">
        <f t="shared" si="11"/>
        <v>0</v>
      </c>
      <c r="AS190" s="187"/>
      <c r="AT190" s="200"/>
      <c r="AU190" s="137"/>
      <c r="AV190" s="135"/>
      <c r="AW190" s="135"/>
      <c r="AX190" s="135"/>
      <c r="AY190" s="135"/>
      <c r="AZ190" s="136"/>
    </row>
    <row r="191" spans="1:52" ht="36" customHeight="1" x14ac:dyDescent="0.2">
      <c r="A191" s="73">
        <v>173</v>
      </c>
      <c r="B191" s="170"/>
      <c r="C191" s="167"/>
      <c r="D191" s="167"/>
      <c r="E191" s="167"/>
      <c r="F191" s="167"/>
      <c r="G191" s="167"/>
      <c r="H191" s="167"/>
      <c r="I191" s="167"/>
      <c r="J191" s="167"/>
      <c r="K191" s="167"/>
      <c r="L191" s="167"/>
      <c r="M191" s="167"/>
      <c r="N191" s="167"/>
      <c r="O191" s="167"/>
      <c r="P191" s="168"/>
      <c r="Q191" s="168"/>
      <c r="R191" s="169"/>
      <c r="S191" s="169"/>
      <c r="T191" s="169"/>
      <c r="U191" s="134"/>
      <c r="V191" s="135"/>
      <c r="W191" s="135"/>
      <c r="X191" s="136"/>
      <c r="Y191" s="132"/>
      <c r="Z191" s="133"/>
      <c r="AA191" s="133"/>
      <c r="AB191" s="186"/>
      <c r="AC191" s="186"/>
      <c r="AD191" s="185"/>
      <c r="AE191" s="185"/>
      <c r="AF191" s="185"/>
      <c r="AG191" s="187">
        <f t="shared" si="10"/>
        <v>0</v>
      </c>
      <c r="AH191" s="187"/>
      <c r="AI191" s="187"/>
      <c r="AJ191" s="53"/>
      <c r="AK191" s="188"/>
      <c r="AL191" s="188"/>
      <c r="AM191" s="186"/>
      <c r="AN191" s="186"/>
      <c r="AO191" s="185"/>
      <c r="AP191" s="185"/>
      <c r="AQ191" s="185"/>
      <c r="AR191" s="187">
        <f t="shared" si="11"/>
        <v>0</v>
      </c>
      <c r="AS191" s="187"/>
      <c r="AT191" s="200"/>
      <c r="AU191" s="137"/>
      <c r="AV191" s="135"/>
      <c r="AW191" s="135"/>
      <c r="AX191" s="135"/>
      <c r="AY191" s="135"/>
      <c r="AZ191" s="136"/>
    </row>
    <row r="192" spans="1:52" ht="36" customHeight="1" x14ac:dyDescent="0.2">
      <c r="A192" s="73">
        <v>174</v>
      </c>
      <c r="B192" s="170"/>
      <c r="C192" s="167"/>
      <c r="D192" s="167"/>
      <c r="E192" s="167"/>
      <c r="F192" s="167"/>
      <c r="G192" s="167"/>
      <c r="H192" s="167"/>
      <c r="I192" s="167"/>
      <c r="J192" s="167"/>
      <c r="K192" s="167"/>
      <c r="L192" s="167"/>
      <c r="M192" s="167"/>
      <c r="N192" s="167"/>
      <c r="O192" s="167"/>
      <c r="P192" s="168"/>
      <c r="Q192" s="168"/>
      <c r="R192" s="169"/>
      <c r="S192" s="169"/>
      <c r="T192" s="169"/>
      <c r="U192" s="134"/>
      <c r="V192" s="135"/>
      <c r="W192" s="135"/>
      <c r="X192" s="136"/>
      <c r="Y192" s="132"/>
      <c r="Z192" s="133"/>
      <c r="AA192" s="133"/>
      <c r="AB192" s="186"/>
      <c r="AC192" s="186"/>
      <c r="AD192" s="185"/>
      <c r="AE192" s="185"/>
      <c r="AF192" s="185"/>
      <c r="AG192" s="187">
        <f t="shared" si="10"/>
        <v>0</v>
      </c>
      <c r="AH192" s="187"/>
      <c r="AI192" s="187"/>
      <c r="AJ192" s="53"/>
      <c r="AK192" s="188"/>
      <c r="AL192" s="188"/>
      <c r="AM192" s="186"/>
      <c r="AN192" s="186"/>
      <c r="AO192" s="185"/>
      <c r="AP192" s="185"/>
      <c r="AQ192" s="185"/>
      <c r="AR192" s="187">
        <f t="shared" si="11"/>
        <v>0</v>
      </c>
      <c r="AS192" s="187"/>
      <c r="AT192" s="200"/>
      <c r="AU192" s="137"/>
      <c r="AV192" s="135"/>
      <c r="AW192" s="135"/>
      <c r="AX192" s="135"/>
      <c r="AY192" s="135"/>
      <c r="AZ192" s="136"/>
    </row>
    <row r="193" spans="1:52" ht="36" customHeight="1" x14ac:dyDescent="0.2">
      <c r="A193" s="73">
        <v>175</v>
      </c>
      <c r="B193" s="170"/>
      <c r="C193" s="167"/>
      <c r="D193" s="167"/>
      <c r="E193" s="167"/>
      <c r="F193" s="167"/>
      <c r="G193" s="167"/>
      <c r="H193" s="167"/>
      <c r="I193" s="167"/>
      <c r="J193" s="167"/>
      <c r="K193" s="167"/>
      <c r="L193" s="167"/>
      <c r="M193" s="167"/>
      <c r="N193" s="167"/>
      <c r="O193" s="167"/>
      <c r="P193" s="168"/>
      <c r="Q193" s="168"/>
      <c r="R193" s="169"/>
      <c r="S193" s="169"/>
      <c r="T193" s="169"/>
      <c r="U193" s="134"/>
      <c r="V193" s="135"/>
      <c r="W193" s="135"/>
      <c r="X193" s="136"/>
      <c r="Y193" s="132"/>
      <c r="Z193" s="133"/>
      <c r="AA193" s="133"/>
      <c r="AB193" s="186"/>
      <c r="AC193" s="186"/>
      <c r="AD193" s="185"/>
      <c r="AE193" s="185"/>
      <c r="AF193" s="185"/>
      <c r="AG193" s="187">
        <f t="shared" si="10"/>
        <v>0</v>
      </c>
      <c r="AH193" s="187"/>
      <c r="AI193" s="187"/>
      <c r="AJ193" s="53"/>
      <c r="AK193" s="188"/>
      <c r="AL193" s="188"/>
      <c r="AM193" s="186"/>
      <c r="AN193" s="186"/>
      <c r="AO193" s="185"/>
      <c r="AP193" s="185"/>
      <c r="AQ193" s="185"/>
      <c r="AR193" s="187">
        <f t="shared" si="11"/>
        <v>0</v>
      </c>
      <c r="AS193" s="187"/>
      <c r="AT193" s="200"/>
      <c r="AU193" s="137"/>
      <c r="AV193" s="135"/>
      <c r="AW193" s="135"/>
      <c r="AX193" s="135"/>
      <c r="AY193" s="135"/>
      <c r="AZ193" s="136"/>
    </row>
    <row r="194" spans="1:52" ht="36" customHeight="1" x14ac:dyDescent="0.2">
      <c r="A194" s="73">
        <v>176</v>
      </c>
      <c r="B194" s="170"/>
      <c r="C194" s="167"/>
      <c r="D194" s="167"/>
      <c r="E194" s="167"/>
      <c r="F194" s="167"/>
      <c r="G194" s="167"/>
      <c r="H194" s="167"/>
      <c r="I194" s="167"/>
      <c r="J194" s="167"/>
      <c r="K194" s="167"/>
      <c r="L194" s="167"/>
      <c r="M194" s="167"/>
      <c r="N194" s="167"/>
      <c r="O194" s="167"/>
      <c r="P194" s="168"/>
      <c r="Q194" s="168"/>
      <c r="R194" s="169"/>
      <c r="S194" s="169"/>
      <c r="T194" s="169"/>
      <c r="U194" s="134"/>
      <c r="V194" s="135"/>
      <c r="W194" s="135"/>
      <c r="X194" s="136"/>
      <c r="Y194" s="132"/>
      <c r="Z194" s="133"/>
      <c r="AA194" s="133"/>
      <c r="AB194" s="186"/>
      <c r="AC194" s="186"/>
      <c r="AD194" s="185"/>
      <c r="AE194" s="185"/>
      <c r="AF194" s="185"/>
      <c r="AG194" s="187">
        <f t="shared" si="10"/>
        <v>0</v>
      </c>
      <c r="AH194" s="187"/>
      <c r="AI194" s="187"/>
      <c r="AJ194" s="53"/>
      <c r="AK194" s="188"/>
      <c r="AL194" s="188"/>
      <c r="AM194" s="186"/>
      <c r="AN194" s="186"/>
      <c r="AO194" s="185"/>
      <c r="AP194" s="185"/>
      <c r="AQ194" s="185"/>
      <c r="AR194" s="187">
        <f t="shared" si="11"/>
        <v>0</v>
      </c>
      <c r="AS194" s="187"/>
      <c r="AT194" s="200"/>
      <c r="AU194" s="137"/>
      <c r="AV194" s="135"/>
      <c r="AW194" s="135"/>
      <c r="AX194" s="135"/>
      <c r="AY194" s="135"/>
      <c r="AZ194" s="136"/>
    </row>
    <row r="195" spans="1:52" ht="36" customHeight="1" x14ac:dyDescent="0.2">
      <c r="A195" s="73">
        <v>177</v>
      </c>
      <c r="B195" s="170"/>
      <c r="C195" s="167"/>
      <c r="D195" s="167"/>
      <c r="E195" s="167"/>
      <c r="F195" s="167"/>
      <c r="G195" s="167"/>
      <c r="H195" s="167"/>
      <c r="I195" s="167"/>
      <c r="J195" s="167"/>
      <c r="K195" s="167"/>
      <c r="L195" s="167"/>
      <c r="M195" s="167"/>
      <c r="N195" s="167"/>
      <c r="O195" s="167"/>
      <c r="P195" s="168"/>
      <c r="Q195" s="168"/>
      <c r="R195" s="169"/>
      <c r="S195" s="169"/>
      <c r="T195" s="169"/>
      <c r="U195" s="134"/>
      <c r="V195" s="135"/>
      <c r="W195" s="135"/>
      <c r="X195" s="136"/>
      <c r="Y195" s="132"/>
      <c r="Z195" s="133"/>
      <c r="AA195" s="133"/>
      <c r="AB195" s="186"/>
      <c r="AC195" s="186"/>
      <c r="AD195" s="185"/>
      <c r="AE195" s="185"/>
      <c r="AF195" s="185"/>
      <c r="AG195" s="187">
        <f t="shared" si="10"/>
        <v>0</v>
      </c>
      <c r="AH195" s="187"/>
      <c r="AI195" s="187"/>
      <c r="AJ195" s="53"/>
      <c r="AK195" s="188"/>
      <c r="AL195" s="188"/>
      <c r="AM195" s="186"/>
      <c r="AN195" s="186"/>
      <c r="AO195" s="185"/>
      <c r="AP195" s="185"/>
      <c r="AQ195" s="185"/>
      <c r="AR195" s="187">
        <f t="shared" si="11"/>
        <v>0</v>
      </c>
      <c r="AS195" s="187"/>
      <c r="AT195" s="200"/>
      <c r="AU195" s="137"/>
      <c r="AV195" s="135"/>
      <c r="AW195" s="135"/>
      <c r="AX195" s="135"/>
      <c r="AY195" s="135"/>
      <c r="AZ195" s="136"/>
    </row>
    <row r="196" spans="1:52" ht="36" customHeight="1" x14ac:dyDescent="0.2">
      <c r="A196" s="73">
        <v>178</v>
      </c>
      <c r="B196" s="170"/>
      <c r="C196" s="167"/>
      <c r="D196" s="167"/>
      <c r="E196" s="167"/>
      <c r="F196" s="167"/>
      <c r="G196" s="167"/>
      <c r="H196" s="167"/>
      <c r="I196" s="167"/>
      <c r="J196" s="167"/>
      <c r="K196" s="167"/>
      <c r="L196" s="167"/>
      <c r="M196" s="167"/>
      <c r="N196" s="167"/>
      <c r="O196" s="167"/>
      <c r="P196" s="168"/>
      <c r="Q196" s="168"/>
      <c r="R196" s="169"/>
      <c r="S196" s="169"/>
      <c r="T196" s="169"/>
      <c r="U196" s="134"/>
      <c r="V196" s="135"/>
      <c r="W196" s="135"/>
      <c r="X196" s="136"/>
      <c r="Y196" s="132"/>
      <c r="Z196" s="133"/>
      <c r="AA196" s="133"/>
      <c r="AB196" s="186"/>
      <c r="AC196" s="186"/>
      <c r="AD196" s="185"/>
      <c r="AE196" s="185"/>
      <c r="AF196" s="185"/>
      <c r="AG196" s="187">
        <f t="shared" si="10"/>
        <v>0</v>
      </c>
      <c r="AH196" s="187"/>
      <c r="AI196" s="187"/>
      <c r="AJ196" s="53"/>
      <c r="AK196" s="188"/>
      <c r="AL196" s="188"/>
      <c r="AM196" s="186"/>
      <c r="AN196" s="186"/>
      <c r="AO196" s="185"/>
      <c r="AP196" s="185"/>
      <c r="AQ196" s="185"/>
      <c r="AR196" s="187">
        <f t="shared" si="11"/>
        <v>0</v>
      </c>
      <c r="AS196" s="187"/>
      <c r="AT196" s="200"/>
      <c r="AU196" s="137"/>
      <c r="AV196" s="135"/>
      <c r="AW196" s="135"/>
      <c r="AX196" s="135"/>
      <c r="AY196" s="135"/>
      <c r="AZ196" s="136"/>
    </row>
    <row r="197" spans="1:52" ht="36" customHeight="1" x14ac:dyDescent="0.2">
      <c r="A197" s="73">
        <v>179</v>
      </c>
      <c r="B197" s="170"/>
      <c r="C197" s="167"/>
      <c r="D197" s="167"/>
      <c r="E197" s="167"/>
      <c r="F197" s="167"/>
      <c r="G197" s="167"/>
      <c r="H197" s="167"/>
      <c r="I197" s="167"/>
      <c r="J197" s="167"/>
      <c r="K197" s="167"/>
      <c r="L197" s="167"/>
      <c r="M197" s="167"/>
      <c r="N197" s="167"/>
      <c r="O197" s="167"/>
      <c r="P197" s="168"/>
      <c r="Q197" s="168"/>
      <c r="R197" s="169"/>
      <c r="S197" s="169"/>
      <c r="T197" s="169"/>
      <c r="U197" s="134"/>
      <c r="V197" s="135"/>
      <c r="W197" s="135"/>
      <c r="X197" s="136"/>
      <c r="Y197" s="132"/>
      <c r="Z197" s="133"/>
      <c r="AA197" s="133"/>
      <c r="AB197" s="186"/>
      <c r="AC197" s="186"/>
      <c r="AD197" s="185"/>
      <c r="AE197" s="185"/>
      <c r="AF197" s="185"/>
      <c r="AG197" s="187">
        <f t="shared" si="10"/>
        <v>0</v>
      </c>
      <c r="AH197" s="187"/>
      <c r="AI197" s="187"/>
      <c r="AJ197" s="53"/>
      <c r="AK197" s="188"/>
      <c r="AL197" s="188"/>
      <c r="AM197" s="186"/>
      <c r="AN197" s="186"/>
      <c r="AO197" s="185"/>
      <c r="AP197" s="185"/>
      <c r="AQ197" s="185"/>
      <c r="AR197" s="187">
        <f t="shared" si="11"/>
        <v>0</v>
      </c>
      <c r="AS197" s="187"/>
      <c r="AT197" s="200"/>
      <c r="AU197" s="137"/>
      <c r="AV197" s="135"/>
      <c r="AW197" s="135"/>
      <c r="AX197" s="135"/>
      <c r="AY197" s="135"/>
      <c r="AZ197" s="136"/>
    </row>
    <row r="198" spans="1:52" ht="36" customHeight="1" x14ac:dyDescent="0.2">
      <c r="A198" s="73">
        <v>180</v>
      </c>
      <c r="B198" s="170"/>
      <c r="C198" s="167"/>
      <c r="D198" s="167"/>
      <c r="E198" s="167"/>
      <c r="F198" s="167"/>
      <c r="G198" s="167"/>
      <c r="H198" s="167"/>
      <c r="I198" s="167"/>
      <c r="J198" s="167"/>
      <c r="K198" s="167"/>
      <c r="L198" s="167"/>
      <c r="M198" s="167"/>
      <c r="N198" s="167"/>
      <c r="O198" s="167"/>
      <c r="P198" s="168"/>
      <c r="Q198" s="168"/>
      <c r="R198" s="169"/>
      <c r="S198" s="169"/>
      <c r="T198" s="169"/>
      <c r="U198" s="134"/>
      <c r="V198" s="135"/>
      <c r="W198" s="135"/>
      <c r="X198" s="136"/>
      <c r="Y198" s="132"/>
      <c r="Z198" s="133"/>
      <c r="AA198" s="133"/>
      <c r="AB198" s="186"/>
      <c r="AC198" s="186"/>
      <c r="AD198" s="185"/>
      <c r="AE198" s="185"/>
      <c r="AF198" s="185"/>
      <c r="AG198" s="187">
        <f t="shared" si="10"/>
        <v>0</v>
      </c>
      <c r="AH198" s="187"/>
      <c r="AI198" s="187"/>
      <c r="AJ198" s="53"/>
      <c r="AK198" s="188"/>
      <c r="AL198" s="188"/>
      <c r="AM198" s="186"/>
      <c r="AN198" s="186"/>
      <c r="AO198" s="185"/>
      <c r="AP198" s="185"/>
      <c r="AQ198" s="185"/>
      <c r="AR198" s="187">
        <f t="shared" si="11"/>
        <v>0</v>
      </c>
      <c r="AS198" s="187"/>
      <c r="AT198" s="200"/>
      <c r="AU198" s="137"/>
      <c r="AV198" s="135"/>
      <c r="AW198" s="135"/>
      <c r="AX198" s="135"/>
      <c r="AY198" s="135"/>
      <c r="AZ198" s="136"/>
    </row>
    <row r="199" spans="1:52" ht="36" customHeight="1" x14ac:dyDescent="0.2">
      <c r="A199" s="73">
        <v>181</v>
      </c>
      <c r="B199" s="170"/>
      <c r="C199" s="167"/>
      <c r="D199" s="167"/>
      <c r="E199" s="167"/>
      <c r="F199" s="167"/>
      <c r="G199" s="167"/>
      <c r="H199" s="167"/>
      <c r="I199" s="167"/>
      <c r="J199" s="167"/>
      <c r="K199" s="167"/>
      <c r="L199" s="167"/>
      <c r="M199" s="167"/>
      <c r="N199" s="167"/>
      <c r="O199" s="167"/>
      <c r="P199" s="168"/>
      <c r="Q199" s="168"/>
      <c r="R199" s="169"/>
      <c r="S199" s="169"/>
      <c r="T199" s="169"/>
      <c r="U199" s="134"/>
      <c r="V199" s="135"/>
      <c r="W199" s="135"/>
      <c r="X199" s="136"/>
      <c r="Y199" s="132"/>
      <c r="Z199" s="133"/>
      <c r="AA199" s="133"/>
      <c r="AB199" s="186"/>
      <c r="AC199" s="186"/>
      <c r="AD199" s="185"/>
      <c r="AE199" s="185"/>
      <c r="AF199" s="185"/>
      <c r="AG199" s="187">
        <f t="shared" si="10"/>
        <v>0</v>
      </c>
      <c r="AH199" s="187"/>
      <c r="AI199" s="187"/>
      <c r="AJ199" s="53"/>
      <c r="AK199" s="188"/>
      <c r="AL199" s="188"/>
      <c r="AM199" s="186"/>
      <c r="AN199" s="186"/>
      <c r="AO199" s="185"/>
      <c r="AP199" s="185"/>
      <c r="AQ199" s="185"/>
      <c r="AR199" s="187">
        <f t="shared" si="11"/>
        <v>0</v>
      </c>
      <c r="AS199" s="187"/>
      <c r="AT199" s="200"/>
      <c r="AU199" s="137"/>
      <c r="AV199" s="135"/>
      <c r="AW199" s="135"/>
      <c r="AX199" s="135"/>
      <c r="AY199" s="135"/>
      <c r="AZ199" s="136"/>
    </row>
    <row r="200" spans="1:52" ht="36" customHeight="1" x14ac:dyDescent="0.2">
      <c r="A200" s="73">
        <v>182</v>
      </c>
      <c r="B200" s="170"/>
      <c r="C200" s="167"/>
      <c r="D200" s="167"/>
      <c r="E200" s="167"/>
      <c r="F200" s="167"/>
      <c r="G200" s="167"/>
      <c r="H200" s="167"/>
      <c r="I200" s="167"/>
      <c r="J200" s="167"/>
      <c r="K200" s="167"/>
      <c r="L200" s="167"/>
      <c r="M200" s="167"/>
      <c r="N200" s="167"/>
      <c r="O200" s="167"/>
      <c r="P200" s="168"/>
      <c r="Q200" s="168"/>
      <c r="R200" s="169"/>
      <c r="S200" s="169"/>
      <c r="T200" s="169"/>
      <c r="U200" s="134"/>
      <c r="V200" s="135"/>
      <c r="W200" s="135"/>
      <c r="X200" s="136"/>
      <c r="Y200" s="132"/>
      <c r="Z200" s="133"/>
      <c r="AA200" s="133"/>
      <c r="AB200" s="186"/>
      <c r="AC200" s="186"/>
      <c r="AD200" s="185"/>
      <c r="AE200" s="185"/>
      <c r="AF200" s="185"/>
      <c r="AG200" s="187">
        <f t="shared" si="10"/>
        <v>0</v>
      </c>
      <c r="AH200" s="187"/>
      <c r="AI200" s="187"/>
      <c r="AJ200" s="53"/>
      <c r="AK200" s="188"/>
      <c r="AL200" s="188"/>
      <c r="AM200" s="186"/>
      <c r="AN200" s="186"/>
      <c r="AO200" s="185"/>
      <c r="AP200" s="185"/>
      <c r="AQ200" s="185"/>
      <c r="AR200" s="187">
        <f t="shared" si="11"/>
        <v>0</v>
      </c>
      <c r="AS200" s="187"/>
      <c r="AT200" s="200"/>
      <c r="AU200" s="137"/>
      <c r="AV200" s="135"/>
      <c r="AW200" s="135"/>
      <c r="AX200" s="135"/>
      <c r="AY200" s="135"/>
      <c r="AZ200" s="136"/>
    </row>
    <row r="201" spans="1:52" ht="36" customHeight="1" x14ac:dyDescent="0.2">
      <c r="A201" s="73">
        <v>183</v>
      </c>
      <c r="B201" s="170"/>
      <c r="C201" s="167"/>
      <c r="D201" s="167"/>
      <c r="E201" s="167"/>
      <c r="F201" s="167"/>
      <c r="G201" s="167"/>
      <c r="H201" s="167"/>
      <c r="I201" s="167"/>
      <c r="J201" s="167"/>
      <c r="K201" s="167"/>
      <c r="L201" s="167"/>
      <c r="M201" s="167"/>
      <c r="N201" s="167"/>
      <c r="O201" s="167"/>
      <c r="P201" s="168"/>
      <c r="Q201" s="168"/>
      <c r="R201" s="169"/>
      <c r="S201" s="169"/>
      <c r="T201" s="169"/>
      <c r="U201" s="134"/>
      <c r="V201" s="135"/>
      <c r="W201" s="135"/>
      <c r="X201" s="136"/>
      <c r="Y201" s="132"/>
      <c r="Z201" s="133"/>
      <c r="AA201" s="133"/>
      <c r="AB201" s="186"/>
      <c r="AC201" s="186"/>
      <c r="AD201" s="185"/>
      <c r="AE201" s="185"/>
      <c r="AF201" s="185"/>
      <c r="AG201" s="187">
        <f t="shared" si="10"/>
        <v>0</v>
      </c>
      <c r="AH201" s="187"/>
      <c r="AI201" s="187"/>
      <c r="AJ201" s="53"/>
      <c r="AK201" s="188"/>
      <c r="AL201" s="188"/>
      <c r="AM201" s="186"/>
      <c r="AN201" s="186"/>
      <c r="AO201" s="185"/>
      <c r="AP201" s="185"/>
      <c r="AQ201" s="185"/>
      <c r="AR201" s="187">
        <f t="shared" si="11"/>
        <v>0</v>
      </c>
      <c r="AS201" s="187"/>
      <c r="AT201" s="200"/>
      <c r="AU201" s="137"/>
      <c r="AV201" s="135"/>
      <c r="AW201" s="135"/>
      <c r="AX201" s="135"/>
      <c r="AY201" s="135"/>
      <c r="AZ201" s="136"/>
    </row>
    <row r="202" spans="1:52" ht="36" customHeight="1" x14ac:dyDescent="0.2">
      <c r="A202" s="73">
        <v>184</v>
      </c>
      <c r="B202" s="170"/>
      <c r="C202" s="167"/>
      <c r="D202" s="167"/>
      <c r="E202" s="167"/>
      <c r="F202" s="167"/>
      <c r="G202" s="167"/>
      <c r="H202" s="167"/>
      <c r="I202" s="167"/>
      <c r="J202" s="167"/>
      <c r="K202" s="167"/>
      <c r="L202" s="167"/>
      <c r="M202" s="167"/>
      <c r="N202" s="167"/>
      <c r="O202" s="167"/>
      <c r="P202" s="168"/>
      <c r="Q202" s="168"/>
      <c r="R202" s="169"/>
      <c r="S202" s="169"/>
      <c r="T202" s="169"/>
      <c r="U202" s="134"/>
      <c r="V202" s="135"/>
      <c r="W202" s="135"/>
      <c r="X202" s="136"/>
      <c r="Y202" s="132"/>
      <c r="Z202" s="133"/>
      <c r="AA202" s="133"/>
      <c r="AB202" s="186"/>
      <c r="AC202" s="186"/>
      <c r="AD202" s="185"/>
      <c r="AE202" s="185"/>
      <c r="AF202" s="185"/>
      <c r="AG202" s="187">
        <f t="shared" si="10"/>
        <v>0</v>
      </c>
      <c r="AH202" s="187"/>
      <c r="AI202" s="187"/>
      <c r="AJ202" s="53"/>
      <c r="AK202" s="188"/>
      <c r="AL202" s="188"/>
      <c r="AM202" s="186"/>
      <c r="AN202" s="186"/>
      <c r="AO202" s="185"/>
      <c r="AP202" s="185"/>
      <c r="AQ202" s="185"/>
      <c r="AR202" s="187">
        <f t="shared" si="11"/>
        <v>0</v>
      </c>
      <c r="AS202" s="187"/>
      <c r="AT202" s="200"/>
      <c r="AU202" s="137"/>
      <c r="AV202" s="135"/>
      <c r="AW202" s="135"/>
      <c r="AX202" s="135"/>
      <c r="AY202" s="135"/>
      <c r="AZ202" s="136"/>
    </row>
    <row r="203" spans="1:52" ht="36" customHeight="1" x14ac:dyDescent="0.2">
      <c r="A203" s="73">
        <v>185</v>
      </c>
      <c r="B203" s="170"/>
      <c r="C203" s="167"/>
      <c r="D203" s="167"/>
      <c r="E203" s="167"/>
      <c r="F203" s="167"/>
      <c r="G203" s="167"/>
      <c r="H203" s="167"/>
      <c r="I203" s="167"/>
      <c r="J203" s="167"/>
      <c r="K203" s="167"/>
      <c r="L203" s="167"/>
      <c r="M203" s="167"/>
      <c r="N203" s="167"/>
      <c r="O203" s="167"/>
      <c r="P203" s="168"/>
      <c r="Q203" s="168"/>
      <c r="R203" s="169"/>
      <c r="S203" s="169"/>
      <c r="T203" s="169"/>
      <c r="U203" s="134"/>
      <c r="V203" s="135"/>
      <c r="W203" s="135"/>
      <c r="X203" s="136"/>
      <c r="Y203" s="132"/>
      <c r="Z203" s="133"/>
      <c r="AA203" s="133"/>
      <c r="AB203" s="186"/>
      <c r="AC203" s="186"/>
      <c r="AD203" s="185"/>
      <c r="AE203" s="185"/>
      <c r="AF203" s="185"/>
      <c r="AG203" s="187">
        <f t="shared" si="10"/>
        <v>0</v>
      </c>
      <c r="AH203" s="187"/>
      <c r="AI203" s="187"/>
      <c r="AJ203" s="53"/>
      <c r="AK203" s="188"/>
      <c r="AL203" s="188"/>
      <c r="AM203" s="186"/>
      <c r="AN203" s="186"/>
      <c r="AO203" s="185"/>
      <c r="AP203" s="185"/>
      <c r="AQ203" s="185"/>
      <c r="AR203" s="187">
        <f t="shared" si="11"/>
        <v>0</v>
      </c>
      <c r="AS203" s="187"/>
      <c r="AT203" s="200"/>
      <c r="AU203" s="137"/>
      <c r="AV203" s="135"/>
      <c r="AW203" s="135"/>
      <c r="AX203" s="135"/>
      <c r="AY203" s="135"/>
      <c r="AZ203" s="136"/>
    </row>
    <row r="204" spans="1:52" ht="36" customHeight="1" x14ac:dyDescent="0.2">
      <c r="A204" s="73">
        <v>186</v>
      </c>
      <c r="B204" s="170"/>
      <c r="C204" s="167"/>
      <c r="D204" s="167"/>
      <c r="E204" s="167"/>
      <c r="F204" s="167"/>
      <c r="G204" s="167"/>
      <c r="H204" s="167"/>
      <c r="I204" s="167"/>
      <c r="J204" s="167"/>
      <c r="K204" s="167"/>
      <c r="L204" s="167"/>
      <c r="M204" s="167"/>
      <c r="N204" s="167"/>
      <c r="O204" s="167"/>
      <c r="P204" s="168"/>
      <c r="Q204" s="168"/>
      <c r="R204" s="169"/>
      <c r="S204" s="169"/>
      <c r="T204" s="169"/>
      <c r="U204" s="134"/>
      <c r="V204" s="135"/>
      <c r="W204" s="135"/>
      <c r="X204" s="136"/>
      <c r="Y204" s="132"/>
      <c r="Z204" s="133"/>
      <c r="AA204" s="133"/>
      <c r="AB204" s="186"/>
      <c r="AC204" s="186"/>
      <c r="AD204" s="185"/>
      <c r="AE204" s="185"/>
      <c r="AF204" s="185"/>
      <c r="AG204" s="187">
        <f t="shared" si="10"/>
        <v>0</v>
      </c>
      <c r="AH204" s="187"/>
      <c r="AI204" s="187"/>
      <c r="AJ204" s="53"/>
      <c r="AK204" s="188"/>
      <c r="AL204" s="188"/>
      <c r="AM204" s="186"/>
      <c r="AN204" s="186"/>
      <c r="AO204" s="185"/>
      <c r="AP204" s="185"/>
      <c r="AQ204" s="185"/>
      <c r="AR204" s="187">
        <f t="shared" si="11"/>
        <v>0</v>
      </c>
      <c r="AS204" s="187"/>
      <c r="AT204" s="200"/>
      <c r="AU204" s="137"/>
      <c r="AV204" s="135"/>
      <c r="AW204" s="135"/>
      <c r="AX204" s="135"/>
      <c r="AY204" s="135"/>
      <c r="AZ204" s="136"/>
    </row>
    <row r="205" spans="1:52" ht="36" customHeight="1" x14ac:dyDescent="0.2">
      <c r="A205" s="73">
        <v>187</v>
      </c>
      <c r="B205" s="170"/>
      <c r="C205" s="167"/>
      <c r="D205" s="167"/>
      <c r="E205" s="167"/>
      <c r="F205" s="167"/>
      <c r="G205" s="167"/>
      <c r="H205" s="167"/>
      <c r="I205" s="167"/>
      <c r="J205" s="167"/>
      <c r="K205" s="167"/>
      <c r="L205" s="167"/>
      <c r="M205" s="167"/>
      <c r="N205" s="167"/>
      <c r="O205" s="167"/>
      <c r="P205" s="168"/>
      <c r="Q205" s="168"/>
      <c r="R205" s="169"/>
      <c r="S205" s="169"/>
      <c r="T205" s="169"/>
      <c r="U205" s="134"/>
      <c r="V205" s="135"/>
      <c r="W205" s="135"/>
      <c r="X205" s="136"/>
      <c r="Y205" s="132"/>
      <c r="Z205" s="133"/>
      <c r="AA205" s="133"/>
      <c r="AB205" s="186"/>
      <c r="AC205" s="186"/>
      <c r="AD205" s="185"/>
      <c r="AE205" s="185"/>
      <c r="AF205" s="185"/>
      <c r="AG205" s="187">
        <f t="shared" si="10"/>
        <v>0</v>
      </c>
      <c r="AH205" s="187"/>
      <c r="AI205" s="187"/>
      <c r="AJ205" s="53"/>
      <c r="AK205" s="188"/>
      <c r="AL205" s="188"/>
      <c r="AM205" s="186"/>
      <c r="AN205" s="186"/>
      <c r="AO205" s="185"/>
      <c r="AP205" s="185"/>
      <c r="AQ205" s="185"/>
      <c r="AR205" s="187">
        <f t="shared" si="11"/>
        <v>0</v>
      </c>
      <c r="AS205" s="187"/>
      <c r="AT205" s="200"/>
      <c r="AU205" s="137"/>
      <c r="AV205" s="135"/>
      <c r="AW205" s="135"/>
      <c r="AX205" s="135"/>
      <c r="AY205" s="135"/>
      <c r="AZ205" s="136"/>
    </row>
    <row r="206" spans="1:52" ht="36" customHeight="1" thickBot="1" x14ac:dyDescent="0.25">
      <c r="A206" s="73">
        <v>188</v>
      </c>
      <c r="B206" s="196"/>
      <c r="C206" s="197"/>
      <c r="D206" s="197"/>
      <c r="E206" s="197"/>
      <c r="F206" s="197"/>
      <c r="G206" s="197"/>
      <c r="H206" s="197"/>
      <c r="I206" s="197"/>
      <c r="J206" s="197"/>
      <c r="K206" s="197"/>
      <c r="L206" s="197"/>
      <c r="M206" s="197"/>
      <c r="N206" s="197"/>
      <c r="O206" s="197"/>
      <c r="P206" s="198"/>
      <c r="Q206" s="198"/>
      <c r="R206" s="199"/>
      <c r="S206" s="199"/>
      <c r="T206" s="199"/>
      <c r="U206" s="193"/>
      <c r="V206" s="139"/>
      <c r="W206" s="139"/>
      <c r="X206" s="140"/>
      <c r="Y206" s="194"/>
      <c r="Z206" s="195"/>
      <c r="AA206" s="195"/>
      <c r="AB206" s="190"/>
      <c r="AC206" s="190"/>
      <c r="AD206" s="189"/>
      <c r="AE206" s="189"/>
      <c r="AF206" s="189"/>
      <c r="AG206" s="191">
        <f t="shared" si="10"/>
        <v>0</v>
      </c>
      <c r="AH206" s="191"/>
      <c r="AI206" s="191"/>
      <c r="AJ206" s="54"/>
      <c r="AK206" s="192"/>
      <c r="AL206" s="192"/>
      <c r="AM206" s="178"/>
      <c r="AN206" s="178"/>
      <c r="AO206" s="177"/>
      <c r="AP206" s="177"/>
      <c r="AQ206" s="177"/>
      <c r="AR206" s="179">
        <f t="shared" si="11"/>
        <v>0</v>
      </c>
      <c r="AS206" s="179"/>
      <c r="AT206" s="180"/>
      <c r="AU206" s="138"/>
      <c r="AV206" s="139"/>
      <c r="AW206" s="139"/>
      <c r="AX206" s="139"/>
      <c r="AY206" s="139"/>
      <c r="AZ206" s="140"/>
    </row>
    <row r="207" spans="1:52" ht="12" customHeight="1" thickTop="1" thickBot="1" x14ac:dyDescent="0.25">
      <c r="B207" s="48"/>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51"/>
    </row>
    <row r="208" spans="1:52" ht="36" customHeight="1" thickTop="1" x14ac:dyDescent="0.2">
      <c r="B208" s="28"/>
      <c r="C208" s="28"/>
      <c r="D208" s="29"/>
      <c r="E208" s="29"/>
      <c r="F208" s="30"/>
      <c r="G208" s="30"/>
      <c r="H208" s="22"/>
      <c r="I208" s="27"/>
      <c r="K208" s="26"/>
      <c r="O208" s="27"/>
      <c r="AD208" s="127" t="s">
        <v>0</v>
      </c>
      <c r="AE208" s="127"/>
      <c r="AF208" s="128"/>
      <c r="AG208" s="234">
        <f>SUM(AG19:AI206)</f>
        <v>0</v>
      </c>
      <c r="AH208" s="235"/>
      <c r="AI208" s="235"/>
      <c r="AO208" s="127" t="s">
        <v>0</v>
      </c>
      <c r="AP208" s="127"/>
      <c r="AQ208" s="128"/>
      <c r="AR208" s="234">
        <f>SUM(AR19:AT206)</f>
        <v>0</v>
      </c>
      <c r="AS208" s="235"/>
      <c r="AT208" s="235"/>
    </row>
  </sheetData>
  <sheetProtection algorithmName="SHA-512" hashValue="z+ajwgOwEhyR9sUkJySPPYtPnP7R/EF/PdgxaFbS4ORvq36bbGHltRyGvnky8xZcXMMFubmFycXsH2/sjZ7z0g==" saltValue="MqS7ID2iI3JVAZCy34ZdPg==" spinCount="100000" sheet="1" objects="1" scenarios="1" selectLockedCells="1"/>
  <mergeCells count="2885">
    <mergeCell ref="Q8:T8"/>
    <mergeCell ref="U8:W8"/>
    <mergeCell ref="X8:Z8"/>
    <mergeCell ref="B9:C9"/>
    <mergeCell ref="D9:G9"/>
    <mergeCell ref="H9:J9"/>
    <mergeCell ref="K9:M9"/>
    <mergeCell ref="O9:P9"/>
    <mergeCell ref="Q9:T9"/>
    <mergeCell ref="U9:W9"/>
    <mergeCell ref="X9:Z9"/>
    <mergeCell ref="B8:C8"/>
    <mergeCell ref="D8:G8"/>
    <mergeCell ref="H8:J8"/>
    <mergeCell ref="K8:M8"/>
    <mergeCell ref="O8:P8"/>
    <mergeCell ref="O6:P6"/>
    <mergeCell ref="Q6:T6"/>
    <mergeCell ref="U6:W6"/>
    <mergeCell ref="X6:Z6"/>
    <mergeCell ref="B7:C7"/>
    <mergeCell ref="D7:G7"/>
    <mergeCell ref="H7:J7"/>
    <mergeCell ref="K7:M7"/>
    <mergeCell ref="O7:P7"/>
    <mergeCell ref="Q7:T7"/>
    <mergeCell ref="U7:W7"/>
    <mergeCell ref="X7:Z7"/>
    <mergeCell ref="B6:C6"/>
    <mergeCell ref="D6:G6"/>
    <mergeCell ref="H6:J6"/>
    <mergeCell ref="K6:M6"/>
    <mergeCell ref="AK16:AT16"/>
    <mergeCell ref="AU16:AZ18"/>
    <mergeCell ref="AK17:AT17"/>
    <mergeCell ref="Y18:AA18"/>
    <mergeCell ref="Q10:T10"/>
    <mergeCell ref="U10:W10"/>
    <mergeCell ref="X10:Z10"/>
    <mergeCell ref="B16:E18"/>
    <mergeCell ref="F16:I18"/>
    <mergeCell ref="J16:O18"/>
    <mergeCell ref="P16:Q18"/>
    <mergeCell ref="R16:T18"/>
    <mergeCell ref="AB18:AC18"/>
    <mergeCell ref="AD18:AF18"/>
    <mergeCell ref="B10:C10"/>
    <mergeCell ref="D10:G10"/>
    <mergeCell ref="H10:J10"/>
    <mergeCell ref="K10:M10"/>
    <mergeCell ref="O10:P10"/>
    <mergeCell ref="B20:E20"/>
    <mergeCell ref="F20:I20"/>
    <mergeCell ref="J20:O20"/>
    <mergeCell ref="P20:Q20"/>
    <mergeCell ref="R20:T20"/>
    <mergeCell ref="U19:X19"/>
    <mergeCell ref="Y19:AA19"/>
    <mergeCell ref="AB19:AC19"/>
    <mergeCell ref="AD19:AF19"/>
    <mergeCell ref="AG19:AI19"/>
    <mergeCell ref="B19:E19"/>
    <mergeCell ref="F19:I19"/>
    <mergeCell ref="J19:O19"/>
    <mergeCell ref="P19:Q19"/>
    <mergeCell ref="R19:T19"/>
    <mergeCell ref="U16:X18"/>
    <mergeCell ref="Y16:AI17"/>
    <mergeCell ref="B23:E23"/>
    <mergeCell ref="F23:I23"/>
    <mergeCell ref="J23:O23"/>
    <mergeCell ref="P23:Q23"/>
    <mergeCell ref="R23:T23"/>
    <mergeCell ref="U22:X22"/>
    <mergeCell ref="Y22:AA22"/>
    <mergeCell ref="AB22:AC22"/>
    <mergeCell ref="AD22:AF22"/>
    <mergeCell ref="AG22:AI22"/>
    <mergeCell ref="B22:E22"/>
    <mergeCell ref="F22:I22"/>
    <mergeCell ref="J22:O22"/>
    <mergeCell ref="P22:Q22"/>
    <mergeCell ref="R22:T22"/>
    <mergeCell ref="B21:E21"/>
    <mergeCell ref="F21:I21"/>
    <mergeCell ref="J21:O21"/>
    <mergeCell ref="P21:Q21"/>
    <mergeCell ref="R21:T21"/>
    <mergeCell ref="Y21:AA21"/>
    <mergeCell ref="AB21:AC21"/>
    <mergeCell ref="AD21:AF21"/>
    <mergeCell ref="AG21:AI21"/>
    <mergeCell ref="AB23:AC23"/>
    <mergeCell ref="AD23:AF23"/>
    <mergeCell ref="AG23:AI23"/>
    <mergeCell ref="B26:E26"/>
    <mergeCell ref="F26:I26"/>
    <mergeCell ref="J26:O26"/>
    <mergeCell ref="P26:Q26"/>
    <mergeCell ref="R26:T26"/>
    <mergeCell ref="U25:X25"/>
    <mergeCell ref="Y25:AA25"/>
    <mergeCell ref="AB25:AC25"/>
    <mergeCell ref="AD25:AF25"/>
    <mergeCell ref="AG25:AI25"/>
    <mergeCell ref="B25:E25"/>
    <mergeCell ref="F25:I25"/>
    <mergeCell ref="J25:O25"/>
    <mergeCell ref="P25:Q25"/>
    <mergeCell ref="R25:T25"/>
    <mergeCell ref="B24:E24"/>
    <mergeCell ref="F24:I24"/>
    <mergeCell ref="J24:O24"/>
    <mergeCell ref="P24:Q24"/>
    <mergeCell ref="R24:T24"/>
    <mergeCell ref="B29:E29"/>
    <mergeCell ref="F29:I29"/>
    <mergeCell ref="J29:O29"/>
    <mergeCell ref="P29:Q29"/>
    <mergeCell ref="R29:T29"/>
    <mergeCell ref="U28:X28"/>
    <mergeCell ref="Y28:AA28"/>
    <mergeCell ref="AB28:AC28"/>
    <mergeCell ref="AD28:AF28"/>
    <mergeCell ref="AG28:AI28"/>
    <mergeCell ref="B28:E28"/>
    <mergeCell ref="F28:I28"/>
    <mergeCell ref="J28:O28"/>
    <mergeCell ref="P28:Q28"/>
    <mergeCell ref="R28:T28"/>
    <mergeCell ref="B27:E27"/>
    <mergeCell ref="F27:I27"/>
    <mergeCell ref="J27:O27"/>
    <mergeCell ref="P27:Q27"/>
    <mergeCell ref="R27:T27"/>
    <mergeCell ref="B32:E32"/>
    <mergeCell ref="F32:I32"/>
    <mergeCell ref="J32:O32"/>
    <mergeCell ref="P32:Q32"/>
    <mergeCell ref="R32:T32"/>
    <mergeCell ref="U31:X31"/>
    <mergeCell ref="Y31:AA31"/>
    <mergeCell ref="AB31:AC31"/>
    <mergeCell ref="AD31:AF31"/>
    <mergeCell ref="AG31:AI31"/>
    <mergeCell ref="B31:E31"/>
    <mergeCell ref="F31:I31"/>
    <mergeCell ref="J31:O31"/>
    <mergeCell ref="P31:Q31"/>
    <mergeCell ref="R31:T31"/>
    <mergeCell ref="B30:E30"/>
    <mergeCell ref="F30:I30"/>
    <mergeCell ref="J30:O30"/>
    <mergeCell ref="P30:Q30"/>
    <mergeCell ref="R30:T30"/>
    <mergeCell ref="B35:E35"/>
    <mergeCell ref="F35:I35"/>
    <mergeCell ref="J35:O35"/>
    <mergeCell ref="P35:Q35"/>
    <mergeCell ref="R35:T35"/>
    <mergeCell ref="U34:X34"/>
    <mergeCell ref="Y34:AA34"/>
    <mergeCell ref="AB34:AC34"/>
    <mergeCell ref="AD34:AF34"/>
    <mergeCell ref="AG34:AI34"/>
    <mergeCell ref="B34:E34"/>
    <mergeCell ref="F34:I34"/>
    <mergeCell ref="J34:O34"/>
    <mergeCell ref="P34:Q34"/>
    <mergeCell ref="R34:T34"/>
    <mergeCell ref="B33:E33"/>
    <mergeCell ref="F33:I33"/>
    <mergeCell ref="J33:O33"/>
    <mergeCell ref="P33:Q33"/>
    <mergeCell ref="R33:T33"/>
    <mergeCell ref="B38:E38"/>
    <mergeCell ref="F38:I38"/>
    <mergeCell ref="J38:O38"/>
    <mergeCell ref="P38:Q38"/>
    <mergeCell ref="R38:T38"/>
    <mergeCell ref="U37:X37"/>
    <mergeCell ref="Y37:AA37"/>
    <mergeCell ref="AB37:AC37"/>
    <mergeCell ref="AD37:AF37"/>
    <mergeCell ref="AG37:AI37"/>
    <mergeCell ref="B37:E37"/>
    <mergeCell ref="F37:I37"/>
    <mergeCell ref="J37:O37"/>
    <mergeCell ref="P37:Q37"/>
    <mergeCell ref="R37:T37"/>
    <mergeCell ref="B36:E36"/>
    <mergeCell ref="F36:I36"/>
    <mergeCell ref="J36:O36"/>
    <mergeCell ref="P36:Q36"/>
    <mergeCell ref="R36:T36"/>
    <mergeCell ref="B41:E41"/>
    <mergeCell ref="F41:I41"/>
    <mergeCell ref="J41:O41"/>
    <mergeCell ref="P41:Q41"/>
    <mergeCell ref="R41:T41"/>
    <mergeCell ref="U40:X40"/>
    <mergeCell ref="Y40:AA40"/>
    <mergeCell ref="AB40:AC40"/>
    <mergeCell ref="AD40:AF40"/>
    <mergeCell ref="AG40:AI40"/>
    <mergeCell ref="B40:E40"/>
    <mergeCell ref="F40:I40"/>
    <mergeCell ref="J40:O40"/>
    <mergeCell ref="P40:Q40"/>
    <mergeCell ref="R40:T40"/>
    <mergeCell ref="B39:E39"/>
    <mergeCell ref="F39:I39"/>
    <mergeCell ref="J39:O39"/>
    <mergeCell ref="P39:Q39"/>
    <mergeCell ref="R39:T39"/>
    <mergeCell ref="B44:E44"/>
    <mergeCell ref="F44:I44"/>
    <mergeCell ref="J44:O44"/>
    <mergeCell ref="P44:Q44"/>
    <mergeCell ref="R44:T44"/>
    <mergeCell ref="U43:X43"/>
    <mergeCell ref="Y43:AA43"/>
    <mergeCell ref="AB43:AC43"/>
    <mergeCell ref="AD43:AF43"/>
    <mergeCell ref="AG43:AI43"/>
    <mergeCell ref="B43:E43"/>
    <mergeCell ref="F43:I43"/>
    <mergeCell ref="J43:O43"/>
    <mergeCell ref="P43:Q43"/>
    <mergeCell ref="R43:T43"/>
    <mergeCell ref="B42:E42"/>
    <mergeCell ref="F42:I42"/>
    <mergeCell ref="J42:O42"/>
    <mergeCell ref="P42:Q42"/>
    <mergeCell ref="R42:T42"/>
    <mergeCell ref="B47:E47"/>
    <mergeCell ref="F47:I47"/>
    <mergeCell ref="J47:O47"/>
    <mergeCell ref="P47:Q47"/>
    <mergeCell ref="R47:T47"/>
    <mergeCell ref="U46:X46"/>
    <mergeCell ref="Y46:AA46"/>
    <mergeCell ref="AB46:AC46"/>
    <mergeCell ref="AD46:AF46"/>
    <mergeCell ref="AG46:AI46"/>
    <mergeCell ref="B46:E46"/>
    <mergeCell ref="F46:I46"/>
    <mergeCell ref="J46:O46"/>
    <mergeCell ref="P46:Q46"/>
    <mergeCell ref="R46:T46"/>
    <mergeCell ref="B45:E45"/>
    <mergeCell ref="F45:I45"/>
    <mergeCell ref="J45:O45"/>
    <mergeCell ref="P45:Q45"/>
    <mergeCell ref="R45:T45"/>
    <mergeCell ref="B50:E50"/>
    <mergeCell ref="F50:I50"/>
    <mergeCell ref="J50:O50"/>
    <mergeCell ref="P50:Q50"/>
    <mergeCell ref="R50:T50"/>
    <mergeCell ref="U49:X49"/>
    <mergeCell ref="Y49:AA49"/>
    <mergeCell ref="AB49:AC49"/>
    <mergeCell ref="AD49:AF49"/>
    <mergeCell ref="AG49:AI49"/>
    <mergeCell ref="B49:E49"/>
    <mergeCell ref="F49:I49"/>
    <mergeCell ref="J49:O49"/>
    <mergeCell ref="P49:Q49"/>
    <mergeCell ref="R49:T49"/>
    <mergeCell ref="B48:E48"/>
    <mergeCell ref="F48:I48"/>
    <mergeCell ref="J48:O48"/>
    <mergeCell ref="P48:Q48"/>
    <mergeCell ref="R48:T48"/>
    <mergeCell ref="B53:E53"/>
    <mergeCell ref="F53:I53"/>
    <mergeCell ref="J53:O53"/>
    <mergeCell ref="P53:Q53"/>
    <mergeCell ref="R53:T53"/>
    <mergeCell ref="U52:X52"/>
    <mergeCell ref="Y52:AA52"/>
    <mergeCell ref="AB52:AC52"/>
    <mergeCell ref="AD52:AF52"/>
    <mergeCell ref="AG52:AI52"/>
    <mergeCell ref="B52:E52"/>
    <mergeCell ref="F52:I52"/>
    <mergeCell ref="J52:O52"/>
    <mergeCell ref="P52:Q52"/>
    <mergeCell ref="R52:T52"/>
    <mergeCell ref="B51:E51"/>
    <mergeCell ref="F51:I51"/>
    <mergeCell ref="J51:O51"/>
    <mergeCell ref="P51:Q51"/>
    <mergeCell ref="R51:T51"/>
    <mergeCell ref="B56:E56"/>
    <mergeCell ref="F56:I56"/>
    <mergeCell ref="J56:O56"/>
    <mergeCell ref="P56:Q56"/>
    <mergeCell ref="R56:T56"/>
    <mergeCell ref="U55:X55"/>
    <mergeCell ref="Y55:AA55"/>
    <mergeCell ref="AB55:AC55"/>
    <mergeCell ref="AD55:AF55"/>
    <mergeCell ref="AG55:AI55"/>
    <mergeCell ref="B55:E55"/>
    <mergeCell ref="F55:I55"/>
    <mergeCell ref="J55:O55"/>
    <mergeCell ref="P55:Q55"/>
    <mergeCell ref="R55:T55"/>
    <mergeCell ref="B54:E54"/>
    <mergeCell ref="F54:I54"/>
    <mergeCell ref="J54:O54"/>
    <mergeCell ref="P54:Q54"/>
    <mergeCell ref="R54:T54"/>
    <mergeCell ref="B59:E59"/>
    <mergeCell ref="F59:I59"/>
    <mergeCell ref="J59:O59"/>
    <mergeCell ref="P59:Q59"/>
    <mergeCell ref="R59:T59"/>
    <mergeCell ref="U58:X58"/>
    <mergeCell ref="Y58:AA58"/>
    <mergeCell ref="AB58:AC58"/>
    <mergeCell ref="AD58:AF58"/>
    <mergeCell ref="AG58:AI58"/>
    <mergeCell ref="B58:E58"/>
    <mergeCell ref="F58:I58"/>
    <mergeCell ref="J58:O58"/>
    <mergeCell ref="P58:Q58"/>
    <mergeCell ref="R58:T58"/>
    <mergeCell ref="B57:E57"/>
    <mergeCell ref="F57:I57"/>
    <mergeCell ref="J57:O57"/>
    <mergeCell ref="P57:Q57"/>
    <mergeCell ref="R57:T57"/>
    <mergeCell ref="B62:E62"/>
    <mergeCell ref="F62:I62"/>
    <mergeCell ref="J62:O62"/>
    <mergeCell ref="P62:Q62"/>
    <mergeCell ref="R62:T62"/>
    <mergeCell ref="U61:X61"/>
    <mergeCell ref="Y61:AA61"/>
    <mergeCell ref="AB61:AC61"/>
    <mergeCell ref="AD61:AF61"/>
    <mergeCell ref="AG61:AI61"/>
    <mergeCell ref="B61:E61"/>
    <mergeCell ref="F61:I61"/>
    <mergeCell ref="J61:O61"/>
    <mergeCell ref="P61:Q61"/>
    <mergeCell ref="R61:T61"/>
    <mergeCell ref="B60:E60"/>
    <mergeCell ref="F60:I60"/>
    <mergeCell ref="J60:O60"/>
    <mergeCell ref="P60:Q60"/>
    <mergeCell ref="R60:T60"/>
    <mergeCell ref="B65:E65"/>
    <mergeCell ref="F65:I65"/>
    <mergeCell ref="J65:O65"/>
    <mergeCell ref="P65:Q65"/>
    <mergeCell ref="R65:T65"/>
    <mergeCell ref="U64:X64"/>
    <mergeCell ref="Y64:AA64"/>
    <mergeCell ref="AB64:AC64"/>
    <mergeCell ref="AD64:AF64"/>
    <mergeCell ref="AG64:AI64"/>
    <mergeCell ref="B64:E64"/>
    <mergeCell ref="F64:I64"/>
    <mergeCell ref="J64:O64"/>
    <mergeCell ref="P64:Q64"/>
    <mergeCell ref="R64:T64"/>
    <mergeCell ref="B63:E63"/>
    <mergeCell ref="F63:I63"/>
    <mergeCell ref="J63:O63"/>
    <mergeCell ref="P63:Q63"/>
    <mergeCell ref="R63:T63"/>
    <mergeCell ref="B68:E68"/>
    <mergeCell ref="F68:I68"/>
    <mergeCell ref="J68:O68"/>
    <mergeCell ref="P68:Q68"/>
    <mergeCell ref="R68:T68"/>
    <mergeCell ref="U67:X67"/>
    <mergeCell ref="Y67:AA67"/>
    <mergeCell ref="AB67:AC67"/>
    <mergeCell ref="AD67:AF67"/>
    <mergeCell ref="AG67:AI67"/>
    <mergeCell ref="B67:E67"/>
    <mergeCell ref="F67:I67"/>
    <mergeCell ref="J67:O67"/>
    <mergeCell ref="P67:Q67"/>
    <mergeCell ref="R67:T67"/>
    <mergeCell ref="B66:E66"/>
    <mergeCell ref="F66:I66"/>
    <mergeCell ref="J66:O66"/>
    <mergeCell ref="P66:Q66"/>
    <mergeCell ref="R66:T66"/>
    <mergeCell ref="B71:E71"/>
    <mergeCell ref="F71:I71"/>
    <mergeCell ref="J71:O71"/>
    <mergeCell ref="P71:Q71"/>
    <mergeCell ref="R71:T71"/>
    <mergeCell ref="U70:X70"/>
    <mergeCell ref="Y70:AA70"/>
    <mergeCell ref="AB70:AC70"/>
    <mergeCell ref="AD70:AF70"/>
    <mergeCell ref="AG70:AI70"/>
    <mergeCell ref="B70:E70"/>
    <mergeCell ref="F70:I70"/>
    <mergeCell ref="J70:O70"/>
    <mergeCell ref="P70:Q70"/>
    <mergeCell ref="R70:T70"/>
    <mergeCell ref="B69:E69"/>
    <mergeCell ref="F69:I69"/>
    <mergeCell ref="J69:O69"/>
    <mergeCell ref="P69:Q69"/>
    <mergeCell ref="R69:T69"/>
    <mergeCell ref="B74:E74"/>
    <mergeCell ref="F74:I74"/>
    <mergeCell ref="J74:O74"/>
    <mergeCell ref="P74:Q74"/>
    <mergeCell ref="R74:T74"/>
    <mergeCell ref="U73:X73"/>
    <mergeCell ref="Y73:AA73"/>
    <mergeCell ref="AB73:AC73"/>
    <mergeCell ref="AD73:AF73"/>
    <mergeCell ref="AG73:AI73"/>
    <mergeCell ref="B73:E73"/>
    <mergeCell ref="F73:I73"/>
    <mergeCell ref="J73:O73"/>
    <mergeCell ref="P73:Q73"/>
    <mergeCell ref="R73:T73"/>
    <mergeCell ref="B72:E72"/>
    <mergeCell ref="F72:I72"/>
    <mergeCell ref="J72:O72"/>
    <mergeCell ref="P72:Q72"/>
    <mergeCell ref="R72:T72"/>
    <mergeCell ref="B77:E77"/>
    <mergeCell ref="F77:I77"/>
    <mergeCell ref="J77:O77"/>
    <mergeCell ref="P77:Q77"/>
    <mergeCell ref="R77:T77"/>
    <mergeCell ref="U76:X76"/>
    <mergeCell ref="Y76:AA76"/>
    <mergeCell ref="AB76:AC76"/>
    <mergeCell ref="AD76:AF76"/>
    <mergeCell ref="AG76:AI76"/>
    <mergeCell ref="B76:E76"/>
    <mergeCell ref="F76:I76"/>
    <mergeCell ref="J76:O76"/>
    <mergeCell ref="P76:Q76"/>
    <mergeCell ref="R76:T76"/>
    <mergeCell ref="B75:E75"/>
    <mergeCell ref="F75:I75"/>
    <mergeCell ref="J75:O75"/>
    <mergeCell ref="P75:Q75"/>
    <mergeCell ref="R75:T75"/>
    <mergeCell ref="B80:E80"/>
    <mergeCell ref="F80:I80"/>
    <mergeCell ref="J80:O80"/>
    <mergeCell ref="P80:Q80"/>
    <mergeCell ref="R80:T80"/>
    <mergeCell ref="U79:X79"/>
    <mergeCell ref="Y79:AA79"/>
    <mergeCell ref="AB79:AC79"/>
    <mergeCell ref="AD79:AF79"/>
    <mergeCell ref="AG79:AI79"/>
    <mergeCell ref="B79:E79"/>
    <mergeCell ref="F79:I79"/>
    <mergeCell ref="J79:O79"/>
    <mergeCell ref="P79:Q79"/>
    <mergeCell ref="R79:T79"/>
    <mergeCell ref="B78:E78"/>
    <mergeCell ref="F78:I78"/>
    <mergeCell ref="J78:O78"/>
    <mergeCell ref="P78:Q78"/>
    <mergeCell ref="R78:T78"/>
    <mergeCell ref="B83:E83"/>
    <mergeCell ref="F83:I83"/>
    <mergeCell ref="J83:O83"/>
    <mergeCell ref="P83:Q83"/>
    <mergeCell ref="R83:T83"/>
    <mergeCell ref="U82:X82"/>
    <mergeCell ref="Y82:AA82"/>
    <mergeCell ref="AB82:AC82"/>
    <mergeCell ref="AD82:AF82"/>
    <mergeCell ref="AG82:AI82"/>
    <mergeCell ref="B82:E82"/>
    <mergeCell ref="F82:I82"/>
    <mergeCell ref="J82:O82"/>
    <mergeCell ref="P82:Q82"/>
    <mergeCell ref="R82:T82"/>
    <mergeCell ref="B81:E81"/>
    <mergeCell ref="F81:I81"/>
    <mergeCell ref="J81:O81"/>
    <mergeCell ref="P81:Q81"/>
    <mergeCell ref="R81:T81"/>
    <mergeCell ref="B86:E86"/>
    <mergeCell ref="F86:I86"/>
    <mergeCell ref="J86:O86"/>
    <mergeCell ref="P86:Q86"/>
    <mergeCell ref="R86:T86"/>
    <mergeCell ref="U85:X85"/>
    <mergeCell ref="Y85:AA85"/>
    <mergeCell ref="AB85:AC85"/>
    <mergeCell ref="AD85:AF85"/>
    <mergeCell ref="AG85:AI85"/>
    <mergeCell ref="B85:E85"/>
    <mergeCell ref="F85:I85"/>
    <mergeCell ref="J85:O85"/>
    <mergeCell ref="P85:Q85"/>
    <mergeCell ref="R85:T85"/>
    <mergeCell ref="B84:E84"/>
    <mergeCell ref="F84:I84"/>
    <mergeCell ref="J84:O84"/>
    <mergeCell ref="P84:Q84"/>
    <mergeCell ref="R84:T84"/>
    <mergeCell ref="B89:E89"/>
    <mergeCell ref="F89:I89"/>
    <mergeCell ref="J89:O89"/>
    <mergeCell ref="P89:Q89"/>
    <mergeCell ref="R89:T89"/>
    <mergeCell ref="U88:X88"/>
    <mergeCell ref="Y88:AA88"/>
    <mergeCell ref="AB88:AC88"/>
    <mergeCell ref="AD88:AF88"/>
    <mergeCell ref="AG88:AI88"/>
    <mergeCell ref="B88:E88"/>
    <mergeCell ref="F88:I88"/>
    <mergeCell ref="J88:O88"/>
    <mergeCell ref="P88:Q88"/>
    <mergeCell ref="R88:T88"/>
    <mergeCell ref="B87:E87"/>
    <mergeCell ref="F87:I87"/>
    <mergeCell ref="J87:O87"/>
    <mergeCell ref="P87:Q87"/>
    <mergeCell ref="R87:T87"/>
    <mergeCell ref="B92:E92"/>
    <mergeCell ref="F92:I92"/>
    <mergeCell ref="J92:O92"/>
    <mergeCell ref="P92:Q92"/>
    <mergeCell ref="R92:T92"/>
    <mergeCell ref="U91:X91"/>
    <mergeCell ref="Y91:AA91"/>
    <mergeCell ref="AB91:AC91"/>
    <mergeCell ref="AD91:AF91"/>
    <mergeCell ref="AG91:AI91"/>
    <mergeCell ref="B91:E91"/>
    <mergeCell ref="F91:I91"/>
    <mergeCell ref="J91:O91"/>
    <mergeCell ref="P91:Q91"/>
    <mergeCell ref="R91:T91"/>
    <mergeCell ref="B90:E90"/>
    <mergeCell ref="F90:I90"/>
    <mergeCell ref="J90:O90"/>
    <mergeCell ref="P90:Q90"/>
    <mergeCell ref="R90:T90"/>
    <mergeCell ref="B95:E95"/>
    <mergeCell ref="F95:I95"/>
    <mergeCell ref="J95:O95"/>
    <mergeCell ref="P95:Q95"/>
    <mergeCell ref="R95:T95"/>
    <mergeCell ref="U94:X94"/>
    <mergeCell ref="Y94:AA94"/>
    <mergeCell ref="AB94:AC94"/>
    <mergeCell ref="AD94:AF94"/>
    <mergeCell ref="AG94:AI94"/>
    <mergeCell ref="B94:E94"/>
    <mergeCell ref="F94:I94"/>
    <mergeCell ref="J94:O94"/>
    <mergeCell ref="P94:Q94"/>
    <mergeCell ref="R94:T94"/>
    <mergeCell ref="B93:E93"/>
    <mergeCell ref="F93:I93"/>
    <mergeCell ref="J93:O93"/>
    <mergeCell ref="P93:Q93"/>
    <mergeCell ref="R93:T93"/>
    <mergeCell ref="B98:E98"/>
    <mergeCell ref="F98:I98"/>
    <mergeCell ref="J98:O98"/>
    <mergeCell ref="P98:Q98"/>
    <mergeCell ref="R98:T98"/>
    <mergeCell ref="U97:X97"/>
    <mergeCell ref="Y97:AA97"/>
    <mergeCell ref="AB97:AC97"/>
    <mergeCell ref="AD97:AF97"/>
    <mergeCell ref="AG97:AI97"/>
    <mergeCell ref="B97:E97"/>
    <mergeCell ref="F97:I97"/>
    <mergeCell ref="J97:O97"/>
    <mergeCell ref="P97:Q97"/>
    <mergeCell ref="R97:T97"/>
    <mergeCell ref="B96:E96"/>
    <mergeCell ref="F96:I96"/>
    <mergeCell ref="J96:O96"/>
    <mergeCell ref="P96:Q96"/>
    <mergeCell ref="R96:T96"/>
    <mergeCell ref="B101:E101"/>
    <mergeCell ref="F101:I101"/>
    <mergeCell ref="J101:O101"/>
    <mergeCell ref="P101:Q101"/>
    <mergeCell ref="R101:T101"/>
    <mergeCell ref="U100:X100"/>
    <mergeCell ref="Y100:AA100"/>
    <mergeCell ref="AB100:AC100"/>
    <mergeCell ref="AD100:AF100"/>
    <mergeCell ref="AG100:AI100"/>
    <mergeCell ref="B100:E100"/>
    <mergeCell ref="F100:I100"/>
    <mergeCell ref="J100:O100"/>
    <mergeCell ref="P100:Q100"/>
    <mergeCell ref="R100:T100"/>
    <mergeCell ref="B99:E99"/>
    <mergeCell ref="F99:I99"/>
    <mergeCell ref="J99:O99"/>
    <mergeCell ref="P99:Q99"/>
    <mergeCell ref="R99:T99"/>
    <mergeCell ref="B104:E104"/>
    <mergeCell ref="F104:I104"/>
    <mergeCell ref="J104:O104"/>
    <mergeCell ref="P104:Q104"/>
    <mergeCell ref="R104:T104"/>
    <mergeCell ref="U103:X103"/>
    <mergeCell ref="Y103:AA103"/>
    <mergeCell ref="AB103:AC103"/>
    <mergeCell ref="AD103:AF103"/>
    <mergeCell ref="AG103:AI103"/>
    <mergeCell ref="B103:E103"/>
    <mergeCell ref="F103:I103"/>
    <mergeCell ref="J103:O103"/>
    <mergeCell ref="P103:Q103"/>
    <mergeCell ref="R103:T103"/>
    <mergeCell ref="B102:E102"/>
    <mergeCell ref="F102:I102"/>
    <mergeCell ref="J102:O102"/>
    <mergeCell ref="P102:Q102"/>
    <mergeCell ref="R102:T102"/>
    <mergeCell ref="B107:E107"/>
    <mergeCell ref="F107:I107"/>
    <mergeCell ref="J107:O107"/>
    <mergeCell ref="P107:Q107"/>
    <mergeCell ref="R107:T107"/>
    <mergeCell ref="U106:X106"/>
    <mergeCell ref="Y106:AA106"/>
    <mergeCell ref="AB106:AC106"/>
    <mergeCell ref="AD106:AF106"/>
    <mergeCell ref="AG106:AI106"/>
    <mergeCell ref="B106:E106"/>
    <mergeCell ref="F106:I106"/>
    <mergeCell ref="J106:O106"/>
    <mergeCell ref="P106:Q106"/>
    <mergeCell ref="R106:T106"/>
    <mergeCell ref="B105:E105"/>
    <mergeCell ref="F105:I105"/>
    <mergeCell ref="J105:O105"/>
    <mergeCell ref="P105:Q105"/>
    <mergeCell ref="R105:T105"/>
    <mergeCell ref="B110:E110"/>
    <mergeCell ref="F110:I110"/>
    <mergeCell ref="J110:O110"/>
    <mergeCell ref="P110:Q110"/>
    <mergeCell ref="R110:T110"/>
    <mergeCell ref="U109:X109"/>
    <mergeCell ref="Y109:AA109"/>
    <mergeCell ref="AB109:AC109"/>
    <mergeCell ref="AD109:AF109"/>
    <mergeCell ref="AG109:AI109"/>
    <mergeCell ref="B109:E109"/>
    <mergeCell ref="F109:I109"/>
    <mergeCell ref="J109:O109"/>
    <mergeCell ref="P109:Q109"/>
    <mergeCell ref="R109:T109"/>
    <mergeCell ref="B108:E108"/>
    <mergeCell ref="F108:I108"/>
    <mergeCell ref="J108:O108"/>
    <mergeCell ref="P108:Q108"/>
    <mergeCell ref="R108:T108"/>
    <mergeCell ref="B113:E113"/>
    <mergeCell ref="F113:I113"/>
    <mergeCell ref="J113:O113"/>
    <mergeCell ref="P113:Q113"/>
    <mergeCell ref="R113:T113"/>
    <mergeCell ref="U112:X112"/>
    <mergeCell ref="Y112:AA112"/>
    <mergeCell ref="AB112:AC112"/>
    <mergeCell ref="AD112:AF112"/>
    <mergeCell ref="AG112:AI112"/>
    <mergeCell ref="B112:E112"/>
    <mergeCell ref="F112:I112"/>
    <mergeCell ref="J112:O112"/>
    <mergeCell ref="P112:Q112"/>
    <mergeCell ref="R112:T112"/>
    <mergeCell ref="B111:E111"/>
    <mergeCell ref="F111:I111"/>
    <mergeCell ref="J111:O111"/>
    <mergeCell ref="P111:Q111"/>
    <mergeCell ref="R111:T111"/>
    <mergeCell ref="B116:E116"/>
    <mergeCell ref="F116:I116"/>
    <mergeCell ref="J116:O116"/>
    <mergeCell ref="P116:Q116"/>
    <mergeCell ref="R116:T116"/>
    <mergeCell ref="U115:X115"/>
    <mergeCell ref="Y115:AA115"/>
    <mergeCell ref="AB115:AC115"/>
    <mergeCell ref="AD115:AF115"/>
    <mergeCell ref="AG115:AI115"/>
    <mergeCell ref="B115:E115"/>
    <mergeCell ref="F115:I115"/>
    <mergeCell ref="J115:O115"/>
    <mergeCell ref="P115:Q115"/>
    <mergeCell ref="R115:T115"/>
    <mergeCell ref="B114:E114"/>
    <mergeCell ref="F114:I114"/>
    <mergeCell ref="J114:O114"/>
    <mergeCell ref="P114:Q114"/>
    <mergeCell ref="R114:T114"/>
    <mergeCell ref="B119:E119"/>
    <mergeCell ref="F119:I119"/>
    <mergeCell ref="J119:O119"/>
    <mergeCell ref="P119:Q119"/>
    <mergeCell ref="R119:T119"/>
    <mergeCell ref="U118:X118"/>
    <mergeCell ref="Y118:AA118"/>
    <mergeCell ref="AB118:AC118"/>
    <mergeCell ref="AD118:AF118"/>
    <mergeCell ref="AG118:AI118"/>
    <mergeCell ref="B118:E118"/>
    <mergeCell ref="F118:I118"/>
    <mergeCell ref="J118:O118"/>
    <mergeCell ref="P118:Q118"/>
    <mergeCell ref="R118:T118"/>
    <mergeCell ref="B117:E117"/>
    <mergeCell ref="F117:I117"/>
    <mergeCell ref="J117:O117"/>
    <mergeCell ref="P117:Q117"/>
    <mergeCell ref="R117:T117"/>
    <mergeCell ref="B122:E122"/>
    <mergeCell ref="F122:I122"/>
    <mergeCell ref="J122:O122"/>
    <mergeCell ref="P122:Q122"/>
    <mergeCell ref="R122:T122"/>
    <mergeCell ref="U121:X121"/>
    <mergeCell ref="Y121:AA121"/>
    <mergeCell ref="AB121:AC121"/>
    <mergeCell ref="AD121:AF121"/>
    <mergeCell ref="AG121:AI121"/>
    <mergeCell ref="B121:E121"/>
    <mergeCell ref="F121:I121"/>
    <mergeCell ref="J121:O121"/>
    <mergeCell ref="P121:Q121"/>
    <mergeCell ref="R121:T121"/>
    <mergeCell ref="B120:E120"/>
    <mergeCell ref="F120:I120"/>
    <mergeCell ref="J120:O120"/>
    <mergeCell ref="P120:Q120"/>
    <mergeCell ref="R120:T120"/>
    <mergeCell ref="B125:E125"/>
    <mergeCell ref="F125:I125"/>
    <mergeCell ref="J125:O125"/>
    <mergeCell ref="P125:Q125"/>
    <mergeCell ref="R125:T125"/>
    <mergeCell ref="U124:X124"/>
    <mergeCell ref="Y124:AA124"/>
    <mergeCell ref="AB124:AC124"/>
    <mergeCell ref="AD124:AF124"/>
    <mergeCell ref="AG124:AI124"/>
    <mergeCell ref="B124:E124"/>
    <mergeCell ref="F124:I124"/>
    <mergeCell ref="J124:O124"/>
    <mergeCell ref="P124:Q124"/>
    <mergeCell ref="R124:T124"/>
    <mergeCell ref="B123:E123"/>
    <mergeCell ref="F123:I123"/>
    <mergeCell ref="J123:O123"/>
    <mergeCell ref="P123:Q123"/>
    <mergeCell ref="R123:T123"/>
    <mergeCell ref="B128:E128"/>
    <mergeCell ref="F128:I128"/>
    <mergeCell ref="J128:O128"/>
    <mergeCell ref="P128:Q128"/>
    <mergeCell ref="R128:T128"/>
    <mergeCell ref="U127:X127"/>
    <mergeCell ref="Y127:AA127"/>
    <mergeCell ref="AB127:AC127"/>
    <mergeCell ref="AD127:AF127"/>
    <mergeCell ref="AG127:AI127"/>
    <mergeCell ref="B127:E127"/>
    <mergeCell ref="F127:I127"/>
    <mergeCell ref="J127:O127"/>
    <mergeCell ref="P127:Q127"/>
    <mergeCell ref="R127:T127"/>
    <mergeCell ref="B126:E126"/>
    <mergeCell ref="F126:I126"/>
    <mergeCell ref="J126:O126"/>
    <mergeCell ref="P126:Q126"/>
    <mergeCell ref="R126:T126"/>
    <mergeCell ref="B131:E131"/>
    <mergeCell ref="F131:I131"/>
    <mergeCell ref="J131:O131"/>
    <mergeCell ref="P131:Q131"/>
    <mergeCell ref="R131:T131"/>
    <mergeCell ref="U130:X130"/>
    <mergeCell ref="Y130:AA130"/>
    <mergeCell ref="AB130:AC130"/>
    <mergeCell ref="AD130:AF130"/>
    <mergeCell ref="AG130:AI130"/>
    <mergeCell ref="B130:E130"/>
    <mergeCell ref="F130:I130"/>
    <mergeCell ref="J130:O130"/>
    <mergeCell ref="P130:Q130"/>
    <mergeCell ref="R130:T130"/>
    <mergeCell ref="B129:E129"/>
    <mergeCell ref="F129:I129"/>
    <mergeCell ref="J129:O129"/>
    <mergeCell ref="P129:Q129"/>
    <mergeCell ref="R129:T129"/>
    <mergeCell ref="B134:E134"/>
    <mergeCell ref="F134:I134"/>
    <mergeCell ref="J134:O134"/>
    <mergeCell ref="P134:Q134"/>
    <mergeCell ref="R134:T134"/>
    <mergeCell ref="U133:X133"/>
    <mergeCell ref="Y133:AA133"/>
    <mergeCell ref="AB133:AC133"/>
    <mergeCell ref="AD133:AF133"/>
    <mergeCell ref="AG133:AI133"/>
    <mergeCell ref="B133:E133"/>
    <mergeCell ref="F133:I133"/>
    <mergeCell ref="J133:O133"/>
    <mergeCell ref="P133:Q133"/>
    <mergeCell ref="R133:T133"/>
    <mergeCell ref="B132:E132"/>
    <mergeCell ref="F132:I132"/>
    <mergeCell ref="J132:O132"/>
    <mergeCell ref="P132:Q132"/>
    <mergeCell ref="R132:T132"/>
    <mergeCell ref="B137:E137"/>
    <mergeCell ref="F137:I137"/>
    <mergeCell ref="J137:O137"/>
    <mergeCell ref="P137:Q137"/>
    <mergeCell ref="R137:T137"/>
    <mergeCell ref="U136:X136"/>
    <mergeCell ref="Y136:AA136"/>
    <mergeCell ref="AB136:AC136"/>
    <mergeCell ref="AD136:AF136"/>
    <mergeCell ref="AG136:AI136"/>
    <mergeCell ref="B136:E136"/>
    <mergeCell ref="F136:I136"/>
    <mergeCell ref="J136:O136"/>
    <mergeCell ref="P136:Q136"/>
    <mergeCell ref="R136:T136"/>
    <mergeCell ref="B135:E135"/>
    <mergeCell ref="F135:I135"/>
    <mergeCell ref="J135:O135"/>
    <mergeCell ref="P135:Q135"/>
    <mergeCell ref="R135:T135"/>
    <mergeCell ref="B140:E140"/>
    <mergeCell ref="F140:I140"/>
    <mergeCell ref="J140:O140"/>
    <mergeCell ref="P140:Q140"/>
    <mergeCell ref="R140:T140"/>
    <mergeCell ref="U139:X139"/>
    <mergeCell ref="Y139:AA139"/>
    <mergeCell ref="AB139:AC139"/>
    <mergeCell ref="AD139:AF139"/>
    <mergeCell ref="AG139:AI139"/>
    <mergeCell ref="B139:E139"/>
    <mergeCell ref="F139:I139"/>
    <mergeCell ref="J139:O139"/>
    <mergeCell ref="P139:Q139"/>
    <mergeCell ref="R139:T139"/>
    <mergeCell ref="B138:E138"/>
    <mergeCell ref="F138:I138"/>
    <mergeCell ref="J138:O138"/>
    <mergeCell ref="P138:Q138"/>
    <mergeCell ref="R138:T138"/>
    <mergeCell ref="B143:E143"/>
    <mergeCell ref="F143:I143"/>
    <mergeCell ref="J143:O143"/>
    <mergeCell ref="P143:Q143"/>
    <mergeCell ref="R143:T143"/>
    <mergeCell ref="U142:X142"/>
    <mergeCell ref="Y142:AA142"/>
    <mergeCell ref="AB142:AC142"/>
    <mergeCell ref="AD142:AF142"/>
    <mergeCell ref="AG142:AI142"/>
    <mergeCell ref="B142:E142"/>
    <mergeCell ref="F142:I142"/>
    <mergeCell ref="J142:O142"/>
    <mergeCell ref="P142:Q142"/>
    <mergeCell ref="R142:T142"/>
    <mergeCell ref="B141:E141"/>
    <mergeCell ref="F141:I141"/>
    <mergeCell ref="J141:O141"/>
    <mergeCell ref="P141:Q141"/>
    <mergeCell ref="R141:T141"/>
    <mergeCell ref="B146:E146"/>
    <mergeCell ref="F146:I146"/>
    <mergeCell ref="J146:O146"/>
    <mergeCell ref="P146:Q146"/>
    <mergeCell ref="R146:T146"/>
    <mergeCell ref="U145:X145"/>
    <mergeCell ref="Y145:AA145"/>
    <mergeCell ref="AB145:AC145"/>
    <mergeCell ref="AD145:AF145"/>
    <mergeCell ref="AG145:AI145"/>
    <mergeCell ref="B145:E145"/>
    <mergeCell ref="F145:I145"/>
    <mergeCell ref="J145:O145"/>
    <mergeCell ref="P145:Q145"/>
    <mergeCell ref="R145:T145"/>
    <mergeCell ref="B144:E144"/>
    <mergeCell ref="F144:I144"/>
    <mergeCell ref="J144:O144"/>
    <mergeCell ref="P144:Q144"/>
    <mergeCell ref="R144:T144"/>
    <mergeCell ref="B149:E149"/>
    <mergeCell ref="F149:I149"/>
    <mergeCell ref="J149:O149"/>
    <mergeCell ref="P149:Q149"/>
    <mergeCell ref="R149:T149"/>
    <mergeCell ref="U148:X148"/>
    <mergeCell ref="Y148:AA148"/>
    <mergeCell ref="AB148:AC148"/>
    <mergeCell ref="AD148:AF148"/>
    <mergeCell ref="AG148:AI148"/>
    <mergeCell ref="B148:E148"/>
    <mergeCell ref="F148:I148"/>
    <mergeCell ref="J148:O148"/>
    <mergeCell ref="P148:Q148"/>
    <mergeCell ref="R148:T148"/>
    <mergeCell ref="B147:E147"/>
    <mergeCell ref="F147:I147"/>
    <mergeCell ref="J147:O147"/>
    <mergeCell ref="P147:Q147"/>
    <mergeCell ref="R147:T147"/>
    <mergeCell ref="B152:E152"/>
    <mergeCell ref="F152:I152"/>
    <mergeCell ref="J152:O152"/>
    <mergeCell ref="P152:Q152"/>
    <mergeCell ref="R152:T152"/>
    <mergeCell ref="U151:X151"/>
    <mergeCell ref="Y151:AA151"/>
    <mergeCell ref="AB151:AC151"/>
    <mergeCell ref="AD151:AF151"/>
    <mergeCell ref="AG151:AI151"/>
    <mergeCell ref="B151:E151"/>
    <mergeCell ref="F151:I151"/>
    <mergeCell ref="J151:O151"/>
    <mergeCell ref="P151:Q151"/>
    <mergeCell ref="R151:T151"/>
    <mergeCell ref="B150:E150"/>
    <mergeCell ref="F150:I150"/>
    <mergeCell ref="J150:O150"/>
    <mergeCell ref="P150:Q150"/>
    <mergeCell ref="R150:T150"/>
    <mergeCell ref="B155:E155"/>
    <mergeCell ref="F155:I155"/>
    <mergeCell ref="J155:O155"/>
    <mergeCell ref="P155:Q155"/>
    <mergeCell ref="R155:T155"/>
    <mergeCell ref="U154:X154"/>
    <mergeCell ref="Y154:AA154"/>
    <mergeCell ref="AB154:AC154"/>
    <mergeCell ref="AD154:AF154"/>
    <mergeCell ref="AG154:AI154"/>
    <mergeCell ref="B154:E154"/>
    <mergeCell ref="F154:I154"/>
    <mergeCell ref="J154:O154"/>
    <mergeCell ref="P154:Q154"/>
    <mergeCell ref="R154:T154"/>
    <mergeCell ref="B153:E153"/>
    <mergeCell ref="F153:I153"/>
    <mergeCell ref="J153:O153"/>
    <mergeCell ref="P153:Q153"/>
    <mergeCell ref="R153:T153"/>
    <mergeCell ref="B158:E158"/>
    <mergeCell ref="F158:I158"/>
    <mergeCell ref="J158:O158"/>
    <mergeCell ref="P158:Q158"/>
    <mergeCell ref="R158:T158"/>
    <mergeCell ref="U157:X157"/>
    <mergeCell ref="Y157:AA157"/>
    <mergeCell ref="AB157:AC157"/>
    <mergeCell ref="AD157:AF157"/>
    <mergeCell ref="AG157:AI157"/>
    <mergeCell ref="B157:E157"/>
    <mergeCell ref="F157:I157"/>
    <mergeCell ref="J157:O157"/>
    <mergeCell ref="P157:Q157"/>
    <mergeCell ref="R157:T157"/>
    <mergeCell ref="B156:E156"/>
    <mergeCell ref="F156:I156"/>
    <mergeCell ref="J156:O156"/>
    <mergeCell ref="P156:Q156"/>
    <mergeCell ref="R156:T156"/>
    <mergeCell ref="B161:E161"/>
    <mergeCell ref="F161:I161"/>
    <mergeCell ref="J161:O161"/>
    <mergeCell ref="P161:Q161"/>
    <mergeCell ref="R161:T161"/>
    <mergeCell ref="U160:X160"/>
    <mergeCell ref="Y160:AA160"/>
    <mergeCell ref="AB160:AC160"/>
    <mergeCell ref="AD160:AF160"/>
    <mergeCell ref="AG160:AI160"/>
    <mergeCell ref="B160:E160"/>
    <mergeCell ref="F160:I160"/>
    <mergeCell ref="J160:O160"/>
    <mergeCell ref="P160:Q160"/>
    <mergeCell ref="R160:T160"/>
    <mergeCell ref="B159:E159"/>
    <mergeCell ref="F159:I159"/>
    <mergeCell ref="J159:O159"/>
    <mergeCell ref="P159:Q159"/>
    <mergeCell ref="R159:T159"/>
    <mergeCell ref="B164:E164"/>
    <mergeCell ref="F164:I164"/>
    <mergeCell ref="J164:O164"/>
    <mergeCell ref="P164:Q164"/>
    <mergeCell ref="R164:T164"/>
    <mergeCell ref="U163:X163"/>
    <mergeCell ref="Y163:AA163"/>
    <mergeCell ref="AB163:AC163"/>
    <mergeCell ref="AD163:AF163"/>
    <mergeCell ref="AG163:AI163"/>
    <mergeCell ref="B163:E163"/>
    <mergeCell ref="F163:I163"/>
    <mergeCell ref="J163:O163"/>
    <mergeCell ref="P163:Q163"/>
    <mergeCell ref="R163:T163"/>
    <mergeCell ref="B162:E162"/>
    <mergeCell ref="F162:I162"/>
    <mergeCell ref="J162:O162"/>
    <mergeCell ref="P162:Q162"/>
    <mergeCell ref="R162:T162"/>
    <mergeCell ref="B167:E167"/>
    <mergeCell ref="F167:I167"/>
    <mergeCell ref="J167:O167"/>
    <mergeCell ref="P167:Q167"/>
    <mergeCell ref="R167:T167"/>
    <mergeCell ref="U166:X166"/>
    <mergeCell ref="Y166:AA166"/>
    <mergeCell ref="AB166:AC166"/>
    <mergeCell ref="AD166:AF166"/>
    <mergeCell ref="AG166:AI166"/>
    <mergeCell ref="B166:E166"/>
    <mergeCell ref="F166:I166"/>
    <mergeCell ref="J166:O166"/>
    <mergeCell ref="P166:Q166"/>
    <mergeCell ref="R166:T166"/>
    <mergeCell ref="B165:E165"/>
    <mergeCell ref="F165:I165"/>
    <mergeCell ref="J165:O165"/>
    <mergeCell ref="P165:Q165"/>
    <mergeCell ref="R165:T165"/>
    <mergeCell ref="B170:E170"/>
    <mergeCell ref="F170:I170"/>
    <mergeCell ref="J170:O170"/>
    <mergeCell ref="P170:Q170"/>
    <mergeCell ref="R170:T170"/>
    <mergeCell ref="U169:X169"/>
    <mergeCell ref="Y169:AA169"/>
    <mergeCell ref="AB169:AC169"/>
    <mergeCell ref="AD169:AF169"/>
    <mergeCell ref="AG169:AI169"/>
    <mergeCell ref="B169:E169"/>
    <mergeCell ref="F169:I169"/>
    <mergeCell ref="J169:O169"/>
    <mergeCell ref="P169:Q169"/>
    <mergeCell ref="R169:T169"/>
    <mergeCell ref="B168:E168"/>
    <mergeCell ref="F168:I168"/>
    <mergeCell ref="J168:O168"/>
    <mergeCell ref="P168:Q168"/>
    <mergeCell ref="R168:T168"/>
    <mergeCell ref="B173:E173"/>
    <mergeCell ref="F173:I173"/>
    <mergeCell ref="J173:O173"/>
    <mergeCell ref="P173:Q173"/>
    <mergeCell ref="R173:T173"/>
    <mergeCell ref="U172:X172"/>
    <mergeCell ref="Y172:AA172"/>
    <mergeCell ref="AB172:AC172"/>
    <mergeCell ref="AD172:AF172"/>
    <mergeCell ref="AG172:AI172"/>
    <mergeCell ref="B172:E172"/>
    <mergeCell ref="F172:I172"/>
    <mergeCell ref="J172:O172"/>
    <mergeCell ref="P172:Q172"/>
    <mergeCell ref="R172:T172"/>
    <mergeCell ref="B171:E171"/>
    <mergeCell ref="F171:I171"/>
    <mergeCell ref="J171:O171"/>
    <mergeCell ref="P171:Q171"/>
    <mergeCell ref="R171:T171"/>
    <mergeCell ref="B176:E176"/>
    <mergeCell ref="F176:I176"/>
    <mergeCell ref="J176:O176"/>
    <mergeCell ref="P176:Q176"/>
    <mergeCell ref="R176:T176"/>
    <mergeCell ref="U175:X175"/>
    <mergeCell ref="Y175:AA175"/>
    <mergeCell ref="AB175:AC175"/>
    <mergeCell ref="AD175:AF175"/>
    <mergeCell ref="AG175:AI175"/>
    <mergeCell ref="B175:E175"/>
    <mergeCell ref="F175:I175"/>
    <mergeCell ref="J175:O175"/>
    <mergeCell ref="P175:Q175"/>
    <mergeCell ref="R175:T175"/>
    <mergeCell ref="B174:E174"/>
    <mergeCell ref="F174:I174"/>
    <mergeCell ref="J174:O174"/>
    <mergeCell ref="P174:Q174"/>
    <mergeCell ref="R174:T174"/>
    <mergeCell ref="B179:E179"/>
    <mergeCell ref="F179:I179"/>
    <mergeCell ref="J179:O179"/>
    <mergeCell ref="P179:Q179"/>
    <mergeCell ref="R179:T179"/>
    <mergeCell ref="U178:X178"/>
    <mergeCell ref="Y178:AA178"/>
    <mergeCell ref="AB178:AC178"/>
    <mergeCell ref="AD178:AF178"/>
    <mergeCell ref="AG178:AI178"/>
    <mergeCell ref="B178:E178"/>
    <mergeCell ref="F178:I178"/>
    <mergeCell ref="J178:O178"/>
    <mergeCell ref="P178:Q178"/>
    <mergeCell ref="R178:T178"/>
    <mergeCell ref="B177:E177"/>
    <mergeCell ref="F177:I177"/>
    <mergeCell ref="J177:O177"/>
    <mergeCell ref="P177:Q177"/>
    <mergeCell ref="R177:T177"/>
    <mergeCell ref="B182:E182"/>
    <mergeCell ref="F182:I182"/>
    <mergeCell ref="J182:O182"/>
    <mergeCell ref="P182:Q182"/>
    <mergeCell ref="R182:T182"/>
    <mergeCell ref="U181:X181"/>
    <mergeCell ref="Y181:AA181"/>
    <mergeCell ref="AB181:AC181"/>
    <mergeCell ref="AD181:AF181"/>
    <mergeCell ref="AG181:AI181"/>
    <mergeCell ref="B181:E181"/>
    <mergeCell ref="F181:I181"/>
    <mergeCell ref="J181:O181"/>
    <mergeCell ref="P181:Q181"/>
    <mergeCell ref="R181:T181"/>
    <mergeCell ref="B180:E180"/>
    <mergeCell ref="F180:I180"/>
    <mergeCell ref="J180:O180"/>
    <mergeCell ref="P180:Q180"/>
    <mergeCell ref="R180:T180"/>
    <mergeCell ref="B185:E185"/>
    <mergeCell ref="F185:I185"/>
    <mergeCell ref="J185:O185"/>
    <mergeCell ref="P185:Q185"/>
    <mergeCell ref="R185:T185"/>
    <mergeCell ref="U184:X184"/>
    <mergeCell ref="Y184:AA184"/>
    <mergeCell ref="AB184:AC184"/>
    <mergeCell ref="AD184:AF184"/>
    <mergeCell ref="AG184:AI184"/>
    <mergeCell ref="B184:E184"/>
    <mergeCell ref="F184:I184"/>
    <mergeCell ref="J184:O184"/>
    <mergeCell ref="P184:Q184"/>
    <mergeCell ref="R184:T184"/>
    <mergeCell ref="B183:E183"/>
    <mergeCell ref="F183:I183"/>
    <mergeCell ref="J183:O183"/>
    <mergeCell ref="P183:Q183"/>
    <mergeCell ref="R183:T183"/>
    <mergeCell ref="B188:E188"/>
    <mergeCell ref="F188:I188"/>
    <mergeCell ref="J188:O188"/>
    <mergeCell ref="P188:Q188"/>
    <mergeCell ref="R188:T188"/>
    <mergeCell ref="U187:X187"/>
    <mergeCell ref="Y187:AA187"/>
    <mergeCell ref="AB187:AC187"/>
    <mergeCell ref="AD187:AF187"/>
    <mergeCell ref="AG187:AI187"/>
    <mergeCell ref="B187:E187"/>
    <mergeCell ref="F187:I187"/>
    <mergeCell ref="J187:O187"/>
    <mergeCell ref="P187:Q187"/>
    <mergeCell ref="R187:T187"/>
    <mergeCell ref="B186:E186"/>
    <mergeCell ref="F186:I186"/>
    <mergeCell ref="J186:O186"/>
    <mergeCell ref="P186:Q186"/>
    <mergeCell ref="R186:T186"/>
    <mergeCell ref="B191:E191"/>
    <mergeCell ref="F191:I191"/>
    <mergeCell ref="J191:O191"/>
    <mergeCell ref="P191:Q191"/>
    <mergeCell ref="R191:T191"/>
    <mergeCell ref="U190:X190"/>
    <mergeCell ref="Y190:AA190"/>
    <mergeCell ref="AB190:AC190"/>
    <mergeCell ref="AD190:AF190"/>
    <mergeCell ref="AG190:AI190"/>
    <mergeCell ref="B190:E190"/>
    <mergeCell ref="F190:I190"/>
    <mergeCell ref="J190:O190"/>
    <mergeCell ref="P190:Q190"/>
    <mergeCell ref="R190:T190"/>
    <mergeCell ref="B189:E189"/>
    <mergeCell ref="F189:I189"/>
    <mergeCell ref="J189:O189"/>
    <mergeCell ref="P189:Q189"/>
    <mergeCell ref="R189:T189"/>
    <mergeCell ref="B194:E194"/>
    <mergeCell ref="F194:I194"/>
    <mergeCell ref="J194:O194"/>
    <mergeCell ref="P194:Q194"/>
    <mergeCell ref="R194:T194"/>
    <mergeCell ref="U193:X193"/>
    <mergeCell ref="Y193:AA193"/>
    <mergeCell ref="AB193:AC193"/>
    <mergeCell ref="AD193:AF193"/>
    <mergeCell ref="AG193:AI193"/>
    <mergeCell ref="B193:E193"/>
    <mergeCell ref="F193:I193"/>
    <mergeCell ref="J193:O193"/>
    <mergeCell ref="P193:Q193"/>
    <mergeCell ref="R193:T193"/>
    <mergeCell ref="B192:E192"/>
    <mergeCell ref="F192:I192"/>
    <mergeCell ref="J192:O192"/>
    <mergeCell ref="P192:Q192"/>
    <mergeCell ref="R192:T192"/>
    <mergeCell ref="B197:E197"/>
    <mergeCell ref="F197:I197"/>
    <mergeCell ref="J197:O197"/>
    <mergeCell ref="P197:Q197"/>
    <mergeCell ref="R197:T197"/>
    <mergeCell ref="U196:X196"/>
    <mergeCell ref="Y196:AA196"/>
    <mergeCell ref="AB196:AC196"/>
    <mergeCell ref="AD196:AF196"/>
    <mergeCell ref="AG196:AI196"/>
    <mergeCell ref="B196:E196"/>
    <mergeCell ref="F196:I196"/>
    <mergeCell ref="J196:O196"/>
    <mergeCell ref="P196:Q196"/>
    <mergeCell ref="R196:T196"/>
    <mergeCell ref="B195:E195"/>
    <mergeCell ref="F195:I195"/>
    <mergeCell ref="J195:O195"/>
    <mergeCell ref="P195:Q195"/>
    <mergeCell ref="R195:T195"/>
    <mergeCell ref="B200:E200"/>
    <mergeCell ref="F200:I200"/>
    <mergeCell ref="J200:O200"/>
    <mergeCell ref="P200:Q200"/>
    <mergeCell ref="R200:T200"/>
    <mergeCell ref="U199:X199"/>
    <mergeCell ref="Y199:AA199"/>
    <mergeCell ref="AB199:AC199"/>
    <mergeCell ref="AD199:AF199"/>
    <mergeCell ref="AG199:AI199"/>
    <mergeCell ref="B199:E199"/>
    <mergeCell ref="F199:I199"/>
    <mergeCell ref="J199:O199"/>
    <mergeCell ref="P199:Q199"/>
    <mergeCell ref="R199:T199"/>
    <mergeCell ref="B198:E198"/>
    <mergeCell ref="F198:I198"/>
    <mergeCell ref="J198:O198"/>
    <mergeCell ref="P198:Q198"/>
    <mergeCell ref="R198:T198"/>
    <mergeCell ref="B203:E203"/>
    <mergeCell ref="F203:I203"/>
    <mergeCell ref="J203:O203"/>
    <mergeCell ref="P203:Q203"/>
    <mergeCell ref="R203:T203"/>
    <mergeCell ref="U202:X202"/>
    <mergeCell ref="Y202:AA202"/>
    <mergeCell ref="AB202:AC202"/>
    <mergeCell ref="AD202:AF202"/>
    <mergeCell ref="AG202:AI202"/>
    <mergeCell ref="B202:E202"/>
    <mergeCell ref="F202:I202"/>
    <mergeCell ref="J202:O202"/>
    <mergeCell ref="P202:Q202"/>
    <mergeCell ref="R202:T202"/>
    <mergeCell ref="B201:E201"/>
    <mergeCell ref="F201:I201"/>
    <mergeCell ref="J201:O201"/>
    <mergeCell ref="P201:Q201"/>
    <mergeCell ref="R201:T201"/>
    <mergeCell ref="B206:E206"/>
    <mergeCell ref="F206:I206"/>
    <mergeCell ref="J206:O206"/>
    <mergeCell ref="P206:Q206"/>
    <mergeCell ref="R206:T206"/>
    <mergeCell ref="U205:X205"/>
    <mergeCell ref="Y205:AA205"/>
    <mergeCell ref="AB205:AC205"/>
    <mergeCell ref="AD205:AF205"/>
    <mergeCell ref="AG205:AI205"/>
    <mergeCell ref="B205:E205"/>
    <mergeCell ref="F205:I205"/>
    <mergeCell ref="J205:O205"/>
    <mergeCell ref="P205:Q205"/>
    <mergeCell ref="R205:T205"/>
    <mergeCell ref="B204:E204"/>
    <mergeCell ref="F204:I204"/>
    <mergeCell ref="J204:O204"/>
    <mergeCell ref="P204:Q204"/>
    <mergeCell ref="R204:T204"/>
    <mergeCell ref="AK19:AL19"/>
    <mergeCell ref="AM19:AN19"/>
    <mergeCell ref="AO19:AQ19"/>
    <mergeCell ref="AR19:AT19"/>
    <mergeCell ref="AU19:AZ19"/>
    <mergeCell ref="AG18:AI18"/>
    <mergeCell ref="AK18:AL18"/>
    <mergeCell ref="AM18:AN18"/>
    <mergeCell ref="AO18:AQ18"/>
    <mergeCell ref="AR18:AT18"/>
    <mergeCell ref="AG208:AI208"/>
    <mergeCell ref="AR208:AT208"/>
    <mergeCell ref="U206:X206"/>
    <mergeCell ref="Y206:AA206"/>
    <mergeCell ref="AB206:AC206"/>
    <mergeCell ref="AD206:AF206"/>
    <mergeCell ref="AG206:AI206"/>
    <mergeCell ref="AK206:AL206"/>
    <mergeCell ref="AM206:AN206"/>
    <mergeCell ref="AO206:AQ206"/>
    <mergeCell ref="AR206:AT206"/>
    <mergeCell ref="AK22:AL22"/>
    <mergeCell ref="AM22:AN22"/>
    <mergeCell ref="AO22:AQ22"/>
    <mergeCell ref="AR22:AT22"/>
    <mergeCell ref="AU22:AZ22"/>
    <mergeCell ref="AK21:AL21"/>
    <mergeCell ref="AM21:AN21"/>
    <mergeCell ref="AO21:AQ21"/>
    <mergeCell ref="AR21:AT21"/>
    <mergeCell ref="AU21:AZ21"/>
    <mergeCell ref="U21:X21"/>
    <mergeCell ref="AK20:AL20"/>
    <mergeCell ref="AM20:AN20"/>
    <mergeCell ref="AO20:AQ20"/>
    <mergeCell ref="AR20:AT20"/>
    <mergeCell ref="AU20:AZ20"/>
    <mergeCell ref="U20:X20"/>
    <mergeCell ref="Y20:AA20"/>
    <mergeCell ref="AB20:AC20"/>
    <mergeCell ref="AD20:AF20"/>
    <mergeCell ref="AG20:AI20"/>
    <mergeCell ref="AK25:AL25"/>
    <mergeCell ref="AM25:AN25"/>
    <mergeCell ref="AO25:AQ25"/>
    <mergeCell ref="AR25:AT25"/>
    <mergeCell ref="AU25:AZ25"/>
    <mergeCell ref="AK24:AL24"/>
    <mergeCell ref="AM24:AN24"/>
    <mergeCell ref="AO24:AQ24"/>
    <mergeCell ref="AR24:AT24"/>
    <mergeCell ref="AU24:AZ24"/>
    <mergeCell ref="U24:X24"/>
    <mergeCell ref="Y24:AA24"/>
    <mergeCell ref="AB24:AC24"/>
    <mergeCell ref="AD24:AF24"/>
    <mergeCell ref="AG24:AI24"/>
    <mergeCell ref="AK23:AL23"/>
    <mergeCell ref="AM23:AN23"/>
    <mergeCell ref="AO23:AQ23"/>
    <mergeCell ref="AR23:AT23"/>
    <mergeCell ref="AU23:AZ23"/>
    <mergeCell ref="U23:X23"/>
    <mergeCell ref="Y23:AA23"/>
    <mergeCell ref="AK28:AL28"/>
    <mergeCell ref="AM28:AN28"/>
    <mergeCell ref="AO28:AQ28"/>
    <mergeCell ref="AR28:AT28"/>
    <mergeCell ref="AU28:AZ28"/>
    <mergeCell ref="AK27:AL27"/>
    <mergeCell ref="AM27:AN27"/>
    <mergeCell ref="AO27:AQ27"/>
    <mergeCell ref="AR27:AT27"/>
    <mergeCell ref="AU27:AZ27"/>
    <mergeCell ref="U27:X27"/>
    <mergeCell ref="Y27:AA27"/>
    <mergeCell ref="AB27:AC27"/>
    <mergeCell ref="AD27:AF27"/>
    <mergeCell ref="AG27:AI27"/>
    <mergeCell ref="AK26:AL26"/>
    <mergeCell ref="AM26:AN26"/>
    <mergeCell ref="AO26:AQ26"/>
    <mergeCell ref="AR26:AT26"/>
    <mergeCell ref="AU26:AZ26"/>
    <mergeCell ref="U26:X26"/>
    <mergeCell ref="Y26:AA26"/>
    <mergeCell ref="AB26:AC26"/>
    <mergeCell ref="AD26:AF26"/>
    <mergeCell ref="AG26:AI26"/>
    <mergeCell ref="AK31:AL31"/>
    <mergeCell ref="AM31:AN31"/>
    <mergeCell ref="AO31:AQ31"/>
    <mergeCell ref="AR31:AT31"/>
    <mergeCell ref="AU31:AZ31"/>
    <mergeCell ref="AK30:AL30"/>
    <mergeCell ref="AM30:AN30"/>
    <mergeCell ref="AO30:AQ30"/>
    <mergeCell ref="AR30:AT30"/>
    <mergeCell ref="AU30:AZ30"/>
    <mergeCell ref="U30:X30"/>
    <mergeCell ref="Y30:AA30"/>
    <mergeCell ref="AB30:AC30"/>
    <mergeCell ref="AD30:AF30"/>
    <mergeCell ref="AG30:AI30"/>
    <mergeCell ref="AK29:AL29"/>
    <mergeCell ref="AM29:AN29"/>
    <mergeCell ref="AO29:AQ29"/>
    <mergeCell ref="AR29:AT29"/>
    <mergeCell ref="AU29:AZ29"/>
    <mergeCell ref="U29:X29"/>
    <mergeCell ref="Y29:AA29"/>
    <mergeCell ref="AB29:AC29"/>
    <mergeCell ref="AD29:AF29"/>
    <mergeCell ref="AG29:AI29"/>
    <mergeCell ref="AK34:AL34"/>
    <mergeCell ref="AM34:AN34"/>
    <mergeCell ref="AO34:AQ34"/>
    <mergeCell ref="AR34:AT34"/>
    <mergeCell ref="AU34:AZ34"/>
    <mergeCell ref="AK33:AL33"/>
    <mergeCell ref="AM33:AN33"/>
    <mergeCell ref="AO33:AQ33"/>
    <mergeCell ref="AR33:AT33"/>
    <mergeCell ref="AU33:AZ33"/>
    <mergeCell ref="U33:X33"/>
    <mergeCell ref="Y33:AA33"/>
    <mergeCell ref="AB33:AC33"/>
    <mergeCell ref="AD33:AF33"/>
    <mergeCell ref="AG33:AI33"/>
    <mergeCell ref="AK32:AL32"/>
    <mergeCell ref="AM32:AN32"/>
    <mergeCell ref="AO32:AQ32"/>
    <mergeCell ref="AR32:AT32"/>
    <mergeCell ref="AU32:AZ32"/>
    <mergeCell ref="U32:X32"/>
    <mergeCell ref="Y32:AA32"/>
    <mergeCell ref="AB32:AC32"/>
    <mergeCell ref="AD32:AF32"/>
    <mergeCell ref="AG32:AI32"/>
    <mergeCell ref="AK37:AL37"/>
    <mergeCell ref="AM37:AN37"/>
    <mergeCell ref="AO37:AQ37"/>
    <mergeCell ref="AR37:AT37"/>
    <mergeCell ref="AU37:AZ37"/>
    <mergeCell ref="AK36:AL36"/>
    <mergeCell ref="AM36:AN36"/>
    <mergeCell ref="AO36:AQ36"/>
    <mergeCell ref="AR36:AT36"/>
    <mergeCell ref="AU36:AZ36"/>
    <mergeCell ref="U36:X36"/>
    <mergeCell ref="Y36:AA36"/>
    <mergeCell ref="AB36:AC36"/>
    <mergeCell ref="AD36:AF36"/>
    <mergeCell ref="AG36:AI36"/>
    <mergeCell ref="AK35:AL35"/>
    <mergeCell ref="AM35:AN35"/>
    <mergeCell ref="AO35:AQ35"/>
    <mergeCell ref="AR35:AT35"/>
    <mergeCell ref="AU35:AZ35"/>
    <mergeCell ref="U35:X35"/>
    <mergeCell ref="Y35:AA35"/>
    <mergeCell ref="AB35:AC35"/>
    <mergeCell ref="AD35:AF35"/>
    <mergeCell ref="AG35:AI35"/>
    <mergeCell ref="AK40:AL40"/>
    <mergeCell ref="AM40:AN40"/>
    <mergeCell ref="AO40:AQ40"/>
    <mergeCell ref="AR40:AT40"/>
    <mergeCell ref="AU40:AZ40"/>
    <mergeCell ref="AK39:AL39"/>
    <mergeCell ref="AM39:AN39"/>
    <mergeCell ref="AO39:AQ39"/>
    <mergeCell ref="AR39:AT39"/>
    <mergeCell ref="AU39:AZ39"/>
    <mergeCell ref="U39:X39"/>
    <mergeCell ref="Y39:AA39"/>
    <mergeCell ref="AB39:AC39"/>
    <mergeCell ref="AD39:AF39"/>
    <mergeCell ref="AG39:AI39"/>
    <mergeCell ref="AK38:AL38"/>
    <mergeCell ref="AM38:AN38"/>
    <mergeCell ref="AO38:AQ38"/>
    <mergeCell ref="AR38:AT38"/>
    <mergeCell ref="AU38:AZ38"/>
    <mergeCell ref="U38:X38"/>
    <mergeCell ref="Y38:AA38"/>
    <mergeCell ref="AB38:AC38"/>
    <mergeCell ref="AD38:AF38"/>
    <mergeCell ref="AG38:AI38"/>
    <mergeCell ref="AK43:AL43"/>
    <mergeCell ref="AM43:AN43"/>
    <mergeCell ref="AO43:AQ43"/>
    <mergeCell ref="AR43:AT43"/>
    <mergeCell ref="AU43:AZ43"/>
    <mergeCell ref="AK42:AL42"/>
    <mergeCell ref="AM42:AN42"/>
    <mergeCell ref="AO42:AQ42"/>
    <mergeCell ref="AR42:AT42"/>
    <mergeCell ref="AU42:AZ42"/>
    <mergeCell ref="U42:X42"/>
    <mergeCell ref="Y42:AA42"/>
    <mergeCell ref="AB42:AC42"/>
    <mergeCell ref="AD42:AF42"/>
    <mergeCell ref="AG42:AI42"/>
    <mergeCell ref="AK41:AL41"/>
    <mergeCell ref="AM41:AN41"/>
    <mergeCell ref="AO41:AQ41"/>
    <mergeCell ref="AR41:AT41"/>
    <mergeCell ref="AU41:AZ41"/>
    <mergeCell ref="U41:X41"/>
    <mergeCell ref="Y41:AA41"/>
    <mergeCell ref="AB41:AC41"/>
    <mergeCell ref="AD41:AF41"/>
    <mergeCell ref="AG41:AI41"/>
    <mergeCell ref="AK46:AL46"/>
    <mergeCell ref="AM46:AN46"/>
    <mergeCell ref="AO46:AQ46"/>
    <mergeCell ref="AR46:AT46"/>
    <mergeCell ref="AU46:AZ46"/>
    <mergeCell ref="AK45:AL45"/>
    <mergeCell ref="AM45:AN45"/>
    <mergeCell ref="AO45:AQ45"/>
    <mergeCell ref="AR45:AT45"/>
    <mergeCell ref="AU45:AZ45"/>
    <mergeCell ref="U45:X45"/>
    <mergeCell ref="Y45:AA45"/>
    <mergeCell ref="AB45:AC45"/>
    <mergeCell ref="AD45:AF45"/>
    <mergeCell ref="AG45:AI45"/>
    <mergeCell ref="AK44:AL44"/>
    <mergeCell ref="AM44:AN44"/>
    <mergeCell ref="AO44:AQ44"/>
    <mergeCell ref="AR44:AT44"/>
    <mergeCell ref="AU44:AZ44"/>
    <mergeCell ref="U44:X44"/>
    <mergeCell ref="Y44:AA44"/>
    <mergeCell ref="AB44:AC44"/>
    <mergeCell ref="AD44:AF44"/>
    <mergeCell ref="AG44:AI44"/>
    <mergeCell ref="AK49:AL49"/>
    <mergeCell ref="AM49:AN49"/>
    <mergeCell ref="AO49:AQ49"/>
    <mergeCell ref="AR49:AT49"/>
    <mergeCell ref="AU49:AZ49"/>
    <mergeCell ref="AK48:AL48"/>
    <mergeCell ref="AM48:AN48"/>
    <mergeCell ref="AO48:AQ48"/>
    <mergeCell ref="AR48:AT48"/>
    <mergeCell ref="AU48:AZ48"/>
    <mergeCell ref="U48:X48"/>
    <mergeCell ref="Y48:AA48"/>
    <mergeCell ref="AB48:AC48"/>
    <mergeCell ref="AD48:AF48"/>
    <mergeCell ref="AG48:AI48"/>
    <mergeCell ref="AK47:AL47"/>
    <mergeCell ref="AM47:AN47"/>
    <mergeCell ref="AO47:AQ47"/>
    <mergeCell ref="AR47:AT47"/>
    <mergeCell ref="AU47:AZ47"/>
    <mergeCell ref="U47:X47"/>
    <mergeCell ref="Y47:AA47"/>
    <mergeCell ref="AB47:AC47"/>
    <mergeCell ref="AD47:AF47"/>
    <mergeCell ref="AG47:AI47"/>
    <mergeCell ref="AK52:AL52"/>
    <mergeCell ref="AM52:AN52"/>
    <mergeCell ref="AO52:AQ52"/>
    <mergeCell ref="AR52:AT52"/>
    <mergeCell ref="AU52:AZ52"/>
    <mergeCell ref="AK51:AL51"/>
    <mergeCell ref="AM51:AN51"/>
    <mergeCell ref="AO51:AQ51"/>
    <mergeCell ref="AR51:AT51"/>
    <mergeCell ref="AU51:AZ51"/>
    <mergeCell ref="U51:X51"/>
    <mergeCell ref="Y51:AA51"/>
    <mergeCell ref="AB51:AC51"/>
    <mergeCell ref="AD51:AF51"/>
    <mergeCell ref="AG51:AI51"/>
    <mergeCell ref="AK50:AL50"/>
    <mergeCell ref="AM50:AN50"/>
    <mergeCell ref="AO50:AQ50"/>
    <mergeCell ref="AR50:AT50"/>
    <mergeCell ref="AU50:AZ50"/>
    <mergeCell ref="U50:X50"/>
    <mergeCell ref="Y50:AA50"/>
    <mergeCell ref="AB50:AC50"/>
    <mergeCell ref="AD50:AF50"/>
    <mergeCell ref="AG50:AI50"/>
    <mergeCell ref="AK55:AL55"/>
    <mergeCell ref="AM55:AN55"/>
    <mergeCell ref="AO55:AQ55"/>
    <mergeCell ref="AR55:AT55"/>
    <mergeCell ref="AU55:AZ55"/>
    <mergeCell ref="AK54:AL54"/>
    <mergeCell ref="AM54:AN54"/>
    <mergeCell ref="AO54:AQ54"/>
    <mergeCell ref="AR54:AT54"/>
    <mergeCell ref="AU54:AZ54"/>
    <mergeCell ref="U54:X54"/>
    <mergeCell ref="Y54:AA54"/>
    <mergeCell ref="AB54:AC54"/>
    <mergeCell ref="AD54:AF54"/>
    <mergeCell ref="AG54:AI54"/>
    <mergeCell ref="AK53:AL53"/>
    <mergeCell ref="AM53:AN53"/>
    <mergeCell ref="AO53:AQ53"/>
    <mergeCell ref="AR53:AT53"/>
    <mergeCell ref="AU53:AZ53"/>
    <mergeCell ref="U53:X53"/>
    <mergeCell ref="Y53:AA53"/>
    <mergeCell ref="AB53:AC53"/>
    <mergeCell ref="AD53:AF53"/>
    <mergeCell ref="AG53:AI53"/>
    <mergeCell ref="AK58:AL58"/>
    <mergeCell ref="AM58:AN58"/>
    <mergeCell ref="AO58:AQ58"/>
    <mergeCell ref="AR58:AT58"/>
    <mergeCell ref="AU58:AZ58"/>
    <mergeCell ref="AK57:AL57"/>
    <mergeCell ref="AM57:AN57"/>
    <mergeCell ref="AO57:AQ57"/>
    <mergeCell ref="AR57:AT57"/>
    <mergeCell ref="AU57:AZ57"/>
    <mergeCell ref="U57:X57"/>
    <mergeCell ref="Y57:AA57"/>
    <mergeCell ref="AB57:AC57"/>
    <mergeCell ref="AD57:AF57"/>
    <mergeCell ref="AG57:AI57"/>
    <mergeCell ref="AK56:AL56"/>
    <mergeCell ref="AM56:AN56"/>
    <mergeCell ref="AO56:AQ56"/>
    <mergeCell ref="AR56:AT56"/>
    <mergeCell ref="AU56:AZ56"/>
    <mergeCell ref="U56:X56"/>
    <mergeCell ref="Y56:AA56"/>
    <mergeCell ref="AB56:AC56"/>
    <mergeCell ref="AD56:AF56"/>
    <mergeCell ref="AG56:AI56"/>
    <mergeCell ref="AK61:AL61"/>
    <mergeCell ref="AM61:AN61"/>
    <mergeCell ref="AO61:AQ61"/>
    <mergeCell ref="AR61:AT61"/>
    <mergeCell ref="AU61:AZ61"/>
    <mergeCell ref="AK60:AL60"/>
    <mergeCell ref="AM60:AN60"/>
    <mergeCell ref="AO60:AQ60"/>
    <mergeCell ref="AR60:AT60"/>
    <mergeCell ref="AU60:AZ60"/>
    <mergeCell ref="U60:X60"/>
    <mergeCell ref="Y60:AA60"/>
    <mergeCell ref="AB60:AC60"/>
    <mergeCell ref="AD60:AF60"/>
    <mergeCell ref="AG60:AI60"/>
    <mergeCell ref="AK59:AL59"/>
    <mergeCell ref="AM59:AN59"/>
    <mergeCell ref="AO59:AQ59"/>
    <mergeCell ref="AR59:AT59"/>
    <mergeCell ref="AU59:AZ59"/>
    <mergeCell ref="U59:X59"/>
    <mergeCell ref="Y59:AA59"/>
    <mergeCell ref="AB59:AC59"/>
    <mergeCell ref="AD59:AF59"/>
    <mergeCell ref="AG59:AI59"/>
    <mergeCell ref="AK64:AL64"/>
    <mergeCell ref="AM64:AN64"/>
    <mergeCell ref="AO64:AQ64"/>
    <mergeCell ref="AR64:AT64"/>
    <mergeCell ref="AU64:AZ64"/>
    <mergeCell ref="AK63:AL63"/>
    <mergeCell ref="AM63:AN63"/>
    <mergeCell ref="AO63:AQ63"/>
    <mergeCell ref="AR63:AT63"/>
    <mergeCell ref="AU63:AZ63"/>
    <mergeCell ref="U63:X63"/>
    <mergeCell ref="Y63:AA63"/>
    <mergeCell ref="AB63:AC63"/>
    <mergeCell ref="AD63:AF63"/>
    <mergeCell ref="AG63:AI63"/>
    <mergeCell ref="AK62:AL62"/>
    <mergeCell ref="AM62:AN62"/>
    <mergeCell ref="AO62:AQ62"/>
    <mergeCell ref="AR62:AT62"/>
    <mergeCell ref="AU62:AZ62"/>
    <mergeCell ref="U62:X62"/>
    <mergeCell ref="Y62:AA62"/>
    <mergeCell ref="AB62:AC62"/>
    <mergeCell ref="AD62:AF62"/>
    <mergeCell ref="AG62:AI62"/>
    <mergeCell ref="AK67:AL67"/>
    <mergeCell ref="AM67:AN67"/>
    <mergeCell ref="AO67:AQ67"/>
    <mergeCell ref="AR67:AT67"/>
    <mergeCell ref="AU67:AZ67"/>
    <mergeCell ref="AK66:AL66"/>
    <mergeCell ref="AM66:AN66"/>
    <mergeCell ref="AO66:AQ66"/>
    <mergeCell ref="AR66:AT66"/>
    <mergeCell ref="AU66:AZ66"/>
    <mergeCell ref="U66:X66"/>
    <mergeCell ref="Y66:AA66"/>
    <mergeCell ref="AB66:AC66"/>
    <mergeCell ref="AD66:AF66"/>
    <mergeCell ref="AG66:AI66"/>
    <mergeCell ref="AK65:AL65"/>
    <mergeCell ref="AM65:AN65"/>
    <mergeCell ref="AO65:AQ65"/>
    <mergeCell ref="AR65:AT65"/>
    <mergeCell ref="AU65:AZ65"/>
    <mergeCell ref="U65:X65"/>
    <mergeCell ref="Y65:AA65"/>
    <mergeCell ref="AB65:AC65"/>
    <mergeCell ref="AD65:AF65"/>
    <mergeCell ref="AG65:AI65"/>
    <mergeCell ref="AK70:AL70"/>
    <mergeCell ref="AM70:AN70"/>
    <mergeCell ref="AO70:AQ70"/>
    <mergeCell ref="AR70:AT70"/>
    <mergeCell ref="AU70:AZ70"/>
    <mergeCell ref="AK69:AL69"/>
    <mergeCell ref="AM69:AN69"/>
    <mergeCell ref="AO69:AQ69"/>
    <mergeCell ref="AR69:AT69"/>
    <mergeCell ref="AU69:AZ69"/>
    <mergeCell ref="U69:X69"/>
    <mergeCell ref="Y69:AA69"/>
    <mergeCell ref="AB69:AC69"/>
    <mergeCell ref="AD69:AF69"/>
    <mergeCell ref="AG69:AI69"/>
    <mergeCell ref="AK68:AL68"/>
    <mergeCell ref="AM68:AN68"/>
    <mergeCell ref="AO68:AQ68"/>
    <mergeCell ref="AR68:AT68"/>
    <mergeCell ref="AU68:AZ68"/>
    <mergeCell ref="U68:X68"/>
    <mergeCell ref="Y68:AA68"/>
    <mergeCell ref="AB68:AC68"/>
    <mergeCell ref="AD68:AF68"/>
    <mergeCell ref="AG68:AI68"/>
    <mergeCell ref="AK73:AL73"/>
    <mergeCell ref="AM73:AN73"/>
    <mergeCell ref="AO73:AQ73"/>
    <mergeCell ref="AR73:AT73"/>
    <mergeCell ref="AU73:AZ73"/>
    <mergeCell ref="AK72:AL72"/>
    <mergeCell ref="AM72:AN72"/>
    <mergeCell ref="AO72:AQ72"/>
    <mergeCell ref="AR72:AT72"/>
    <mergeCell ref="AU72:AZ72"/>
    <mergeCell ref="U72:X72"/>
    <mergeCell ref="Y72:AA72"/>
    <mergeCell ref="AB72:AC72"/>
    <mergeCell ref="AD72:AF72"/>
    <mergeCell ref="AG72:AI72"/>
    <mergeCell ref="AK71:AL71"/>
    <mergeCell ref="AM71:AN71"/>
    <mergeCell ref="AO71:AQ71"/>
    <mergeCell ref="AR71:AT71"/>
    <mergeCell ref="AU71:AZ71"/>
    <mergeCell ref="U71:X71"/>
    <mergeCell ref="Y71:AA71"/>
    <mergeCell ref="AB71:AC71"/>
    <mergeCell ref="AD71:AF71"/>
    <mergeCell ref="AG71:AI71"/>
    <mergeCell ref="AK76:AL76"/>
    <mergeCell ref="AM76:AN76"/>
    <mergeCell ref="AO76:AQ76"/>
    <mergeCell ref="AR76:AT76"/>
    <mergeCell ref="AU76:AZ76"/>
    <mergeCell ref="AK75:AL75"/>
    <mergeCell ref="AM75:AN75"/>
    <mergeCell ref="AO75:AQ75"/>
    <mergeCell ref="AR75:AT75"/>
    <mergeCell ref="AU75:AZ75"/>
    <mergeCell ref="U75:X75"/>
    <mergeCell ref="Y75:AA75"/>
    <mergeCell ref="AB75:AC75"/>
    <mergeCell ref="AD75:AF75"/>
    <mergeCell ref="AG75:AI75"/>
    <mergeCell ref="AK74:AL74"/>
    <mergeCell ref="AM74:AN74"/>
    <mergeCell ref="AO74:AQ74"/>
    <mergeCell ref="AR74:AT74"/>
    <mergeCell ref="AU74:AZ74"/>
    <mergeCell ref="U74:X74"/>
    <mergeCell ref="Y74:AA74"/>
    <mergeCell ref="AB74:AC74"/>
    <mergeCell ref="AD74:AF74"/>
    <mergeCell ref="AG74:AI74"/>
    <mergeCell ref="AK79:AL79"/>
    <mergeCell ref="AM79:AN79"/>
    <mergeCell ref="AO79:AQ79"/>
    <mergeCell ref="AR79:AT79"/>
    <mergeCell ref="AU79:AZ79"/>
    <mergeCell ref="AK78:AL78"/>
    <mergeCell ref="AM78:AN78"/>
    <mergeCell ref="AO78:AQ78"/>
    <mergeCell ref="AR78:AT78"/>
    <mergeCell ref="AU78:AZ78"/>
    <mergeCell ref="U78:X78"/>
    <mergeCell ref="Y78:AA78"/>
    <mergeCell ref="AB78:AC78"/>
    <mergeCell ref="AD78:AF78"/>
    <mergeCell ref="AG78:AI78"/>
    <mergeCell ref="AK77:AL77"/>
    <mergeCell ref="AM77:AN77"/>
    <mergeCell ref="AO77:AQ77"/>
    <mergeCell ref="AR77:AT77"/>
    <mergeCell ref="AU77:AZ77"/>
    <mergeCell ref="U77:X77"/>
    <mergeCell ref="Y77:AA77"/>
    <mergeCell ref="AB77:AC77"/>
    <mergeCell ref="AD77:AF77"/>
    <mergeCell ref="AG77:AI77"/>
    <mergeCell ref="AK82:AL82"/>
    <mergeCell ref="AM82:AN82"/>
    <mergeCell ref="AO82:AQ82"/>
    <mergeCell ref="AR82:AT82"/>
    <mergeCell ref="AU82:AZ82"/>
    <mergeCell ref="AK81:AL81"/>
    <mergeCell ref="AM81:AN81"/>
    <mergeCell ref="AO81:AQ81"/>
    <mergeCell ref="AR81:AT81"/>
    <mergeCell ref="AU81:AZ81"/>
    <mergeCell ref="U81:X81"/>
    <mergeCell ref="Y81:AA81"/>
    <mergeCell ref="AB81:AC81"/>
    <mergeCell ref="AD81:AF81"/>
    <mergeCell ref="AG81:AI81"/>
    <mergeCell ref="AK80:AL80"/>
    <mergeCell ref="AM80:AN80"/>
    <mergeCell ref="AO80:AQ80"/>
    <mergeCell ref="AR80:AT80"/>
    <mergeCell ref="AU80:AZ80"/>
    <mergeCell ref="U80:X80"/>
    <mergeCell ref="Y80:AA80"/>
    <mergeCell ref="AB80:AC80"/>
    <mergeCell ref="AD80:AF80"/>
    <mergeCell ref="AG80:AI80"/>
    <mergeCell ref="AK85:AL85"/>
    <mergeCell ref="AM85:AN85"/>
    <mergeCell ref="AO85:AQ85"/>
    <mergeCell ref="AR85:AT85"/>
    <mergeCell ref="AU85:AZ85"/>
    <mergeCell ref="AK84:AL84"/>
    <mergeCell ref="AM84:AN84"/>
    <mergeCell ref="AO84:AQ84"/>
    <mergeCell ref="AR84:AT84"/>
    <mergeCell ref="AU84:AZ84"/>
    <mergeCell ref="U84:X84"/>
    <mergeCell ref="Y84:AA84"/>
    <mergeCell ref="AB84:AC84"/>
    <mergeCell ref="AD84:AF84"/>
    <mergeCell ref="AG84:AI84"/>
    <mergeCell ref="AK83:AL83"/>
    <mergeCell ref="AM83:AN83"/>
    <mergeCell ref="AO83:AQ83"/>
    <mergeCell ref="AR83:AT83"/>
    <mergeCell ref="AU83:AZ83"/>
    <mergeCell ref="U83:X83"/>
    <mergeCell ref="Y83:AA83"/>
    <mergeCell ref="AB83:AC83"/>
    <mergeCell ref="AD83:AF83"/>
    <mergeCell ref="AG83:AI83"/>
    <mergeCell ref="AK88:AL88"/>
    <mergeCell ref="AM88:AN88"/>
    <mergeCell ref="AO88:AQ88"/>
    <mergeCell ref="AR88:AT88"/>
    <mergeCell ref="AU88:AZ88"/>
    <mergeCell ref="AK87:AL87"/>
    <mergeCell ref="AM87:AN87"/>
    <mergeCell ref="AO87:AQ87"/>
    <mergeCell ref="AR87:AT87"/>
    <mergeCell ref="AU87:AZ87"/>
    <mergeCell ref="U87:X87"/>
    <mergeCell ref="Y87:AA87"/>
    <mergeCell ref="AB87:AC87"/>
    <mergeCell ref="AD87:AF87"/>
    <mergeCell ref="AG87:AI87"/>
    <mergeCell ref="AK86:AL86"/>
    <mergeCell ref="AM86:AN86"/>
    <mergeCell ref="AO86:AQ86"/>
    <mergeCell ref="AR86:AT86"/>
    <mergeCell ref="AU86:AZ86"/>
    <mergeCell ref="U86:X86"/>
    <mergeCell ref="Y86:AA86"/>
    <mergeCell ref="AB86:AC86"/>
    <mergeCell ref="AD86:AF86"/>
    <mergeCell ref="AG86:AI86"/>
    <mergeCell ref="AK91:AL91"/>
    <mergeCell ref="AM91:AN91"/>
    <mergeCell ref="AO91:AQ91"/>
    <mergeCell ref="AR91:AT91"/>
    <mergeCell ref="AU91:AZ91"/>
    <mergeCell ref="AK90:AL90"/>
    <mergeCell ref="AM90:AN90"/>
    <mergeCell ref="AO90:AQ90"/>
    <mergeCell ref="AR90:AT90"/>
    <mergeCell ref="AU90:AZ90"/>
    <mergeCell ref="U90:X90"/>
    <mergeCell ref="Y90:AA90"/>
    <mergeCell ref="AB90:AC90"/>
    <mergeCell ref="AD90:AF90"/>
    <mergeCell ref="AG90:AI90"/>
    <mergeCell ref="AK89:AL89"/>
    <mergeCell ref="AM89:AN89"/>
    <mergeCell ref="AO89:AQ89"/>
    <mergeCell ref="AR89:AT89"/>
    <mergeCell ref="AU89:AZ89"/>
    <mergeCell ref="U89:X89"/>
    <mergeCell ref="Y89:AA89"/>
    <mergeCell ref="AB89:AC89"/>
    <mergeCell ref="AD89:AF89"/>
    <mergeCell ref="AG89:AI89"/>
    <mergeCell ref="AK94:AL94"/>
    <mergeCell ref="AM94:AN94"/>
    <mergeCell ref="AO94:AQ94"/>
    <mergeCell ref="AR94:AT94"/>
    <mergeCell ref="AU94:AZ94"/>
    <mergeCell ref="AK93:AL93"/>
    <mergeCell ref="AM93:AN93"/>
    <mergeCell ref="AO93:AQ93"/>
    <mergeCell ref="AR93:AT93"/>
    <mergeCell ref="AU93:AZ93"/>
    <mergeCell ref="U93:X93"/>
    <mergeCell ref="Y93:AA93"/>
    <mergeCell ref="AB93:AC93"/>
    <mergeCell ref="AD93:AF93"/>
    <mergeCell ref="AG93:AI93"/>
    <mergeCell ref="AK92:AL92"/>
    <mergeCell ref="AM92:AN92"/>
    <mergeCell ref="AO92:AQ92"/>
    <mergeCell ref="AR92:AT92"/>
    <mergeCell ref="AU92:AZ92"/>
    <mergeCell ref="U92:X92"/>
    <mergeCell ref="Y92:AA92"/>
    <mergeCell ref="AB92:AC92"/>
    <mergeCell ref="AD92:AF92"/>
    <mergeCell ref="AG92:AI92"/>
    <mergeCell ref="AK97:AL97"/>
    <mergeCell ref="AM97:AN97"/>
    <mergeCell ref="AO97:AQ97"/>
    <mergeCell ref="AR97:AT97"/>
    <mergeCell ref="AU97:AZ97"/>
    <mergeCell ref="AK96:AL96"/>
    <mergeCell ref="AM96:AN96"/>
    <mergeCell ref="AO96:AQ96"/>
    <mergeCell ref="AR96:AT96"/>
    <mergeCell ref="AU96:AZ96"/>
    <mergeCell ref="U96:X96"/>
    <mergeCell ref="Y96:AA96"/>
    <mergeCell ref="AB96:AC96"/>
    <mergeCell ref="AD96:AF96"/>
    <mergeCell ref="AG96:AI96"/>
    <mergeCell ref="AK95:AL95"/>
    <mergeCell ref="AM95:AN95"/>
    <mergeCell ref="AO95:AQ95"/>
    <mergeCell ref="AR95:AT95"/>
    <mergeCell ref="AU95:AZ95"/>
    <mergeCell ref="U95:X95"/>
    <mergeCell ref="Y95:AA95"/>
    <mergeCell ref="AB95:AC95"/>
    <mergeCell ref="AD95:AF95"/>
    <mergeCell ref="AG95:AI95"/>
    <mergeCell ref="AK100:AL100"/>
    <mergeCell ref="AM100:AN100"/>
    <mergeCell ref="AO100:AQ100"/>
    <mergeCell ref="AR100:AT100"/>
    <mergeCell ref="AU100:AZ100"/>
    <mergeCell ref="AK99:AL99"/>
    <mergeCell ref="AM99:AN99"/>
    <mergeCell ref="AO99:AQ99"/>
    <mergeCell ref="AR99:AT99"/>
    <mergeCell ref="AU99:AZ99"/>
    <mergeCell ref="U99:X99"/>
    <mergeCell ref="Y99:AA99"/>
    <mergeCell ref="AB99:AC99"/>
    <mergeCell ref="AD99:AF99"/>
    <mergeCell ref="AG99:AI99"/>
    <mergeCell ref="AK98:AL98"/>
    <mergeCell ref="AM98:AN98"/>
    <mergeCell ref="AO98:AQ98"/>
    <mergeCell ref="AR98:AT98"/>
    <mergeCell ref="AU98:AZ98"/>
    <mergeCell ref="U98:X98"/>
    <mergeCell ref="Y98:AA98"/>
    <mergeCell ref="AB98:AC98"/>
    <mergeCell ref="AD98:AF98"/>
    <mergeCell ref="AG98:AI98"/>
    <mergeCell ref="AK103:AL103"/>
    <mergeCell ref="AM103:AN103"/>
    <mergeCell ref="AO103:AQ103"/>
    <mergeCell ref="AR103:AT103"/>
    <mergeCell ref="AU103:AZ103"/>
    <mergeCell ref="AK102:AL102"/>
    <mergeCell ref="AM102:AN102"/>
    <mergeCell ref="AO102:AQ102"/>
    <mergeCell ref="AR102:AT102"/>
    <mergeCell ref="AU102:AZ102"/>
    <mergeCell ref="U102:X102"/>
    <mergeCell ref="Y102:AA102"/>
    <mergeCell ref="AB102:AC102"/>
    <mergeCell ref="AD102:AF102"/>
    <mergeCell ref="AG102:AI102"/>
    <mergeCell ref="AK101:AL101"/>
    <mergeCell ref="AM101:AN101"/>
    <mergeCell ref="AO101:AQ101"/>
    <mergeCell ref="AR101:AT101"/>
    <mergeCell ref="AU101:AZ101"/>
    <mergeCell ref="U101:X101"/>
    <mergeCell ref="Y101:AA101"/>
    <mergeCell ref="AB101:AC101"/>
    <mergeCell ref="AD101:AF101"/>
    <mergeCell ref="AG101:AI101"/>
    <mergeCell ref="AK106:AL106"/>
    <mergeCell ref="AM106:AN106"/>
    <mergeCell ref="AO106:AQ106"/>
    <mergeCell ref="AR106:AT106"/>
    <mergeCell ref="AU106:AZ106"/>
    <mergeCell ref="AK105:AL105"/>
    <mergeCell ref="AM105:AN105"/>
    <mergeCell ref="AO105:AQ105"/>
    <mergeCell ref="AR105:AT105"/>
    <mergeCell ref="AU105:AZ105"/>
    <mergeCell ref="U105:X105"/>
    <mergeCell ref="Y105:AA105"/>
    <mergeCell ref="AB105:AC105"/>
    <mergeCell ref="AD105:AF105"/>
    <mergeCell ref="AG105:AI105"/>
    <mergeCell ref="AK104:AL104"/>
    <mergeCell ref="AM104:AN104"/>
    <mergeCell ref="AO104:AQ104"/>
    <mergeCell ref="AR104:AT104"/>
    <mergeCell ref="AU104:AZ104"/>
    <mergeCell ref="U104:X104"/>
    <mergeCell ref="Y104:AA104"/>
    <mergeCell ref="AB104:AC104"/>
    <mergeCell ref="AD104:AF104"/>
    <mergeCell ref="AG104:AI104"/>
    <mergeCell ref="AK109:AL109"/>
    <mergeCell ref="AM109:AN109"/>
    <mergeCell ref="AO109:AQ109"/>
    <mergeCell ref="AR109:AT109"/>
    <mergeCell ref="AU109:AZ109"/>
    <mergeCell ref="AK108:AL108"/>
    <mergeCell ref="AM108:AN108"/>
    <mergeCell ref="AO108:AQ108"/>
    <mergeCell ref="AR108:AT108"/>
    <mergeCell ref="AU108:AZ108"/>
    <mergeCell ref="U108:X108"/>
    <mergeCell ref="Y108:AA108"/>
    <mergeCell ref="AB108:AC108"/>
    <mergeCell ref="AD108:AF108"/>
    <mergeCell ref="AG108:AI108"/>
    <mergeCell ref="AK107:AL107"/>
    <mergeCell ref="AM107:AN107"/>
    <mergeCell ref="AO107:AQ107"/>
    <mergeCell ref="AR107:AT107"/>
    <mergeCell ref="AU107:AZ107"/>
    <mergeCell ref="U107:X107"/>
    <mergeCell ref="Y107:AA107"/>
    <mergeCell ref="AB107:AC107"/>
    <mergeCell ref="AD107:AF107"/>
    <mergeCell ref="AG107:AI107"/>
    <mergeCell ref="AK112:AL112"/>
    <mergeCell ref="AM112:AN112"/>
    <mergeCell ref="AO112:AQ112"/>
    <mergeCell ref="AR112:AT112"/>
    <mergeCell ref="AU112:AZ112"/>
    <mergeCell ref="AK111:AL111"/>
    <mergeCell ref="AM111:AN111"/>
    <mergeCell ref="AO111:AQ111"/>
    <mergeCell ref="AR111:AT111"/>
    <mergeCell ref="AU111:AZ111"/>
    <mergeCell ref="U111:X111"/>
    <mergeCell ref="Y111:AA111"/>
    <mergeCell ref="AB111:AC111"/>
    <mergeCell ref="AD111:AF111"/>
    <mergeCell ref="AG111:AI111"/>
    <mergeCell ref="AK110:AL110"/>
    <mergeCell ref="AM110:AN110"/>
    <mergeCell ref="AO110:AQ110"/>
    <mergeCell ref="AR110:AT110"/>
    <mergeCell ref="AU110:AZ110"/>
    <mergeCell ref="U110:X110"/>
    <mergeCell ref="Y110:AA110"/>
    <mergeCell ref="AB110:AC110"/>
    <mergeCell ref="AD110:AF110"/>
    <mergeCell ref="AG110:AI110"/>
    <mergeCell ref="AK115:AL115"/>
    <mergeCell ref="AM115:AN115"/>
    <mergeCell ref="AO115:AQ115"/>
    <mergeCell ref="AR115:AT115"/>
    <mergeCell ref="AU115:AZ115"/>
    <mergeCell ref="AK114:AL114"/>
    <mergeCell ref="AM114:AN114"/>
    <mergeCell ref="AO114:AQ114"/>
    <mergeCell ref="AR114:AT114"/>
    <mergeCell ref="AU114:AZ114"/>
    <mergeCell ref="U114:X114"/>
    <mergeCell ref="Y114:AA114"/>
    <mergeCell ref="AB114:AC114"/>
    <mergeCell ref="AD114:AF114"/>
    <mergeCell ref="AG114:AI114"/>
    <mergeCell ref="AK113:AL113"/>
    <mergeCell ref="AM113:AN113"/>
    <mergeCell ref="AO113:AQ113"/>
    <mergeCell ref="AR113:AT113"/>
    <mergeCell ref="AU113:AZ113"/>
    <mergeCell ref="U113:X113"/>
    <mergeCell ref="Y113:AA113"/>
    <mergeCell ref="AB113:AC113"/>
    <mergeCell ref="AD113:AF113"/>
    <mergeCell ref="AG113:AI113"/>
    <mergeCell ref="AK118:AL118"/>
    <mergeCell ref="AM118:AN118"/>
    <mergeCell ref="AO118:AQ118"/>
    <mergeCell ref="AR118:AT118"/>
    <mergeCell ref="AU118:AZ118"/>
    <mergeCell ref="AK117:AL117"/>
    <mergeCell ref="AM117:AN117"/>
    <mergeCell ref="AO117:AQ117"/>
    <mergeCell ref="AR117:AT117"/>
    <mergeCell ref="AU117:AZ117"/>
    <mergeCell ref="U117:X117"/>
    <mergeCell ref="Y117:AA117"/>
    <mergeCell ref="AB117:AC117"/>
    <mergeCell ref="AD117:AF117"/>
    <mergeCell ref="AG117:AI117"/>
    <mergeCell ref="AK116:AL116"/>
    <mergeCell ref="AM116:AN116"/>
    <mergeCell ref="AO116:AQ116"/>
    <mergeCell ref="AR116:AT116"/>
    <mergeCell ref="AU116:AZ116"/>
    <mergeCell ref="U116:X116"/>
    <mergeCell ref="Y116:AA116"/>
    <mergeCell ref="AB116:AC116"/>
    <mergeCell ref="AD116:AF116"/>
    <mergeCell ref="AG116:AI116"/>
    <mergeCell ref="AK121:AL121"/>
    <mergeCell ref="AM121:AN121"/>
    <mergeCell ref="AO121:AQ121"/>
    <mergeCell ref="AR121:AT121"/>
    <mergeCell ref="AU121:AZ121"/>
    <mergeCell ref="AK120:AL120"/>
    <mergeCell ref="AM120:AN120"/>
    <mergeCell ref="AO120:AQ120"/>
    <mergeCell ref="AR120:AT120"/>
    <mergeCell ref="AU120:AZ120"/>
    <mergeCell ref="U120:X120"/>
    <mergeCell ref="Y120:AA120"/>
    <mergeCell ref="AB120:AC120"/>
    <mergeCell ref="AD120:AF120"/>
    <mergeCell ref="AG120:AI120"/>
    <mergeCell ref="AK119:AL119"/>
    <mergeCell ref="AM119:AN119"/>
    <mergeCell ref="AO119:AQ119"/>
    <mergeCell ref="AR119:AT119"/>
    <mergeCell ref="AU119:AZ119"/>
    <mergeCell ref="U119:X119"/>
    <mergeCell ref="Y119:AA119"/>
    <mergeCell ref="AB119:AC119"/>
    <mergeCell ref="AD119:AF119"/>
    <mergeCell ref="AG119:AI119"/>
    <mergeCell ref="AK124:AL124"/>
    <mergeCell ref="AM124:AN124"/>
    <mergeCell ref="AO124:AQ124"/>
    <mergeCell ref="AR124:AT124"/>
    <mergeCell ref="AU124:AZ124"/>
    <mergeCell ref="AK123:AL123"/>
    <mergeCell ref="AM123:AN123"/>
    <mergeCell ref="AO123:AQ123"/>
    <mergeCell ref="AR123:AT123"/>
    <mergeCell ref="AU123:AZ123"/>
    <mergeCell ref="U123:X123"/>
    <mergeCell ref="Y123:AA123"/>
    <mergeCell ref="AB123:AC123"/>
    <mergeCell ref="AD123:AF123"/>
    <mergeCell ref="AG123:AI123"/>
    <mergeCell ref="AK122:AL122"/>
    <mergeCell ref="AM122:AN122"/>
    <mergeCell ref="AO122:AQ122"/>
    <mergeCell ref="AR122:AT122"/>
    <mergeCell ref="AU122:AZ122"/>
    <mergeCell ref="U122:X122"/>
    <mergeCell ref="Y122:AA122"/>
    <mergeCell ref="AB122:AC122"/>
    <mergeCell ref="AD122:AF122"/>
    <mergeCell ref="AG122:AI122"/>
    <mergeCell ref="AK127:AL127"/>
    <mergeCell ref="AM127:AN127"/>
    <mergeCell ref="AO127:AQ127"/>
    <mergeCell ref="AR127:AT127"/>
    <mergeCell ref="AU127:AZ127"/>
    <mergeCell ref="AK126:AL126"/>
    <mergeCell ref="AM126:AN126"/>
    <mergeCell ref="AO126:AQ126"/>
    <mergeCell ref="AR126:AT126"/>
    <mergeCell ref="AU126:AZ126"/>
    <mergeCell ref="U126:X126"/>
    <mergeCell ref="Y126:AA126"/>
    <mergeCell ref="AB126:AC126"/>
    <mergeCell ref="AD126:AF126"/>
    <mergeCell ref="AG126:AI126"/>
    <mergeCell ref="AK125:AL125"/>
    <mergeCell ref="AM125:AN125"/>
    <mergeCell ref="AO125:AQ125"/>
    <mergeCell ref="AR125:AT125"/>
    <mergeCell ref="AU125:AZ125"/>
    <mergeCell ref="U125:X125"/>
    <mergeCell ref="Y125:AA125"/>
    <mergeCell ref="AB125:AC125"/>
    <mergeCell ref="AD125:AF125"/>
    <mergeCell ref="AG125:AI125"/>
    <mergeCell ref="AK130:AL130"/>
    <mergeCell ref="AM130:AN130"/>
    <mergeCell ref="AO130:AQ130"/>
    <mergeCell ref="AR130:AT130"/>
    <mergeCell ref="AU130:AZ130"/>
    <mergeCell ref="AK129:AL129"/>
    <mergeCell ref="AM129:AN129"/>
    <mergeCell ref="AO129:AQ129"/>
    <mergeCell ref="AR129:AT129"/>
    <mergeCell ref="AU129:AZ129"/>
    <mergeCell ref="U129:X129"/>
    <mergeCell ref="Y129:AA129"/>
    <mergeCell ref="AB129:AC129"/>
    <mergeCell ref="AD129:AF129"/>
    <mergeCell ref="AG129:AI129"/>
    <mergeCell ref="AK128:AL128"/>
    <mergeCell ref="AM128:AN128"/>
    <mergeCell ref="AO128:AQ128"/>
    <mergeCell ref="AR128:AT128"/>
    <mergeCell ref="AU128:AZ128"/>
    <mergeCell ref="U128:X128"/>
    <mergeCell ref="Y128:AA128"/>
    <mergeCell ref="AB128:AC128"/>
    <mergeCell ref="AD128:AF128"/>
    <mergeCell ref="AG128:AI128"/>
    <mergeCell ref="AK133:AL133"/>
    <mergeCell ref="AM133:AN133"/>
    <mergeCell ref="AO133:AQ133"/>
    <mergeCell ref="AR133:AT133"/>
    <mergeCell ref="AU133:AZ133"/>
    <mergeCell ref="AK132:AL132"/>
    <mergeCell ref="AM132:AN132"/>
    <mergeCell ref="AO132:AQ132"/>
    <mergeCell ref="AR132:AT132"/>
    <mergeCell ref="AU132:AZ132"/>
    <mergeCell ref="U132:X132"/>
    <mergeCell ref="Y132:AA132"/>
    <mergeCell ref="AB132:AC132"/>
    <mergeCell ref="AD132:AF132"/>
    <mergeCell ref="AG132:AI132"/>
    <mergeCell ref="AK131:AL131"/>
    <mergeCell ref="AM131:AN131"/>
    <mergeCell ref="AO131:AQ131"/>
    <mergeCell ref="AR131:AT131"/>
    <mergeCell ref="AU131:AZ131"/>
    <mergeCell ref="U131:X131"/>
    <mergeCell ref="Y131:AA131"/>
    <mergeCell ref="AB131:AC131"/>
    <mergeCell ref="AD131:AF131"/>
    <mergeCell ref="AG131:AI131"/>
    <mergeCell ref="AK136:AL136"/>
    <mergeCell ref="AM136:AN136"/>
    <mergeCell ref="AO136:AQ136"/>
    <mergeCell ref="AR136:AT136"/>
    <mergeCell ref="AU136:AZ136"/>
    <mergeCell ref="AK135:AL135"/>
    <mergeCell ref="AM135:AN135"/>
    <mergeCell ref="AO135:AQ135"/>
    <mergeCell ref="AR135:AT135"/>
    <mergeCell ref="AU135:AZ135"/>
    <mergeCell ref="U135:X135"/>
    <mergeCell ref="Y135:AA135"/>
    <mergeCell ref="AB135:AC135"/>
    <mergeCell ref="AD135:AF135"/>
    <mergeCell ref="AG135:AI135"/>
    <mergeCell ref="AK134:AL134"/>
    <mergeCell ref="AM134:AN134"/>
    <mergeCell ref="AO134:AQ134"/>
    <mergeCell ref="AR134:AT134"/>
    <mergeCell ref="AU134:AZ134"/>
    <mergeCell ref="U134:X134"/>
    <mergeCell ref="Y134:AA134"/>
    <mergeCell ref="AB134:AC134"/>
    <mergeCell ref="AD134:AF134"/>
    <mergeCell ref="AG134:AI134"/>
    <mergeCell ref="AK139:AL139"/>
    <mergeCell ref="AM139:AN139"/>
    <mergeCell ref="AO139:AQ139"/>
    <mergeCell ref="AR139:AT139"/>
    <mergeCell ref="AU139:AZ139"/>
    <mergeCell ref="AK138:AL138"/>
    <mergeCell ref="AM138:AN138"/>
    <mergeCell ref="AO138:AQ138"/>
    <mergeCell ref="AR138:AT138"/>
    <mergeCell ref="AU138:AZ138"/>
    <mergeCell ref="U138:X138"/>
    <mergeCell ref="Y138:AA138"/>
    <mergeCell ref="AB138:AC138"/>
    <mergeCell ref="AD138:AF138"/>
    <mergeCell ref="AG138:AI138"/>
    <mergeCell ref="AK137:AL137"/>
    <mergeCell ref="AM137:AN137"/>
    <mergeCell ref="AO137:AQ137"/>
    <mergeCell ref="AR137:AT137"/>
    <mergeCell ref="AU137:AZ137"/>
    <mergeCell ref="U137:X137"/>
    <mergeCell ref="Y137:AA137"/>
    <mergeCell ref="AB137:AC137"/>
    <mergeCell ref="AD137:AF137"/>
    <mergeCell ref="AG137:AI137"/>
    <mergeCell ref="AK142:AL142"/>
    <mergeCell ref="AM142:AN142"/>
    <mergeCell ref="AO142:AQ142"/>
    <mergeCell ref="AR142:AT142"/>
    <mergeCell ref="AU142:AZ142"/>
    <mergeCell ref="AK141:AL141"/>
    <mergeCell ref="AM141:AN141"/>
    <mergeCell ref="AO141:AQ141"/>
    <mergeCell ref="AR141:AT141"/>
    <mergeCell ref="AU141:AZ141"/>
    <mergeCell ref="U141:X141"/>
    <mergeCell ref="Y141:AA141"/>
    <mergeCell ref="AB141:AC141"/>
    <mergeCell ref="AD141:AF141"/>
    <mergeCell ref="AG141:AI141"/>
    <mergeCell ref="AK140:AL140"/>
    <mergeCell ref="AM140:AN140"/>
    <mergeCell ref="AO140:AQ140"/>
    <mergeCell ref="AR140:AT140"/>
    <mergeCell ref="AU140:AZ140"/>
    <mergeCell ref="U140:X140"/>
    <mergeCell ref="Y140:AA140"/>
    <mergeCell ref="AB140:AC140"/>
    <mergeCell ref="AD140:AF140"/>
    <mergeCell ref="AG140:AI140"/>
    <mergeCell ref="AK145:AL145"/>
    <mergeCell ref="AM145:AN145"/>
    <mergeCell ref="AO145:AQ145"/>
    <mergeCell ref="AR145:AT145"/>
    <mergeCell ref="AU145:AZ145"/>
    <mergeCell ref="AK144:AL144"/>
    <mergeCell ref="AM144:AN144"/>
    <mergeCell ref="AO144:AQ144"/>
    <mergeCell ref="AR144:AT144"/>
    <mergeCell ref="AU144:AZ144"/>
    <mergeCell ref="U144:X144"/>
    <mergeCell ref="Y144:AA144"/>
    <mergeCell ref="AB144:AC144"/>
    <mergeCell ref="AD144:AF144"/>
    <mergeCell ref="AG144:AI144"/>
    <mergeCell ref="AK143:AL143"/>
    <mergeCell ref="AM143:AN143"/>
    <mergeCell ref="AO143:AQ143"/>
    <mergeCell ref="AR143:AT143"/>
    <mergeCell ref="AU143:AZ143"/>
    <mergeCell ref="U143:X143"/>
    <mergeCell ref="Y143:AA143"/>
    <mergeCell ref="AB143:AC143"/>
    <mergeCell ref="AD143:AF143"/>
    <mergeCell ref="AG143:AI143"/>
    <mergeCell ref="AK148:AL148"/>
    <mergeCell ref="AM148:AN148"/>
    <mergeCell ref="AO148:AQ148"/>
    <mergeCell ref="AR148:AT148"/>
    <mergeCell ref="AU148:AZ148"/>
    <mergeCell ref="AK147:AL147"/>
    <mergeCell ref="AM147:AN147"/>
    <mergeCell ref="AO147:AQ147"/>
    <mergeCell ref="AR147:AT147"/>
    <mergeCell ref="AU147:AZ147"/>
    <mergeCell ref="U147:X147"/>
    <mergeCell ref="Y147:AA147"/>
    <mergeCell ref="AB147:AC147"/>
    <mergeCell ref="AD147:AF147"/>
    <mergeCell ref="AG147:AI147"/>
    <mergeCell ref="AK146:AL146"/>
    <mergeCell ref="AM146:AN146"/>
    <mergeCell ref="AO146:AQ146"/>
    <mergeCell ref="AR146:AT146"/>
    <mergeCell ref="AU146:AZ146"/>
    <mergeCell ref="U146:X146"/>
    <mergeCell ref="Y146:AA146"/>
    <mergeCell ref="AB146:AC146"/>
    <mergeCell ref="AD146:AF146"/>
    <mergeCell ref="AG146:AI146"/>
    <mergeCell ref="AK151:AL151"/>
    <mergeCell ref="AM151:AN151"/>
    <mergeCell ref="AO151:AQ151"/>
    <mergeCell ref="AR151:AT151"/>
    <mergeCell ref="AU151:AZ151"/>
    <mergeCell ref="AK150:AL150"/>
    <mergeCell ref="AM150:AN150"/>
    <mergeCell ref="AO150:AQ150"/>
    <mergeCell ref="AR150:AT150"/>
    <mergeCell ref="AU150:AZ150"/>
    <mergeCell ref="U150:X150"/>
    <mergeCell ref="Y150:AA150"/>
    <mergeCell ref="AB150:AC150"/>
    <mergeCell ref="AD150:AF150"/>
    <mergeCell ref="AG150:AI150"/>
    <mergeCell ref="AK149:AL149"/>
    <mergeCell ref="AM149:AN149"/>
    <mergeCell ref="AO149:AQ149"/>
    <mergeCell ref="AR149:AT149"/>
    <mergeCell ref="AU149:AZ149"/>
    <mergeCell ref="U149:X149"/>
    <mergeCell ref="Y149:AA149"/>
    <mergeCell ref="AB149:AC149"/>
    <mergeCell ref="AD149:AF149"/>
    <mergeCell ref="AG149:AI149"/>
    <mergeCell ref="AK154:AL154"/>
    <mergeCell ref="AM154:AN154"/>
    <mergeCell ref="AO154:AQ154"/>
    <mergeCell ref="AR154:AT154"/>
    <mergeCell ref="AU154:AZ154"/>
    <mergeCell ref="AK153:AL153"/>
    <mergeCell ref="AM153:AN153"/>
    <mergeCell ref="AO153:AQ153"/>
    <mergeCell ref="AR153:AT153"/>
    <mergeCell ref="AU153:AZ153"/>
    <mergeCell ref="U153:X153"/>
    <mergeCell ref="Y153:AA153"/>
    <mergeCell ref="AB153:AC153"/>
    <mergeCell ref="AD153:AF153"/>
    <mergeCell ref="AG153:AI153"/>
    <mergeCell ref="AK152:AL152"/>
    <mergeCell ref="AM152:AN152"/>
    <mergeCell ref="AO152:AQ152"/>
    <mergeCell ref="AR152:AT152"/>
    <mergeCell ref="AU152:AZ152"/>
    <mergeCell ref="U152:X152"/>
    <mergeCell ref="Y152:AA152"/>
    <mergeCell ref="AB152:AC152"/>
    <mergeCell ref="AD152:AF152"/>
    <mergeCell ref="AG152:AI152"/>
    <mergeCell ref="AK157:AL157"/>
    <mergeCell ref="AM157:AN157"/>
    <mergeCell ref="AO157:AQ157"/>
    <mergeCell ref="AR157:AT157"/>
    <mergeCell ref="AU157:AZ157"/>
    <mergeCell ref="AK156:AL156"/>
    <mergeCell ref="AM156:AN156"/>
    <mergeCell ref="AO156:AQ156"/>
    <mergeCell ref="AR156:AT156"/>
    <mergeCell ref="AU156:AZ156"/>
    <mergeCell ref="U156:X156"/>
    <mergeCell ref="Y156:AA156"/>
    <mergeCell ref="AB156:AC156"/>
    <mergeCell ref="AD156:AF156"/>
    <mergeCell ref="AG156:AI156"/>
    <mergeCell ref="AK155:AL155"/>
    <mergeCell ref="AM155:AN155"/>
    <mergeCell ref="AO155:AQ155"/>
    <mergeCell ref="AR155:AT155"/>
    <mergeCell ref="AU155:AZ155"/>
    <mergeCell ref="U155:X155"/>
    <mergeCell ref="Y155:AA155"/>
    <mergeCell ref="AB155:AC155"/>
    <mergeCell ref="AD155:AF155"/>
    <mergeCell ref="AG155:AI155"/>
    <mergeCell ref="AK160:AL160"/>
    <mergeCell ref="AM160:AN160"/>
    <mergeCell ref="AO160:AQ160"/>
    <mergeCell ref="AR160:AT160"/>
    <mergeCell ref="AU160:AZ160"/>
    <mergeCell ref="AK159:AL159"/>
    <mergeCell ref="AM159:AN159"/>
    <mergeCell ref="AO159:AQ159"/>
    <mergeCell ref="AR159:AT159"/>
    <mergeCell ref="AU159:AZ159"/>
    <mergeCell ref="U159:X159"/>
    <mergeCell ref="Y159:AA159"/>
    <mergeCell ref="AB159:AC159"/>
    <mergeCell ref="AD159:AF159"/>
    <mergeCell ref="AG159:AI159"/>
    <mergeCell ref="AK158:AL158"/>
    <mergeCell ref="AM158:AN158"/>
    <mergeCell ref="AO158:AQ158"/>
    <mergeCell ref="AR158:AT158"/>
    <mergeCell ref="AU158:AZ158"/>
    <mergeCell ref="U158:X158"/>
    <mergeCell ref="Y158:AA158"/>
    <mergeCell ref="AB158:AC158"/>
    <mergeCell ref="AD158:AF158"/>
    <mergeCell ref="AG158:AI158"/>
    <mergeCell ref="AK163:AL163"/>
    <mergeCell ref="AM163:AN163"/>
    <mergeCell ref="AO163:AQ163"/>
    <mergeCell ref="AR163:AT163"/>
    <mergeCell ref="AU163:AZ163"/>
    <mergeCell ref="AK162:AL162"/>
    <mergeCell ref="AM162:AN162"/>
    <mergeCell ref="AO162:AQ162"/>
    <mergeCell ref="AR162:AT162"/>
    <mergeCell ref="AU162:AZ162"/>
    <mergeCell ref="U162:X162"/>
    <mergeCell ref="Y162:AA162"/>
    <mergeCell ref="AB162:AC162"/>
    <mergeCell ref="AD162:AF162"/>
    <mergeCell ref="AG162:AI162"/>
    <mergeCell ref="AK161:AL161"/>
    <mergeCell ref="AM161:AN161"/>
    <mergeCell ref="AO161:AQ161"/>
    <mergeCell ref="AR161:AT161"/>
    <mergeCell ref="AU161:AZ161"/>
    <mergeCell ref="U161:X161"/>
    <mergeCell ref="Y161:AA161"/>
    <mergeCell ref="AB161:AC161"/>
    <mergeCell ref="AD161:AF161"/>
    <mergeCell ref="AG161:AI161"/>
    <mergeCell ref="AK166:AL166"/>
    <mergeCell ref="AM166:AN166"/>
    <mergeCell ref="AO166:AQ166"/>
    <mergeCell ref="AR166:AT166"/>
    <mergeCell ref="AU166:AZ166"/>
    <mergeCell ref="AK165:AL165"/>
    <mergeCell ref="AM165:AN165"/>
    <mergeCell ref="AO165:AQ165"/>
    <mergeCell ref="AR165:AT165"/>
    <mergeCell ref="AU165:AZ165"/>
    <mergeCell ref="U165:X165"/>
    <mergeCell ref="Y165:AA165"/>
    <mergeCell ref="AB165:AC165"/>
    <mergeCell ref="AD165:AF165"/>
    <mergeCell ref="AG165:AI165"/>
    <mergeCell ref="AK164:AL164"/>
    <mergeCell ref="AM164:AN164"/>
    <mergeCell ref="AO164:AQ164"/>
    <mergeCell ref="AR164:AT164"/>
    <mergeCell ref="AU164:AZ164"/>
    <mergeCell ref="U164:X164"/>
    <mergeCell ref="Y164:AA164"/>
    <mergeCell ref="AB164:AC164"/>
    <mergeCell ref="AD164:AF164"/>
    <mergeCell ref="AG164:AI164"/>
    <mergeCell ref="AK169:AL169"/>
    <mergeCell ref="AM169:AN169"/>
    <mergeCell ref="AO169:AQ169"/>
    <mergeCell ref="AR169:AT169"/>
    <mergeCell ref="AU169:AZ169"/>
    <mergeCell ref="AK168:AL168"/>
    <mergeCell ref="AM168:AN168"/>
    <mergeCell ref="AO168:AQ168"/>
    <mergeCell ref="AR168:AT168"/>
    <mergeCell ref="AU168:AZ168"/>
    <mergeCell ref="U168:X168"/>
    <mergeCell ref="Y168:AA168"/>
    <mergeCell ref="AB168:AC168"/>
    <mergeCell ref="AD168:AF168"/>
    <mergeCell ref="AG168:AI168"/>
    <mergeCell ref="AK167:AL167"/>
    <mergeCell ref="AM167:AN167"/>
    <mergeCell ref="AO167:AQ167"/>
    <mergeCell ref="AR167:AT167"/>
    <mergeCell ref="AU167:AZ167"/>
    <mergeCell ref="U167:X167"/>
    <mergeCell ref="Y167:AA167"/>
    <mergeCell ref="AB167:AC167"/>
    <mergeCell ref="AD167:AF167"/>
    <mergeCell ref="AG167:AI167"/>
    <mergeCell ref="AK172:AL172"/>
    <mergeCell ref="AM172:AN172"/>
    <mergeCell ref="AO172:AQ172"/>
    <mergeCell ref="AR172:AT172"/>
    <mergeCell ref="AU172:AZ172"/>
    <mergeCell ref="AK171:AL171"/>
    <mergeCell ref="AM171:AN171"/>
    <mergeCell ref="AO171:AQ171"/>
    <mergeCell ref="AR171:AT171"/>
    <mergeCell ref="AU171:AZ171"/>
    <mergeCell ref="U171:X171"/>
    <mergeCell ref="Y171:AA171"/>
    <mergeCell ref="AB171:AC171"/>
    <mergeCell ref="AD171:AF171"/>
    <mergeCell ref="AG171:AI171"/>
    <mergeCell ref="AK170:AL170"/>
    <mergeCell ref="AM170:AN170"/>
    <mergeCell ref="AO170:AQ170"/>
    <mergeCell ref="AR170:AT170"/>
    <mergeCell ref="AU170:AZ170"/>
    <mergeCell ref="U170:X170"/>
    <mergeCell ref="Y170:AA170"/>
    <mergeCell ref="AB170:AC170"/>
    <mergeCell ref="AD170:AF170"/>
    <mergeCell ref="AG170:AI170"/>
    <mergeCell ref="AK175:AL175"/>
    <mergeCell ref="AM175:AN175"/>
    <mergeCell ref="AO175:AQ175"/>
    <mergeCell ref="AR175:AT175"/>
    <mergeCell ref="AU175:AZ175"/>
    <mergeCell ref="AK174:AL174"/>
    <mergeCell ref="AM174:AN174"/>
    <mergeCell ref="AO174:AQ174"/>
    <mergeCell ref="AR174:AT174"/>
    <mergeCell ref="AU174:AZ174"/>
    <mergeCell ref="U174:X174"/>
    <mergeCell ref="Y174:AA174"/>
    <mergeCell ref="AB174:AC174"/>
    <mergeCell ref="AD174:AF174"/>
    <mergeCell ref="AG174:AI174"/>
    <mergeCell ref="AK173:AL173"/>
    <mergeCell ref="AM173:AN173"/>
    <mergeCell ref="AO173:AQ173"/>
    <mergeCell ref="AR173:AT173"/>
    <mergeCell ref="AU173:AZ173"/>
    <mergeCell ref="U173:X173"/>
    <mergeCell ref="Y173:AA173"/>
    <mergeCell ref="AB173:AC173"/>
    <mergeCell ref="AD173:AF173"/>
    <mergeCell ref="AG173:AI173"/>
    <mergeCell ref="AK178:AL178"/>
    <mergeCell ref="AM178:AN178"/>
    <mergeCell ref="AO178:AQ178"/>
    <mergeCell ref="AR178:AT178"/>
    <mergeCell ref="AU178:AZ178"/>
    <mergeCell ref="AK177:AL177"/>
    <mergeCell ref="AM177:AN177"/>
    <mergeCell ref="AO177:AQ177"/>
    <mergeCell ref="AR177:AT177"/>
    <mergeCell ref="AU177:AZ177"/>
    <mergeCell ref="U177:X177"/>
    <mergeCell ref="Y177:AA177"/>
    <mergeCell ref="AB177:AC177"/>
    <mergeCell ref="AD177:AF177"/>
    <mergeCell ref="AG177:AI177"/>
    <mergeCell ref="AK176:AL176"/>
    <mergeCell ref="AM176:AN176"/>
    <mergeCell ref="AO176:AQ176"/>
    <mergeCell ref="AR176:AT176"/>
    <mergeCell ref="AU176:AZ176"/>
    <mergeCell ref="U176:X176"/>
    <mergeCell ref="Y176:AA176"/>
    <mergeCell ref="AB176:AC176"/>
    <mergeCell ref="AD176:AF176"/>
    <mergeCell ref="AG176:AI176"/>
    <mergeCell ref="AK181:AL181"/>
    <mergeCell ref="AM181:AN181"/>
    <mergeCell ref="AO181:AQ181"/>
    <mergeCell ref="AR181:AT181"/>
    <mergeCell ref="AU181:AZ181"/>
    <mergeCell ref="AK180:AL180"/>
    <mergeCell ref="AM180:AN180"/>
    <mergeCell ref="AO180:AQ180"/>
    <mergeCell ref="AR180:AT180"/>
    <mergeCell ref="AU180:AZ180"/>
    <mergeCell ref="U180:X180"/>
    <mergeCell ref="Y180:AA180"/>
    <mergeCell ref="AB180:AC180"/>
    <mergeCell ref="AD180:AF180"/>
    <mergeCell ref="AG180:AI180"/>
    <mergeCell ref="AK179:AL179"/>
    <mergeCell ref="AM179:AN179"/>
    <mergeCell ref="AO179:AQ179"/>
    <mergeCell ref="AR179:AT179"/>
    <mergeCell ref="AU179:AZ179"/>
    <mergeCell ref="U179:X179"/>
    <mergeCell ref="Y179:AA179"/>
    <mergeCell ref="AB179:AC179"/>
    <mergeCell ref="AD179:AF179"/>
    <mergeCell ref="AG179:AI179"/>
    <mergeCell ref="AK184:AL184"/>
    <mergeCell ref="AM184:AN184"/>
    <mergeCell ref="AO184:AQ184"/>
    <mergeCell ref="AR184:AT184"/>
    <mergeCell ref="AU184:AZ184"/>
    <mergeCell ref="AK183:AL183"/>
    <mergeCell ref="AM183:AN183"/>
    <mergeCell ref="AO183:AQ183"/>
    <mergeCell ref="AR183:AT183"/>
    <mergeCell ref="AU183:AZ183"/>
    <mergeCell ref="U183:X183"/>
    <mergeCell ref="Y183:AA183"/>
    <mergeCell ref="AB183:AC183"/>
    <mergeCell ref="AD183:AF183"/>
    <mergeCell ref="AG183:AI183"/>
    <mergeCell ref="AK182:AL182"/>
    <mergeCell ref="AM182:AN182"/>
    <mergeCell ref="AO182:AQ182"/>
    <mergeCell ref="AR182:AT182"/>
    <mergeCell ref="AU182:AZ182"/>
    <mergeCell ref="U182:X182"/>
    <mergeCell ref="Y182:AA182"/>
    <mergeCell ref="AB182:AC182"/>
    <mergeCell ref="AD182:AF182"/>
    <mergeCell ref="AG182:AI182"/>
    <mergeCell ref="AK187:AL187"/>
    <mergeCell ref="AM187:AN187"/>
    <mergeCell ref="AO187:AQ187"/>
    <mergeCell ref="AR187:AT187"/>
    <mergeCell ref="AU187:AZ187"/>
    <mergeCell ref="AK186:AL186"/>
    <mergeCell ref="AM186:AN186"/>
    <mergeCell ref="AO186:AQ186"/>
    <mergeCell ref="AR186:AT186"/>
    <mergeCell ref="AU186:AZ186"/>
    <mergeCell ref="U186:X186"/>
    <mergeCell ref="Y186:AA186"/>
    <mergeCell ref="AB186:AC186"/>
    <mergeCell ref="AD186:AF186"/>
    <mergeCell ref="AG186:AI186"/>
    <mergeCell ref="AK185:AL185"/>
    <mergeCell ref="AM185:AN185"/>
    <mergeCell ref="AO185:AQ185"/>
    <mergeCell ref="AR185:AT185"/>
    <mergeCell ref="AU185:AZ185"/>
    <mergeCell ref="U185:X185"/>
    <mergeCell ref="Y185:AA185"/>
    <mergeCell ref="AB185:AC185"/>
    <mergeCell ref="AD185:AF185"/>
    <mergeCell ref="AG185:AI185"/>
    <mergeCell ref="AK190:AL190"/>
    <mergeCell ref="AM190:AN190"/>
    <mergeCell ref="AO190:AQ190"/>
    <mergeCell ref="AR190:AT190"/>
    <mergeCell ref="AU190:AZ190"/>
    <mergeCell ref="AK189:AL189"/>
    <mergeCell ref="AM189:AN189"/>
    <mergeCell ref="AO189:AQ189"/>
    <mergeCell ref="AR189:AT189"/>
    <mergeCell ref="AU189:AZ189"/>
    <mergeCell ref="U189:X189"/>
    <mergeCell ref="Y189:AA189"/>
    <mergeCell ref="AB189:AC189"/>
    <mergeCell ref="AD189:AF189"/>
    <mergeCell ref="AG189:AI189"/>
    <mergeCell ref="AK188:AL188"/>
    <mergeCell ref="AM188:AN188"/>
    <mergeCell ref="AO188:AQ188"/>
    <mergeCell ref="AR188:AT188"/>
    <mergeCell ref="AU188:AZ188"/>
    <mergeCell ref="U188:X188"/>
    <mergeCell ref="Y188:AA188"/>
    <mergeCell ref="AB188:AC188"/>
    <mergeCell ref="AD188:AF188"/>
    <mergeCell ref="AG188:AI188"/>
    <mergeCell ref="AK193:AL193"/>
    <mergeCell ref="AM193:AN193"/>
    <mergeCell ref="AO193:AQ193"/>
    <mergeCell ref="AR193:AT193"/>
    <mergeCell ref="AU193:AZ193"/>
    <mergeCell ref="AK192:AL192"/>
    <mergeCell ref="AM192:AN192"/>
    <mergeCell ref="AO192:AQ192"/>
    <mergeCell ref="AR192:AT192"/>
    <mergeCell ref="AU192:AZ192"/>
    <mergeCell ref="U192:X192"/>
    <mergeCell ref="Y192:AA192"/>
    <mergeCell ref="AB192:AC192"/>
    <mergeCell ref="AD192:AF192"/>
    <mergeCell ref="AG192:AI192"/>
    <mergeCell ref="AK191:AL191"/>
    <mergeCell ref="AM191:AN191"/>
    <mergeCell ref="AO191:AQ191"/>
    <mergeCell ref="AR191:AT191"/>
    <mergeCell ref="AU191:AZ191"/>
    <mergeCell ref="U191:X191"/>
    <mergeCell ref="Y191:AA191"/>
    <mergeCell ref="AB191:AC191"/>
    <mergeCell ref="AD191:AF191"/>
    <mergeCell ref="AG191:AI191"/>
    <mergeCell ref="AK196:AL196"/>
    <mergeCell ref="AM196:AN196"/>
    <mergeCell ref="AO196:AQ196"/>
    <mergeCell ref="AR196:AT196"/>
    <mergeCell ref="AU196:AZ196"/>
    <mergeCell ref="AK195:AL195"/>
    <mergeCell ref="AM195:AN195"/>
    <mergeCell ref="AO195:AQ195"/>
    <mergeCell ref="AR195:AT195"/>
    <mergeCell ref="AU195:AZ195"/>
    <mergeCell ref="U195:X195"/>
    <mergeCell ref="Y195:AA195"/>
    <mergeCell ref="AB195:AC195"/>
    <mergeCell ref="AD195:AF195"/>
    <mergeCell ref="AG195:AI195"/>
    <mergeCell ref="AK194:AL194"/>
    <mergeCell ref="AM194:AN194"/>
    <mergeCell ref="AO194:AQ194"/>
    <mergeCell ref="AR194:AT194"/>
    <mergeCell ref="AU194:AZ194"/>
    <mergeCell ref="U194:X194"/>
    <mergeCell ref="Y194:AA194"/>
    <mergeCell ref="AB194:AC194"/>
    <mergeCell ref="AD194:AF194"/>
    <mergeCell ref="AG194:AI194"/>
    <mergeCell ref="AK199:AL199"/>
    <mergeCell ref="AM199:AN199"/>
    <mergeCell ref="AO199:AQ199"/>
    <mergeCell ref="AR199:AT199"/>
    <mergeCell ref="AU199:AZ199"/>
    <mergeCell ref="AK198:AL198"/>
    <mergeCell ref="AM198:AN198"/>
    <mergeCell ref="AO198:AQ198"/>
    <mergeCell ref="AR198:AT198"/>
    <mergeCell ref="AU198:AZ198"/>
    <mergeCell ref="U198:X198"/>
    <mergeCell ref="Y198:AA198"/>
    <mergeCell ref="AB198:AC198"/>
    <mergeCell ref="AD198:AF198"/>
    <mergeCell ref="AG198:AI198"/>
    <mergeCell ref="AK197:AL197"/>
    <mergeCell ref="AM197:AN197"/>
    <mergeCell ref="AO197:AQ197"/>
    <mergeCell ref="AR197:AT197"/>
    <mergeCell ref="AU197:AZ197"/>
    <mergeCell ref="U197:X197"/>
    <mergeCell ref="Y197:AA197"/>
    <mergeCell ref="AB197:AC197"/>
    <mergeCell ref="AD197:AF197"/>
    <mergeCell ref="AG197:AI197"/>
    <mergeCell ref="AM202:AN202"/>
    <mergeCell ref="AO202:AQ202"/>
    <mergeCell ref="AR202:AT202"/>
    <mergeCell ref="AU202:AZ202"/>
    <mergeCell ref="AK201:AL201"/>
    <mergeCell ref="AM201:AN201"/>
    <mergeCell ref="AO201:AQ201"/>
    <mergeCell ref="AR201:AT201"/>
    <mergeCell ref="AU201:AZ201"/>
    <mergeCell ref="U201:X201"/>
    <mergeCell ref="Y201:AA201"/>
    <mergeCell ref="AB201:AC201"/>
    <mergeCell ref="AD201:AF201"/>
    <mergeCell ref="AG201:AI201"/>
    <mergeCell ref="AK200:AL200"/>
    <mergeCell ref="AM200:AN200"/>
    <mergeCell ref="AO200:AQ200"/>
    <mergeCell ref="AR200:AT200"/>
    <mergeCell ref="AU200:AZ200"/>
    <mergeCell ref="U200:X200"/>
    <mergeCell ref="Y200:AA200"/>
    <mergeCell ref="AB200:AC200"/>
    <mergeCell ref="AD200:AF200"/>
    <mergeCell ref="AG200:AI200"/>
    <mergeCell ref="AU206:AZ206"/>
    <mergeCell ref="B1:AZ1"/>
    <mergeCell ref="B2:AZ3"/>
    <mergeCell ref="B4:AZ4"/>
    <mergeCell ref="AO208:AQ208"/>
    <mergeCell ref="AD208:AF208"/>
    <mergeCell ref="AK205:AL205"/>
    <mergeCell ref="AM205:AN205"/>
    <mergeCell ref="AO205:AQ205"/>
    <mergeCell ref="AR205:AT205"/>
    <mergeCell ref="AU205:AZ205"/>
    <mergeCell ref="AK204:AL204"/>
    <mergeCell ref="AM204:AN204"/>
    <mergeCell ref="AO204:AQ204"/>
    <mergeCell ref="AR204:AT204"/>
    <mergeCell ref="AU204:AZ204"/>
    <mergeCell ref="U204:X204"/>
    <mergeCell ref="Y204:AA204"/>
    <mergeCell ref="AB204:AC204"/>
    <mergeCell ref="AD204:AF204"/>
    <mergeCell ref="AG204:AI204"/>
    <mergeCell ref="AK203:AL203"/>
    <mergeCell ref="AM203:AN203"/>
    <mergeCell ref="AO203:AQ203"/>
    <mergeCell ref="AR203:AT203"/>
    <mergeCell ref="AU203:AZ203"/>
    <mergeCell ref="U203:X203"/>
    <mergeCell ref="Y203:AA203"/>
    <mergeCell ref="AB203:AC203"/>
    <mergeCell ref="AD203:AF203"/>
    <mergeCell ref="AG203:AI203"/>
    <mergeCell ref="AK202:AL202"/>
  </mergeCells>
  <dataValidations count="2">
    <dataValidation type="list" allowBlank="1" showInputMessage="1" showErrorMessage="1" sqref="P19:Q206" xr:uid="{419EA000-F45A-4612-8F77-747656CCE451}">
      <formula1>$BC$24:$BC$31</formula1>
    </dataValidation>
    <dataValidation type="list" allowBlank="1" showInputMessage="1" showErrorMessage="1" sqref="AK19:AL206" xr:uid="{B862B03D-7965-42FE-AD35-E72760FC7E1D}">
      <formula1>$BC$21:$BC$22</formula1>
    </dataValidation>
  </dataValidations>
  <pageMargins left="0.15748031496063" right="0.15748031496063" top="0.64" bottom="0.27559055118110198" header="0.17" footer="0.15748031496063"/>
  <pageSetup fitToHeight="0" orientation="landscape" horizontalDpi="300" r:id="rId1"/>
  <headerFooter>
    <oddFooter>&amp;L&amp;A&amp;R&amp;P /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5">
    <tabColor theme="6" tint="-0.499984740745262"/>
    <pageSetUpPr autoPageBreaks="0" fitToPage="1"/>
  </sheetPr>
  <dimension ref="A1:BC208"/>
  <sheetViews>
    <sheetView showGridLines="0" showRowColHeaders="0" zoomScale="62" zoomScaleNormal="62" zoomScaleSheetLayoutView="40" workbookViewId="0">
      <pane xSplit="1" ySplit="18" topLeftCell="B19" activePane="bottomRight" state="frozen"/>
      <selection pane="topRight" activeCell="B1" sqref="B1"/>
      <selection pane="bottomLeft" activeCell="A19" sqref="A19"/>
      <selection pane="bottomRight" activeCell="B20" sqref="B20:E20"/>
    </sheetView>
  </sheetViews>
  <sheetFormatPr defaultColWidth="11.42578125" defaultRowHeight="15.75" x14ac:dyDescent="0.2"/>
  <cols>
    <col min="1" max="4" width="7.7109375" style="23" customWidth="1"/>
    <col min="5" max="5" width="7.7109375" style="32" customWidth="1"/>
    <col min="6" max="35" width="7.7109375" style="23" customWidth="1"/>
    <col min="36" max="36" width="3.7109375" style="23" customWidth="1"/>
    <col min="37" max="46" width="7.7109375" style="23" customWidth="1"/>
    <col min="47" max="48" width="11.42578125" style="23" customWidth="1"/>
    <col min="49" max="50" width="11.42578125" style="23"/>
    <col min="51" max="51" width="11.42578125" style="23" customWidth="1"/>
    <col min="52" max="54" width="11.42578125" style="23"/>
    <col min="55" max="55" width="11" style="23" hidden="1" customWidth="1"/>
    <col min="56" max="16384" width="11.42578125" style="23"/>
  </cols>
  <sheetData>
    <row r="1" spans="2:52" ht="27" customHeight="1" x14ac:dyDescent="0.2">
      <c r="B1" s="129" t="str">
        <f>'Inv ID'!P27</f>
        <v>Inventory - 2023 / 2024</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row>
    <row r="2" spans="2:52" ht="24" customHeight="1" x14ac:dyDescent="0.2">
      <c r="B2" s="130">
        <f>'Inv ID'!H29</f>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row>
    <row r="3" spans="2:52" ht="27" customHeight="1" x14ac:dyDescent="0.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row>
    <row r="4" spans="2:52" ht="41.25" customHeight="1" x14ac:dyDescent="0.2">
      <c r="B4" s="131" t="str">
        <f>CONCATENATE('Page 9-11 Inv'!C137," ",'Page 9-11 Inv'!D137)</f>
        <v>1620 - Miscellaneous</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row>
    <row r="5" spans="2:52" ht="16.5" customHeight="1" thickBot="1" x14ac:dyDescent="0.25"/>
    <row r="6" spans="2:52" ht="32.25" customHeight="1" thickTop="1" x14ac:dyDescent="0.2">
      <c r="B6" s="208" t="str">
        <f>IF($BC$19=2,"CATÉGORIES","CATEGORY")</f>
        <v>CATEGORY</v>
      </c>
      <c r="C6" s="176"/>
      <c r="D6" s="176" t="str">
        <f>IF($BC$19=2,"NOM","NAME")</f>
        <v>NAME</v>
      </c>
      <c r="E6" s="176"/>
      <c r="F6" s="176"/>
      <c r="G6" s="176"/>
      <c r="H6" s="171" t="str">
        <f>IF($BC$19=2,"MONTANT TOTAL - ACHAT","TOTAL AMOUNT - PURCHASE")</f>
        <v>TOTAL AMOUNT - PURCHASE</v>
      </c>
      <c r="I6" s="171"/>
      <c r="J6" s="171"/>
      <c r="K6" s="171" t="str">
        <f>IF($BC$19=2,"MONTANT TOTAL - REMPLACEMENT","TOTAL AMOUNT - REPLACEMENT")</f>
        <v>TOTAL AMOUNT - REPLACEMENT</v>
      </c>
      <c r="L6" s="171"/>
      <c r="M6" s="172"/>
      <c r="O6" s="174" t="str">
        <f>IF($BC$19=2,"CATÉGORIES","CATEGORY")</f>
        <v>CATEGORY</v>
      </c>
      <c r="P6" s="175"/>
      <c r="Q6" s="176" t="str">
        <f>IF($BC$19=2,"NOM","NAME")</f>
        <v>NAME</v>
      </c>
      <c r="R6" s="176"/>
      <c r="S6" s="176"/>
      <c r="T6" s="176"/>
      <c r="U6" s="171" t="str">
        <f>IF($BC$19=2,"MONTANT TOTAL - ACHAT","TOTAL AMOUNT - PURCHASE")</f>
        <v>TOTAL AMOUNT - PURCHASE</v>
      </c>
      <c r="V6" s="171"/>
      <c r="W6" s="171"/>
      <c r="X6" s="171" t="str">
        <f>IF($BC$19=2,"MONTANT TOTAL - REMPLACEMENT","TOTAL AMOUNT - REPLACEMENT")</f>
        <v>TOTAL AMOUNT - REPLACEMENT</v>
      </c>
      <c r="Y6" s="171"/>
      <c r="Z6" s="172"/>
      <c r="AF6" s="27"/>
    </row>
    <row r="7" spans="2:52" ht="33" customHeight="1" x14ac:dyDescent="0.2">
      <c r="B7" s="156" t="s">
        <v>100</v>
      </c>
      <c r="C7" s="157"/>
      <c r="D7" s="239"/>
      <c r="E7" s="239"/>
      <c r="F7" s="239"/>
      <c r="G7" s="239"/>
      <c r="H7" s="160">
        <f>SUMIF($P$19:$Q$206,B7,$AG$19:$AI$206)</f>
        <v>0</v>
      </c>
      <c r="I7" s="160"/>
      <c r="J7" s="160"/>
      <c r="K7" s="160">
        <f>SUMIF($P$19:$Q$206,B7,$AR$19:$AT$206)</f>
        <v>0</v>
      </c>
      <c r="L7" s="160"/>
      <c r="M7" s="161"/>
      <c r="O7" s="156" t="s">
        <v>104</v>
      </c>
      <c r="P7" s="157"/>
      <c r="Q7" s="239"/>
      <c r="R7" s="239"/>
      <c r="S7" s="239"/>
      <c r="T7" s="239"/>
      <c r="U7" s="160">
        <f>SUMIF($P$19:$Q$206,O7,$AG$19:$AI$206)</f>
        <v>0</v>
      </c>
      <c r="V7" s="160"/>
      <c r="W7" s="160"/>
      <c r="X7" s="160">
        <f>SUMIF($P$19:$Q$206,O7,$AR$19:$AT$206)</f>
        <v>0</v>
      </c>
      <c r="Y7" s="160"/>
      <c r="Z7" s="161"/>
      <c r="AF7" s="27"/>
    </row>
    <row r="8" spans="2:52" ht="33" customHeight="1" x14ac:dyDescent="0.2">
      <c r="B8" s="156" t="s">
        <v>101</v>
      </c>
      <c r="C8" s="157"/>
      <c r="D8" s="239"/>
      <c r="E8" s="239"/>
      <c r="F8" s="239"/>
      <c r="G8" s="239"/>
      <c r="H8" s="160">
        <f>SUMIF($P$19:$Q$206,B8,$AG$19:$AI$206)</f>
        <v>0</v>
      </c>
      <c r="I8" s="160"/>
      <c r="J8" s="160"/>
      <c r="K8" s="160">
        <f>SUMIF($P$19:$Q$206,B8,$AR$19:$AT$206)</f>
        <v>0</v>
      </c>
      <c r="L8" s="160"/>
      <c r="M8" s="161"/>
      <c r="O8" s="156" t="s">
        <v>105</v>
      </c>
      <c r="P8" s="157"/>
      <c r="Q8" s="238"/>
      <c r="R8" s="233"/>
      <c r="S8" s="233"/>
      <c r="T8" s="233"/>
      <c r="U8" s="160">
        <f>SUMIF($P$19:$Q$206,O8,$AG$19:$AI$206)</f>
        <v>0</v>
      </c>
      <c r="V8" s="160"/>
      <c r="W8" s="160"/>
      <c r="X8" s="160">
        <f>SUMIF($P$19:$Q$206,O8,$AR$19:$AT$206)</f>
        <v>0</v>
      </c>
      <c r="Y8" s="160"/>
      <c r="Z8" s="161"/>
      <c r="AF8" s="27"/>
    </row>
    <row r="9" spans="2:52" ht="33" customHeight="1" x14ac:dyDescent="0.2">
      <c r="B9" s="156" t="s">
        <v>102</v>
      </c>
      <c r="C9" s="157"/>
      <c r="D9" s="239"/>
      <c r="E9" s="239"/>
      <c r="F9" s="239"/>
      <c r="G9" s="239"/>
      <c r="H9" s="160">
        <f>SUMIF($P$19:$Q$206,B9,$AG$19:$AI$206)</f>
        <v>0</v>
      </c>
      <c r="I9" s="160"/>
      <c r="J9" s="160"/>
      <c r="K9" s="160">
        <f>SUMIF($P$19:$Q$206,B9,$AR$19:$AT$206)</f>
        <v>0</v>
      </c>
      <c r="L9" s="160"/>
      <c r="M9" s="161"/>
      <c r="O9" s="156" t="s">
        <v>106</v>
      </c>
      <c r="P9" s="157"/>
      <c r="Q9" s="238"/>
      <c r="R9" s="233"/>
      <c r="S9" s="233"/>
      <c r="T9" s="233"/>
      <c r="U9" s="160">
        <f>SUMIF($P$19:$Q$206,O9,$AG$19:$AI$206)</f>
        <v>0</v>
      </c>
      <c r="V9" s="160"/>
      <c r="W9" s="160"/>
      <c r="X9" s="160">
        <f>SUMIF($P$19:$Q$206,O9,$AR$19:$AT$206)</f>
        <v>0</v>
      </c>
      <c r="Y9" s="160"/>
      <c r="Z9" s="161"/>
      <c r="AF9" s="27"/>
    </row>
    <row r="10" spans="2:52" ht="33" customHeight="1" thickBot="1" x14ac:dyDescent="0.25">
      <c r="B10" s="158" t="s">
        <v>103</v>
      </c>
      <c r="C10" s="159"/>
      <c r="D10" s="241"/>
      <c r="E10" s="241"/>
      <c r="F10" s="241"/>
      <c r="G10" s="241"/>
      <c r="H10" s="154">
        <f>SUMIF($P$19:$Q$206,B10,$AG$19:$AI$206)</f>
        <v>0</v>
      </c>
      <c r="I10" s="154"/>
      <c r="J10" s="154"/>
      <c r="K10" s="154">
        <f>SUMIF($P$19:$Q$206,B10,$AR$19:$AT$206)</f>
        <v>0</v>
      </c>
      <c r="L10" s="154"/>
      <c r="M10" s="155"/>
      <c r="O10" s="158" t="s">
        <v>107</v>
      </c>
      <c r="P10" s="159"/>
      <c r="Q10" s="165" t="str">
        <f>IF($BC$19=2,"Autres","Others")</f>
        <v>Others</v>
      </c>
      <c r="R10" s="166"/>
      <c r="S10" s="166"/>
      <c r="T10" s="166"/>
      <c r="U10" s="154">
        <f>SUMIF($P$19:$Q$206,O10,$AG$19:$AI$206)</f>
        <v>0</v>
      </c>
      <c r="V10" s="154"/>
      <c r="W10" s="154"/>
      <c r="X10" s="154">
        <f>SUMIF($P$19:$Q$206,O10,$AR$19:$AT$206)</f>
        <v>0</v>
      </c>
      <c r="Y10" s="154"/>
      <c r="Z10" s="155"/>
      <c r="AF10" s="27"/>
    </row>
    <row r="11" spans="2:52" ht="16.5" hidden="1" customHeight="1" thickTop="1" x14ac:dyDescent="0.2">
      <c r="E11" s="23"/>
      <c r="I11" s="27"/>
      <c r="K11" s="26"/>
      <c r="AF11" s="27"/>
    </row>
    <row r="12" spans="2:52" hidden="1" x14ac:dyDescent="0.2">
      <c r="E12" s="23"/>
      <c r="I12" s="27"/>
      <c r="K12" s="26"/>
    </row>
    <row r="13" spans="2:52" hidden="1" x14ac:dyDescent="0.2">
      <c r="E13" s="23"/>
      <c r="I13" s="27"/>
      <c r="K13" s="26"/>
    </row>
    <row r="14" spans="2:52" hidden="1" x14ac:dyDescent="0.2">
      <c r="E14" s="23"/>
      <c r="I14" s="27"/>
      <c r="K14" s="26"/>
    </row>
    <row r="15" spans="2:52" ht="17.25" customHeight="1" thickTop="1" thickBot="1" x14ac:dyDescent="0.25">
      <c r="E15" s="23"/>
      <c r="I15" s="27"/>
      <c r="K15" s="26"/>
    </row>
    <row r="16" spans="2:52" ht="36" customHeight="1" thickTop="1" x14ac:dyDescent="0.2">
      <c r="B16" s="218" t="str">
        <f>IF($BC$19=2,"Nom abrégé
(Champ obligatoire)","Short Name
(Mandatory Field)")</f>
        <v>Short Name
(Mandatory Field)</v>
      </c>
      <c r="C16" s="219"/>
      <c r="D16" s="219"/>
      <c r="E16" s="219"/>
      <c r="F16" s="215" t="str">
        <f>IF($BC$19=2,"Numéro de série","Serial Number")</f>
        <v>Serial Number</v>
      </c>
      <c r="G16" s="215"/>
      <c r="H16" s="215"/>
      <c r="I16" s="215"/>
      <c r="J16" s="215" t="str">
        <f>IF($BC$19=2,"Description","Description")</f>
        <v>Description</v>
      </c>
      <c r="K16" s="215"/>
      <c r="L16" s="215"/>
      <c r="M16" s="215"/>
      <c r="N16" s="215"/>
      <c r="O16" s="215"/>
      <c r="P16" s="215" t="str">
        <f>IF($BC$19=2,"Catégorie","Category")</f>
        <v>Category</v>
      </c>
      <c r="Q16" s="215"/>
      <c r="R16" s="215" t="str">
        <f>IF($BC$19=2,"Marque","Make")</f>
        <v>Make</v>
      </c>
      <c r="S16" s="215"/>
      <c r="T16" s="215"/>
      <c r="U16" s="226" t="str">
        <f>IF($BC$19=2,"Modèle","Model")</f>
        <v>Model</v>
      </c>
      <c r="V16" s="145"/>
      <c r="W16" s="145"/>
      <c r="X16" s="146"/>
      <c r="Y16" s="229" t="str">
        <f>IF($BC$19=2,"ACHAT","PURCHASE")</f>
        <v>PURCHASE</v>
      </c>
      <c r="Z16" s="182"/>
      <c r="AA16" s="182"/>
      <c r="AB16" s="182"/>
      <c r="AC16" s="182"/>
      <c r="AD16" s="182"/>
      <c r="AE16" s="182"/>
      <c r="AF16" s="182"/>
      <c r="AG16" s="182"/>
      <c r="AH16" s="182"/>
      <c r="AI16" s="230"/>
      <c r="AJ16" s="45"/>
      <c r="AK16" s="181" t="str">
        <f>IF($BC$19=2,"REMPLACEMENT","REPLACEMENT")</f>
        <v>REPLACEMENT</v>
      </c>
      <c r="AL16" s="182"/>
      <c r="AM16" s="182"/>
      <c r="AN16" s="182"/>
      <c r="AO16" s="182"/>
      <c r="AP16" s="182"/>
      <c r="AQ16" s="182"/>
      <c r="AR16" s="182"/>
      <c r="AS16" s="182"/>
      <c r="AT16" s="182"/>
      <c r="AU16" s="144" t="str">
        <f>IF($BC$19=2,"Commentaires","Comments")</f>
        <v>Comments</v>
      </c>
      <c r="AV16" s="145"/>
      <c r="AW16" s="145"/>
      <c r="AX16" s="145"/>
      <c r="AY16" s="145"/>
      <c r="AZ16" s="146"/>
    </row>
    <row r="17" spans="1:55" ht="36" customHeight="1" x14ac:dyDescent="0.2">
      <c r="B17" s="220"/>
      <c r="C17" s="221"/>
      <c r="D17" s="221"/>
      <c r="E17" s="221"/>
      <c r="F17" s="216"/>
      <c r="G17" s="216"/>
      <c r="H17" s="216"/>
      <c r="I17" s="216"/>
      <c r="J17" s="216"/>
      <c r="K17" s="216"/>
      <c r="L17" s="216"/>
      <c r="M17" s="216"/>
      <c r="N17" s="216"/>
      <c r="O17" s="216"/>
      <c r="P17" s="216"/>
      <c r="Q17" s="216"/>
      <c r="R17" s="216"/>
      <c r="S17" s="216"/>
      <c r="T17" s="216"/>
      <c r="U17" s="227"/>
      <c r="V17" s="148"/>
      <c r="W17" s="148"/>
      <c r="X17" s="149"/>
      <c r="Y17" s="231"/>
      <c r="Z17" s="184"/>
      <c r="AA17" s="184"/>
      <c r="AB17" s="184"/>
      <c r="AC17" s="184"/>
      <c r="AD17" s="184"/>
      <c r="AE17" s="184"/>
      <c r="AF17" s="184"/>
      <c r="AG17" s="184"/>
      <c r="AH17" s="184"/>
      <c r="AI17" s="232"/>
      <c r="AJ17" s="46"/>
      <c r="AK17" s="183" t="str">
        <f>CONCATENATE('Inv ID'!I26," / ",'Inv ID'!J26)</f>
        <v>2023 / 2024</v>
      </c>
      <c r="AL17" s="184"/>
      <c r="AM17" s="184"/>
      <c r="AN17" s="184"/>
      <c r="AO17" s="184"/>
      <c r="AP17" s="184"/>
      <c r="AQ17" s="184"/>
      <c r="AR17" s="184"/>
      <c r="AS17" s="184"/>
      <c r="AT17" s="184"/>
      <c r="AU17" s="147"/>
      <c r="AV17" s="148"/>
      <c r="AW17" s="148"/>
      <c r="AX17" s="148"/>
      <c r="AY17" s="148"/>
      <c r="AZ17" s="149"/>
    </row>
    <row r="18" spans="1:55" ht="45.75" customHeight="1" thickBot="1" x14ac:dyDescent="0.25">
      <c r="B18" s="222"/>
      <c r="C18" s="223"/>
      <c r="D18" s="223"/>
      <c r="E18" s="223"/>
      <c r="F18" s="217"/>
      <c r="G18" s="217"/>
      <c r="H18" s="217"/>
      <c r="I18" s="217"/>
      <c r="J18" s="217"/>
      <c r="K18" s="217"/>
      <c r="L18" s="217"/>
      <c r="M18" s="217"/>
      <c r="N18" s="217"/>
      <c r="O18" s="217"/>
      <c r="P18" s="217"/>
      <c r="Q18" s="217"/>
      <c r="R18" s="217"/>
      <c r="S18" s="217"/>
      <c r="T18" s="217"/>
      <c r="U18" s="228"/>
      <c r="V18" s="151"/>
      <c r="W18" s="151"/>
      <c r="X18" s="152"/>
      <c r="Y18" s="201" t="str">
        <f>IF($BC$19=2,"Date
jj/mm/aaaa","Date
dd/mm/yyyy")</f>
        <v>Date
dd/mm/yyyy</v>
      </c>
      <c r="Z18" s="202"/>
      <c r="AA18" s="203"/>
      <c r="AB18" s="207" t="str">
        <f>IF($BC$19=2,"Quantité","Quantity")</f>
        <v>Quantity</v>
      </c>
      <c r="AC18" s="207"/>
      <c r="AD18" s="207" t="str">
        <f>IF($BC$19=2,"Prix unitaire","Unit Price")</f>
        <v>Unit Price</v>
      </c>
      <c r="AE18" s="207"/>
      <c r="AF18" s="207"/>
      <c r="AG18" s="205" t="str">
        <f>IF($BC$19=2,"Montant Total - 
Achat","Total Amount -
Purchase")</f>
        <v>Total Amount -
Purchase</v>
      </c>
      <c r="AH18" s="205"/>
      <c r="AI18" s="205"/>
      <c r="AJ18" s="47"/>
      <c r="AK18" s="206" t="str">
        <f>IF($BC$19=2,"Assuré
√","Insured
√")</f>
        <v>Insured
√</v>
      </c>
      <c r="AL18" s="203"/>
      <c r="AM18" s="204" t="str">
        <f>IF($BC$19=2,"Quantité","Quantity")</f>
        <v>Quantity</v>
      </c>
      <c r="AN18" s="204"/>
      <c r="AO18" s="204" t="str">
        <f>IF($BC$19=2,"Prix unitaire","Unit Price")</f>
        <v>Unit Price</v>
      </c>
      <c r="AP18" s="204"/>
      <c r="AQ18" s="204"/>
      <c r="AR18" s="204" t="str">
        <f>IF($BC$19=2,"Montant Total - Remplacement","Total Amount -Replacement")</f>
        <v>Total Amount -Replacement</v>
      </c>
      <c r="AS18" s="204"/>
      <c r="AT18" s="206"/>
      <c r="AU18" s="150"/>
      <c r="AV18" s="151"/>
      <c r="AW18" s="151"/>
      <c r="AX18" s="151"/>
      <c r="AY18" s="151"/>
      <c r="AZ18" s="152"/>
    </row>
    <row r="19" spans="1:55" ht="36" customHeight="1" thickTop="1" x14ac:dyDescent="0.2">
      <c r="A19" s="73">
        <v>1</v>
      </c>
      <c r="B19" s="224"/>
      <c r="C19" s="225"/>
      <c r="D19" s="225"/>
      <c r="E19" s="225"/>
      <c r="F19" s="225"/>
      <c r="G19" s="225"/>
      <c r="H19" s="225"/>
      <c r="I19" s="225"/>
      <c r="J19" s="261"/>
      <c r="K19" s="262"/>
      <c r="L19" s="262"/>
      <c r="M19" s="262"/>
      <c r="N19" s="262"/>
      <c r="O19" s="263"/>
      <c r="P19" s="188"/>
      <c r="Q19" s="188"/>
      <c r="R19" s="211"/>
      <c r="S19" s="211"/>
      <c r="T19" s="211"/>
      <c r="U19" s="212"/>
      <c r="V19" s="142"/>
      <c r="W19" s="142"/>
      <c r="X19" s="143"/>
      <c r="Y19" s="213"/>
      <c r="Z19" s="214"/>
      <c r="AA19" s="214"/>
      <c r="AB19" s="210"/>
      <c r="AC19" s="210"/>
      <c r="AD19" s="209"/>
      <c r="AE19" s="209"/>
      <c r="AF19" s="209"/>
      <c r="AG19" s="187">
        <f t="shared" ref="AG19:AG50" si="0">AD19*AB19</f>
        <v>0</v>
      </c>
      <c r="AH19" s="187"/>
      <c r="AI19" s="187"/>
      <c r="AJ19" s="52"/>
      <c r="AK19" s="188"/>
      <c r="AL19" s="188"/>
      <c r="AM19" s="210"/>
      <c r="AN19" s="210"/>
      <c r="AO19" s="209"/>
      <c r="AP19" s="209"/>
      <c r="AQ19" s="209"/>
      <c r="AR19" s="187">
        <f t="shared" ref="AR19:AR50" si="1">AO19*AM19</f>
        <v>0</v>
      </c>
      <c r="AS19" s="187"/>
      <c r="AT19" s="200"/>
      <c r="AU19" s="141"/>
      <c r="AV19" s="142"/>
      <c r="AW19" s="142"/>
      <c r="AX19" s="142"/>
      <c r="AY19" s="142"/>
      <c r="AZ19" s="143"/>
      <c r="BC19" s="83">
        <f>'Inv ID'!O25</f>
        <v>1</v>
      </c>
    </row>
    <row r="20" spans="1:55" ht="36" customHeight="1" x14ac:dyDescent="0.2">
      <c r="A20" s="73">
        <v>2</v>
      </c>
      <c r="B20" s="170"/>
      <c r="C20" s="167"/>
      <c r="D20" s="167"/>
      <c r="E20" s="167"/>
      <c r="F20" s="167"/>
      <c r="G20" s="167"/>
      <c r="H20" s="167"/>
      <c r="I20" s="167"/>
      <c r="J20" s="258"/>
      <c r="K20" s="259"/>
      <c r="L20" s="259"/>
      <c r="M20" s="259"/>
      <c r="N20" s="259"/>
      <c r="O20" s="260"/>
      <c r="P20" s="168"/>
      <c r="Q20" s="168"/>
      <c r="R20" s="169"/>
      <c r="S20" s="169"/>
      <c r="T20" s="169"/>
      <c r="U20" s="134"/>
      <c r="V20" s="135"/>
      <c r="W20" s="135"/>
      <c r="X20" s="136"/>
      <c r="Y20" s="132"/>
      <c r="Z20" s="133"/>
      <c r="AA20" s="133"/>
      <c r="AB20" s="186"/>
      <c r="AC20" s="186"/>
      <c r="AD20" s="185"/>
      <c r="AE20" s="185"/>
      <c r="AF20" s="185"/>
      <c r="AG20" s="187">
        <f t="shared" si="0"/>
        <v>0</v>
      </c>
      <c r="AH20" s="187"/>
      <c r="AI20" s="187"/>
      <c r="AJ20" s="53"/>
      <c r="AK20" s="188"/>
      <c r="AL20" s="188"/>
      <c r="AM20" s="186"/>
      <c r="AN20" s="186"/>
      <c r="AO20" s="185"/>
      <c r="AP20" s="185"/>
      <c r="AQ20" s="185"/>
      <c r="AR20" s="187">
        <f t="shared" si="1"/>
        <v>0</v>
      </c>
      <c r="AS20" s="187"/>
      <c r="AT20" s="200"/>
      <c r="AU20" s="137"/>
      <c r="AV20" s="135"/>
      <c r="AW20" s="135"/>
      <c r="AX20" s="135"/>
      <c r="AY20" s="135"/>
      <c r="AZ20" s="136"/>
      <c r="BC20" s="25"/>
    </row>
    <row r="21" spans="1:55" ht="36" customHeight="1" x14ac:dyDescent="0.2">
      <c r="A21" s="73">
        <v>3</v>
      </c>
      <c r="B21" s="170"/>
      <c r="C21" s="167"/>
      <c r="D21" s="167"/>
      <c r="E21" s="167"/>
      <c r="F21" s="167"/>
      <c r="G21" s="167"/>
      <c r="H21" s="167"/>
      <c r="I21" s="167"/>
      <c r="J21" s="258"/>
      <c r="K21" s="259"/>
      <c r="L21" s="259"/>
      <c r="M21" s="259"/>
      <c r="N21" s="259"/>
      <c r="O21" s="260"/>
      <c r="P21" s="168"/>
      <c r="Q21" s="168"/>
      <c r="R21" s="169"/>
      <c r="S21" s="169"/>
      <c r="T21" s="169"/>
      <c r="U21" s="134"/>
      <c r="V21" s="135"/>
      <c r="W21" s="135"/>
      <c r="X21" s="136"/>
      <c r="Y21" s="132"/>
      <c r="Z21" s="133"/>
      <c r="AA21" s="133"/>
      <c r="AB21" s="186"/>
      <c r="AC21" s="186"/>
      <c r="AD21" s="185"/>
      <c r="AE21" s="185"/>
      <c r="AF21" s="185"/>
      <c r="AG21" s="187">
        <f t="shared" si="0"/>
        <v>0</v>
      </c>
      <c r="AH21" s="187"/>
      <c r="AI21" s="187"/>
      <c r="AJ21" s="53"/>
      <c r="AK21" s="188"/>
      <c r="AL21" s="188"/>
      <c r="AM21" s="186"/>
      <c r="AN21" s="186"/>
      <c r="AO21" s="185"/>
      <c r="AP21" s="185"/>
      <c r="AQ21" s="185"/>
      <c r="AR21" s="187">
        <f t="shared" si="1"/>
        <v>0</v>
      </c>
      <c r="AS21" s="187"/>
      <c r="AT21" s="200"/>
      <c r="AU21" s="137"/>
      <c r="AV21" s="135"/>
      <c r="AW21" s="135"/>
      <c r="AX21" s="135"/>
      <c r="AY21" s="135"/>
      <c r="AZ21" s="136"/>
      <c r="BC21" s="44" t="s">
        <v>1</v>
      </c>
    </row>
    <row r="22" spans="1:55" ht="36" customHeight="1" x14ac:dyDescent="0.2">
      <c r="A22" s="73">
        <v>4</v>
      </c>
      <c r="B22" s="170"/>
      <c r="C22" s="167"/>
      <c r="D22" s="167"/>
      <c r="E22" s="167"/>
      <c r="F22" s="167"/>
      <c r="G22" s="167"/>
      <c r="H22" s="167"/>
      <c r="I22" s="167"/>
      <c r="J22" s="258"/>
      <c r="K22" s="259"/>
      <c r="L22" s="259"/>
      <c r="M22" s="259"/>
      <c r="N22" s="259"/>
      <c r="O22" s="260"/>
      <c r="P22" s="168"/>
      <c r="Q22" s="168"/>
      <c r="R22" s="169"/>
      <c r="S22" s="169"/>
      <c r="T22" s="169"/>
      <c r="U22" s="134"/>
      <c r="V22" s="135"/>
      <c r="W22" s="135"/>
      <c r="X22" s="136"/>
      <c r="Y22" s="132"/>
      <c r="Z22" s="133"/>
      <c r="AA22" s="133"/>
      <c r="AB22" s="186"/>
      <c r="AC22" s="186"/>
      <c r="AD22" s="185"/>
      <c r="AE22" s="185"/>
      <c r="AF22" s="185"/>
      <c r="AG22" s="187">
        <f t="shared" si="0"/>
        <v>0</v>
      </c>
      <c r="AH22" s="187"/>
      <c r="AI22" s="187"/>
      <c r="AJ22" s="53"/>
      <c r="AK22" s="188"/>
      <c r="AL22" s="188"/>
      <c r="AM22" s="186"/>
      <c r="AN22" s="186"/>
      <c r="AO22" s="185"/>
      <c r="AP22" s="185"/>
      <c r="AQ22" s="185"/>
      <c r="AR22" s="187">
        <f t="shared" si="1"/>
        <v>0</v>
      </c>
      <c r="AS22" s="187"/>
      <c r="AT22" s="200"/>
      <c r="AU22" s="137"/>
      <c r="AV22" s="135"/>
      <c r="AW22" s="135"/>
      <c r="AX22" s="135"/>
      <c r="AY22" s="135"/>
      <c r="AZ22" s="136"/>
    </row>
    <row r="23" spans="1:55" ht="36" customHeight="1" x14ac:dyDescent="0.2">
      <c r="A23" s="73">
        <v>5</v>
      </c>
      <c r="B23" s="170"/>
      <c r="C23" s="167"/>
      <c r="D23" s="167"/>
      <c r="E23" s="167"/>
      <c r="F23" s="167"/>
      <c r="G23" s="167"/>
      <c r="H23" s="167"/>
      <c r="I23" s="167"/>
      <c r="J23" s="258"/>
      <c r="K23" s="259"/>
      <c r="L23" s="259"/>
      <c r="M23" s="259"/>
      <c r="N23" s="259"/>
      <c r="O23" s="260"/>
      <c r="P23" s="168"/>
      <c r="Q23" s="168"/>
      <c r="R23" s="169"/>
      <c r="S23" s="169"/>
      <c r="T23" s="169"/>
      <c r="U23" s="134"/>
      <c r="V23" s="135"/>
      <c r="W23" s="135"/>
      <c r="X23" s="136"/>
      <c r="Y23" s="132"/>
      <c r="Z23" s="133"/>
      <c r="AA23" s="133"/>
      <c r="AB23" s="186"/>
      <c r="AC23" s="186"/>
      <c r="AD23" s="185"/>
      <c r="AE23" s="185"/>
      <c r="AF23" s="185"/>
      <c r="AG23" s="187">
        <f t="shared" si="0"/>
        <v>0</v>
      </c>
      <c r="AH23" s="187"/>
      <c r="AI23" s="187"/>
      <c r="AJ23" s="53"/>
      <c r="AK23" s="188"/>
      <c r="AL23" s="188"/>
      <c r="AM23" s="186"/>
      <c r="AN23" s="186"/>
      <c r="AO23" s="185"/>
      <c r="AP23" s="185"/>
      <c r="AQ23" s="185"/>
      <c r="AR23" s="187">
        <f t="shared" si="1"/>
        <v>0</v>
      </c>
      <c r="AS23" s="187"/>
      <c r="AT23" s="200"/>
      <c r="AU23" s="137"/>
      <c r="AV23" s="135"/>
      <c r="AW23" s="135"/>
      <c r="AX23" s="135"/>
      <c r="AY23" s="135"/>
      <c r="AZ23" s="136"/>
    </row>
    <row r="24" spans="1:55" ht="36" customHeight="1" x14ac:dyDescent="0.2">
      <c r="A24" s="73">
        <v>6</v>
      </c>
      <c r="B24" s="170"/>
      <c r="C24" s="167"/>
      <c r="D24" s="167"/>
      <c r="E24" s="167"/>
      <c r="F24" s="167"/>
      <c r="G24" s="167"/>
      <c r="H24" s="167"/>
      <c r="I24" s="167"/>
      <c r="J24" s="258"/>
      <c r="K24" s="259"/>
      <c r="L24" s="259"/>
      <c r="M24" s="259"/>
      <c r="N24" s="259"/>
      <c r="O24" s="260"/>
      <c r="P24" s="168"/>
      <c r="Q24" s="168"/>
      <c r="R24" s="169"/>
      <c r="S24" s="169"/>
      <c r="T24" s="169"/>
      <c r="U24" s="134"/>
      <c r="V24" s="135"/>
      <c r="W24" s="135"/>
      <c r="X24" s="136"/>
      <c r="Y24" s="132"/>
      <c r="Z24" s="133"/>
      <c r="AA24" s="133"/>
      <c r="AB24" s="186"/>
      <c r="AC24" s="186"/>
      <c r="AD24" s="185"/>
      <c r="AE24" s="185"/>
      <c r="AF24" s="185"/>
      <c r="AG24" s="187">
        <f t="shared" si="0"/>
        <v>0</v>
      </c>
      <c r="AH24" s="187"/>
      <c r="AI24" s="187"/>
      <c r="AJ24" s="53"/>
      <c r="AK24" s="188"/>
      <c r="AL24" s="188"/>
      <c r="AM24" s="186"/>
      <c r="AN24" s="186"/>
      <c r="AO24" s="185"/>
      <c r="AP24" s="185"/>
      <c r="AQ24" s="185"/>
      <c r="AR24" s="187">
        <f t="shared" si="1"/>
        <v>0</v>
      </c>
      <c r="AS24" s="187"/>
      <c r="AT24" s="200"/>
      <c r="AU24" s="137"/>
      <c r="AV24" s="135"/>
      <c r="AW24" s="135"/>
      <c r="AX24" s="135"/>
      <c r="AY24" s="135"/>
      <c r="AZ24" s="136"/>
      <c r="BC24" s="27" t="str">
        <f>B7</f>
        <v>1620-1</v>
      </c>
    </row>
    <row r="25" spans="1:55" ht="36" customHeight="1" x14ac:dyDescent="0.2">
      <c r="A25" s="73">
        <v>7</v>
      </c>
      <c r="B25" s="170"/>
      <c r="C25" s="167"/>
      <c r="D25" s="167"/>
      <c r="E25" s="167"/>
      <c r="F25" s="167"/>
      <c r="G25" s="167"/>
      <c r="H25" s="167"/>
      <c r="I25" s="167"/>
      <c r="J25" s="258"/>
      <c r="K25" s="259"/>
      <c r="L25" s="259"/>
      <c r="M25" s="259"/>
      <c r="N25" s="259"/>
      <c r="O25" s="260"/>
      <c r="P25" s="168"/>
      <c r="Q25" s="168"/>
      <c r="R25" s="169"/>
      <c r="S25" s="169"/>
      <c r="T25" s="169"/>
      <c r="U25" s="134"/>
      <c r="V25" s="135"/>
      <c r="W25" s="135"/>
      <c r="X25" s="136"/>
      <c r="Y25" s="132"/>
      <c r="Z25" s="133"/>
      <c r="AA25" s="133"/>
      <c r="AB25" s="186"/>
      <c r="AC25" s="186"/>
      <c r="AD25" s="185"/>
      <c r="AE25" s="185"/>
      <c r="AF25" s="185"/>
      <c r="AG25" s="187">
        <f t="shared" si="0"/>
        <v>0</v>
      </c>
      <c r="AH25" s="187"/>
      <c r="AI25" s="187"/>
      <c r="AJ25" s="53"/>
      <c r="AK25" s="188"/>
      <c r="AL25" s="188"/>
      <c r="AM25" s="186"/>
      <c r="AN25" s="186"/>
      <c r="AO25" s="185"/>
      <c r="AP25" s="185"/>
      <c r="AQ25" s="185"/>
      <c r="AR25" s="187">
        <f t="shared" si="1"/>
        <v>0</v>
      </c>
      <c r="AS25" s="187"/>
      <c r="AT25" s="200"/>
      <c r="AU25" s="137"/>
      <c r="AV25" s="135"/>
      <c r="AW25" s="135"/>
      <c r="AX25" s="135"/>
      <c r="AY25" s="135"/>
      <c r="AZ25" s="136"/>
      <c r="BC25" s="27" t="str">
        <f>B8</f>
        <v>1620-2</v>
      </c>
    </row>
    <row r="26" spans="1:55" ht="36" customHeight="1" x14ac:dyDescent="0.2">
      <c r="A26" s="73">
        <v>8</v>
      </c>
      <c r="B26" s="170"/>
      <c r="C26" s="167"/>
      <c r="D26" s="167"/>
      <c r="E26" s="167"/>
      <c r="F26" s="167"/>
      <c r="G26" s="167"/>
      <c r="H26" s="167"/>
      <c r="I26" s="167"/>
      <c r="J26" s="258"/>
      <c r="K26" s="259"/>
      <c r="L26" s="259"/>
      <c r="M26" s="259"/>
      <c r="N26" s="259"/>
      <c r="O26" s="260"/>
      <c r="P26" s="168"/>
      <c r="Q26" s="168"/>
      <c r="R26" s="169"/>
      <c r="S26" s="169"/>
      <c r="T26" s="169"/>
      <c r="U26" s="134"/>
      <c r="V26" s="135"/>
      <c r="W26" s="135"/>
      <c r="X26" s="136"/>
      <c r="Y26" s="132"/>
      <c r="Z26" s="133"/>
      <c r="AA26" s="133"/>
      <c r="AB26" s="186"/>
      <c r="AC26" s="186"/>
      <c r="AD26" s="185"/>
      <c r="AE26" s="185"/>
      <c r="AF26" s="185"/>
      <c r="AG26" s="187">
        <f t="shared" si="0"/>
        <v>0</v>
      </c>
      <c r="AH26" s="187"/>
      <c r="AI26" s="187"/>
      <c r="AJ26" s="53"/>
      <c r="AK26" s="188"/>
      <c r="AL26" s="188"/>
      <c r="AM26" s="186"/>
      <c r="AN26" s="186"/>
      <c r="AO26" s="185"/>
      <c r="AP26" s="185"/>
      <c r="AQ26" s="185"/>
      <c r="AR26" s="187">
        <f t="shared" si="1"/>
        <v>0</v>
      </c>
      <c r="AS26" s="187"/>
      <c r="AT26" s="200"/>
      <c r="AU26" s="137"/>
      <c r="AV26" s="135"/>
      <c r="AW26" s="135"/>
      <c r="AX26" s="135"/>
      <c r="AY26" s="135"/>
      <c r="AZ26" s="136"/>
      <c r="BC26" s="27" t="str">
        <f>B9</f>
        <v>1620-3</v>
      </c>
    </row>
    <row r="27" spans="1:55" ht="36" customHeight="1" x14ac:dyDescent="0.2">
      <c r="A27" s="73">
        <v>9</v>
      </c>
      <c r="B27" s="170"/>
      <c r="C27" s="167"/>
      <c r="D27" s="167"/>
      <c r="E27" s="167"/>
      <c r="F27" s="167"/>
      <c r="G27" s="167"/>
      <c r="H27" s="167"/>
      <c r="I27" s="167"/>
      <c r="J27" s="258"/>
      <c r="K27" s="259"/>
      <c r="L27" s="259"/>
      <c r="M27" s="259"/>
      <c r="N27" s="259"/>
      <c r="O27" s="260"/>
      <c r="P27" s="168"/>
      <c r="Q27" s="168"/>
      <c r="R27" s="169"/>
      <c r="S27" s="169"/>
      <c r="T27" s="169"/>
      <c r="U27" s="134"/>
      <c r="V27" s="135"/>
      <c r="W27" s="135"/>
      <c r="X27" s="136"/>
      <c r="Y27" s="132"/>
      <c r="Z27" s="133"/>
      <c r="AA27" s="133"/>
      <c r="AB27" s="186"/>
      <c r="AC27" s="186"/>
      <c r="AD27" s="185"/>
      <c r="AE27" s="185"/>
      <c r="AF27" s="185"/>
      <c r="AG27" s="187">
        <f t="shared" si="0"/>
        <v>0</v>
      </c>
      <c r="AH27" s="187"/>
      <c r="AI27" s="187"/>
      <c r="AJ27" s="53"/>
      <c r="AK27" s="188"/>
      <c r="AL27" s="188"/>
      <c r="AM27" s="186"/>
      <c r="AN27" s="186"/>
      <c r="AO27" s="185"/>
      <c r="AP27" s="185"/>
      <c r="AQ27" s="185"/>
      <c r="AR27" s="187">
        <f t="shared" si="1"/>
        <v>0</v>
      </c>
      <c r="AS27" s="187"/>
      <c r="AT27" s="200"/>
      <c r="AU27" s="137"/>
      <c r="AV27" s="135"/>
      <c r="AW27" s="135"/>
      <c r="AX27" s="135"/>
      <c r="AY27" s="135"/>
      <c r="AZ27" s="136"/>
      <c r="BC27" s="27" t="str">
        <f>B10</f>
        <v>1620-4</v>
      </c>
    </row>
    <row r="28" spans="1:55" ht="36" customHeight="1" x14ac:dyDescent="0.2">
      <c r="A28" s="73">
        <v>10</v>
      </c>
      <c r="B28" s="170"/>
      <c r="C28" s="167"/>
      <c r="D28" s="167"/>
      <c r="E28" s="167"/>
      <c r="F28" s="167"/>
      <c r="G28" s="167"/>
      <c r="H28" s="167"/>
      <c r="I28" s="167"/>
      <c r="J28" s="258"/>
      <c r="K28" s="259"/>
      <c r="L28" s="259"/>
      <c r="M28" s="259"/>
      <c r="N28" s="259"/>
      <c r="O28" s="260"/>
      <c r="P28" s="168"/>
      <c r="Q28" s="168"/>
      <c r="R28" s="169"/>
      <c r="S28" s="169"/>
      <c r="T28" s="169"/>
      <c r="U28" s="134"/>
      <c r="V28" s="135"/>
      <c r="W28" s="135"/>
      <c r="X28" s="136"/>
      <c r="Y28" s="132"/>
      <c r="Z28" s="133"/>
      <c r="AA28" s="133"/>
      <c r="AB28" s="186"/>
      <c r="AC28" s="186"/>
      <c r="AD28" s="185"/>
      <c r="AE28" s="185"/>
      <c r="AF28" s="185"/>
      <c r="AG28" s="187">
        <f t="shared" si="0"/>
        <v>0</v>
      </c>
      <c r="AH28" s="187"/>
      <c r="AI28" s="187"/>
      <c r="AJ28" s="53"/>
      <c r="AK28" s="188"/>
      <c r="AL28" s="188"/>
      <c r="AM28" s="186"/>
      <c r="AN28" s="186"/>
      <c r="AO28" s="185"/>
      <c r="AP28" s="185"/>
      <c r="AQ28" s="185"/>
      <c r="AR28" s="187">
        <f t="shared" si="1"/>
        <v>0</v>
      </c>
      <c r="AS28" s="187"/>
      <c r="AT28" s="200"/>
      <c r="AU28" s="137"/>
      <c r="AV28" s="135"/>
      <c r="AW28" s="135"/>
      <c r="AX28" s="135"/>
      <c r="AY28" s="135"/>
      <c r="AZ28" s="136"/>
      <c r="BC28" s="27" t="str">
        <f>O7</f>
        <v>1620-5</v>
      </c>
    </row>
    <row r="29" spans="1:55" ht="36" customHeight="1" x14ac:dyDescent="0.2">
      <c r="A29" s="73">
        <v>11</v>
      </c>
      <c r="B29" s="170"/>
      <c r="C29" s="167"/>
      <c r="D29" s="167"/>
      <c r="E29" s="167"/>
      <c r="F29" s="167"/>
      <c r="G29" s="167"/>
      <c r="H29" s="167"/>
      <c r="I29" s="167"/>
      <c r="J29" s="258"/>
      <c r="K29" s="259"/>
      <c r="L29" s="259"/>
      <c r="M29" s="259"/>
      <c r="N29" s="259"/>
      <c r="O29" s="260"/>
      <c r="P29" s="168"/>
      <c r="Q29" s="168"/>
      <c r="R29" s="169"/>
      <c r="S29" s="169"/>
      <c r="T29" s="169"/>
      <c r="U29" s="134"/>
      <c r="V29" s="135"/>
      <c r="W29" s="135"/>
      <c r="X29" s="136"/>
      <c r="Y29" s="132"/>
      <c r="Z29" s="133"/>
      <c r="AA29" s="133"/>
      <c r="AB29" s="186"/>
      <c r="AC29" s="186"/>
      <c r="AD29" s="185"/>
      <c r="AE29" s="185"/>
      <c r="AF29" s="185"/>
      <c r="AG29" s="187">
        <f t="shared" si="0"/>
        <v>0</v>
      </c>
      <c r="AH29" s="187"/>
      <c r="AI29" s="187"/>
      <c r="AJ29" s="53"/>
      <c r="AK29" s="188"/>
      <c r="AL29" s="188"/>
      <c r="AM29" s="186"/>
      <c r="AN29" s="186"/>
      <c r="AO29" s="185"/>
      <c r="AP29" s="185"/>
      <c r="AQ29" s="185"/>
      <c r="AR29" s="187">
        <f t="shared" si="1"/>
        <v>0</v>
      </c>
      <c r="AS29" s="187"/>
      <c r="AT29" s="200"/>
      <c r="AU29" s="137"/>
      <c r="AV29" s="135"/>
      <c r="AW29" s="135"/>
      <c r="AX29" s="135"/>
      <c r="AY29" s="135"/>
      <c r="AZ29" s="136"/>
      <c r="BC29" s="27" t="str">
        <f>O8</f>
        <v>1620-6</v>
      </c>
    </row>
    <row r="30" spans="1:55" ht="36" customHeight="1" x14ac:dyDescent="0.2">
      <c r="A30" s="73">
        <v>12</v>
      </c>
      <c r="B30" s="170"/>
      <c r="C30" s="167"/>
      <c r="D30" s="167"/>
      <c r="E30" s="167"/>
      <c r="F30" s="167"/>
      <c r="G30" s="167"/>
      <c r="H30" s="167"/>
      <c r="I30" s="167"/>
      <c r="J30" s="258"/>
      <c r="K30" s="259"/>
      <c r="L30" s="259"/>
      <c r="M30" s="259"/>
      <c r="N30" s="259"/>
      <c r="O30" s="260"/>
      <c r="P30" s="168"/>
      <c r="Q30" s="168"/>
      <c r="R30" s="169"/>
      <c r="S30" s="169"/>
      <c r="T30" s="169"/>
      <c r="U30" s="134"/>
      <c r="V30" s="135"/>
      <c r="W30" s="135"/>
      <c r="X30" s="136"/>
      <c r="Y30" s="132"/>
      <c r="Z30" s="133"/>
      <c r="AA30" s="133"/>
      <c r="AB30" s="186"/>
      <c r="AC30" s="186"/>
      <c r="AD30" s="185"/>
      <c r="AE30" s="185"/>
      <c r="AF30" s="185"/>
      <c r="AG30" s="187">
        <f t="shared" si="0"/>
        <v>0</v>
      </c>
      <c r="AH30" s="187"/>
      <c r="AI30" s="187"/>
      <c r="AJ30" s="53"/>
      <c r="AK30" s="188"/>
      <c r="AL30" s="188"/>
      <c r="AM30" s="186"/>
      <c r="AN30" s="186"/>
      <c r="AO30" s="185"/>
      <c r="AP30" s="185"/>
      <c r="AQ30" s="185"/>
      <c r="AR30" s="187">
        <f t="shared" si="1"/>
        <v>0</v>
      </c>
      <c r="AS30" s="187"/>
      <c r="AT30" s="200"/>
      <c r="AU30" s="137"/>
      <c r="AV30" s="135"/>
      <c r="AW30" s="135"/>
      <c r="AX30" s="135"/>
      <c r="AY30" s="135"/>
      <c r="AZ30" s="136"/>
      <c r="BC30" s="27" t="str">
        <f>O9</f>
        <v>1620-7</v>
      </c>
    </row>
    <row r="31" spans="1:55" ht="36" customHeight="1" x14ac:dyDescent="0.2">
      <c r="A31" s="73">
        <v>13</v>
      </c>
      <c r="B31" s="170"/>
      <c r="C31" s="167"/>
      <c r="D31" s="167"/>
      <c r="E31" s="167"/>
      <c r="F31" s="167"/>
      <c r="G31" s="167"/>
      <c r="H31" s="167"/>
      <c r="I31" s="167"/>
      <c r="J31" s="258"/>
      <c r="K31" s="259"/>
      <c r="L31" s="259"/>
      <c r="M31" s="259"/>
      <c r="N31" s="259"/>
      <c r="O31" s="260"/>
      <c r="P31" s="168"/>
      <c r="Q31" s="168"/>
      <c r="R31" s="169"/>
      <c r="S31" s="169"/>
      <c r="T31" s="169"/>
      <c r="U31" s="134"/>
      <c r="V31" s="135"/>
      <c r="W31" s="135"/>
      <c r="X31" s="136"/>
      <c r="Y31" s="132"/>
      <c r="Z31" s="133"/>
      <c r="AA31" s="133"/>
      <c r="AB31" s="186"/>
      <c r="AC31" s="186"/>
      <c r="AD31" s="185"/>
      <c r="AE31" s="185"/>
      <c r="AF31" s="185"/>
      <c r="AG31" s="187">
        <f t="shared" si="0"/>
        <v>0</v>
      </c>
      <c r="AH31" s="187"/>
      <c r="AI31" s="187"/>
      <c r="AJ31" s="53"/>
      <c r="AK31" s="188"/>
      <c r="AL31" s="188"/>
      <c r="AM31" s="186"/>
      <c r="AN31" s="186"/>
      <c r="AO31" s="185"/>
      <c r="AP31" s="185"/>
      <c r="AQ31" s="185"/>
      <c r="AR31" s="187">
        <f t="shared" si="1"/>
        <v>0</v>
      </c>
      <c r="AS31" s="187"/>
      <c r="AT31" s="200"/>
      <c r="AU31" s="137"/>
      <c r="AV31" s="135"/>
      <c r="AW31" s="135"/>
      <c r="AX31" s="135"/>
      <c r="AY31" s="135"/>
      <c r="AZ31" s="136"/>
      <c r="BC31" s="27" t="str">
        <f>O10</f>
        <v>1620-8</v>
      </c>
    </row>
    <row r="32" spans="1:55" ht="36" customHeight="1" x14ac:dyDescent="0.2">
      <c r="A32" s="73">
        <v>14</v>
      </c>
      <c r="B32" s="170"/>
      <c r="C32" s="167"/>
      <c r="D32" s="167"/>
      <c r="E32" s="167"/>
      <c r="F32" s="167"/>
      <c r="G32" s="167"/>
      <c r="H32" s="167"/>
      <c r="I32" s="167"/>
      <c r="J32" s="258"/>
      <c r="K32" s="259"/>
      <c r="L32" s="259"/>
      <c r="M32" s="259"/>
      <c r="N32" s="259"/>
      <c r="O32" s="260"/>
      <c r="P32" s="168"/>
      <c r="Q32" s="168"/>
      <c r="R32" s="169"/>
      <c r="S32" s="169"/>
      <c r="T32" s="169"/>
      <c r="U32" s="134"/>
      <c r="V32" s="135"/>
      <c r="W32" s="135"/>
      <c r="X32" s="136"/>
      <c r="Y32" s="132"/>
      <c r="Z32" s="133"/>
      <c r="AA32" s="133"/>
      <c r="AB32" s="186"/>
      <c r="AC32" s="186"/>
      <c r="AD32" s="185"/>
      <c r="AE32" s="185"/>
      <c r="AF32" s="185"/>
      <c r="AG32" s="187">
        <f t="shared" si="0"/>
        <v>0</v>
      </c>
      <c r="AH32" s="187"/>
      <c r="AI32" s="187"/>
      <c r="AJ32" s="53"/>
      <c r="AK32" s="188"/>
      <c r="AL32" s="188"/>
      <c r="AM32" s="186"/>
      <c r="AN32" s="186"/>
      <c r="AO32" s="185"/>
      <c r="AP32" s="185"/>
      <c r="AQ32" s="185"/>
      <c r="AR32" s="187">
        <f t="shared" si="1"/>
        <v>0</v>
      </c>
      <c r="AS32" s="187"/>
      <c r="AT32" s="200"/>
      <c r="AU32" s="137"/>
      <c r="AV32" s="135"/>
      <c r="AW32" s="135"/>
      <c r="AX32" s="135"/>
      <c r="AY32" s="135"/>
      <c r="AZ32" s="136"/>
    </row>
    <row r="33" spans="1:52" ht="36" customHeight="1" x14ac:dyDescent="0.2">
      <c r="A33" s="73">
        <v>15</v>
      </c>
      <c r="B33" s="170"/>
      <c r="C33" s="167"/>
      <c r="D33" s="167"/>
      <c r="E33" s="167"/>
      <c r="F33" s="167"/>
      <c r="G33" s="167"/>
      <c r="H33" s="167"/>
      <c r="I33" s="167"/>
      <c r="J33" s="258"/>
      <c r="K33" s="259"/>
      <c r="L33" s="259"/>
      <c r="M33" s="259"/>
      <c r="N33" s="259"/>
      <c r="O33" s="260"/>
      <c r="P33" s="168"/>
      <c r="Q33" s="168"/>
      <c r="R33" s="169"/>
      <c r="S33" s="169"/>
      <c r="T33" s="169"/>
      <c r="U33" s="134"/>
      <c r="V33" s="135"/>
      <c r="W33" s="135"/>
      <c r="X33" s="136"/>
      <c r="Y33" s="132"/>
      <c r="Z33" s="133"/>
      <c r="AA33" s="133"/>
      <c r="AB33" s="186"/>
      <c r="AC33" s="186"/>
      <c r="AD33" s="185"/>
      <c r="AE33" s="185"/>
      <c r="AF33" s="185"/>
      <c r="AG33" s="187">
        <f t="shared" si="0"/>
        <v>0</v>
      </c>
      <c r="AH33" s="187"/>
      <c r="AI33" s="187"/>
      <c r="AJ33" s="53"/>
      <c r="AK33" s="188"/>
      <c r="AL33" s="188"/>
      <c r="AM33" s="186"/>
      <c r="AN33" s="186"/>
      <c r="AO33" s="185"/>
      <c r="AP33" s="185"/>
      <c r="AQ33" s="185"/>
      <c r="AR33" s="187">
        <f t="shared" si="1"/>
        <v>0</v>
      </c>
      <c r="AS33" s="187"/>
      <c r="AT33" s="200"/>
      <c r="AU33" s="137"/>
      <c r="AV33" s="135"/>
      <c r="AW33" s="135"/>
      <c r="AX33" s="135"/>
      <c r="AY33" s="135"/>
      <c r="AZ33" s="136"/>
    </row>
    <row r="34" spans="1:52" ht="36" customHeight="1" x14ac:dyDescent="0.2">
      <c r="A34" s="73">
        <v>16</v>
      </c>
      <c r="B34" s="170"/>
      <c r="C34" s="167"/>
      <c r="D34" s="167"/>
      <c r="E34" s="167"/>
      <c r="F34" s="167"/>
      <c r="G34" s="167"/>
      <c r="H34" s="167"/>
      <c r="I34" s="167"/>
      <c r="J34" s="258"/>
      <c r="K34" s="259"/>
      <c r="L34" s="259"/>
      <c r="M34" s="259"/>
      <c r="N34" s="259"/>
      <c r="O34" s="260"/>
      <c r="P34" s="168"/>
      <c r="Q34" s="168"/>
      <c r="R34" s="169"/>
      <c r="S34" s="169"/>
      <c r="T34" s="169"/>
      <c r="U34" s="134"/>
      <c r="V34" s="135"/>
      <c r="W34" s="135"/>
      <c r="X34" s="136"/>
      <c r="Y34" s="132"/>
      <c r="Z34" s="133"/>
      <c r="AA34" s="133"/>
      <c r="AB34" s="186"/>
      <c r="AC34" s="186"/>
      <c r="AD34" s="185"/>
      <c r="AE34" s="185"/>
      <c r="AF34" s="185"/>
      <c r="AG34" s="187">
        <f t="shared" si="0"/>
        <v>0</v>
      </c>
      <c r="AH34" s="187"/>
      <c r="AI34" s="187"/>
      <c r="AJ34" s="53"/>
      <c r="AK34" s="188"/>
      <c r="AL34" s="188"/>
      <c r="AM34" s="186"/>
      <c r="AN34" s="186"/>
      <c r="AO34" s="185"/>
      <c r="AP34" s="185"/>
      <c r="AQ34" s="185"/>
      <c r="AR34" s="187">
        <f t="shared" si="1"/>
        <v>0</v>
      </c>
      <c r="AS34" s="187"/>
      <c r="AT34" s="200"/>
      <c r="AU34" s="137"/>
      <c r="AV34" s="135"/>
      <c r="AW34" s="135"/>
      <c r="AX34" s="135"/>
      <c r="AY34" s="135"/>
      <c r="AZ34" s="136"/>
    </row>
    <row r="35" spans="1:52" ht="36" customHeight="1" x14ac:dyDescent="0.2">
      <c r="A35" s="73">
        <v>17</v>
      </c>
      <c r="B35" s="170"/>
      <c r="C35" s="167"/>
      <c r="D35" s="167"/>
      <c r="E35" s="167"/>
      <c r="F35" s="167"/>
      <c r="G35" s="167"/>
      <c r="H35" s="167"/>
      <c r="I35" s="167"/>
      <c r="J35" s="258"/>
      <c r="K35" s="259"/>
      <c r="L35" s="259"/>
      <c r="M35" s="259"/>
      <c r="N35" s="259"/>
      <c r="O35" s="260"/>
      <c r="P35" s="168"/>
      <c r="Q35" s="168"/>
      <c r="R35" s="169"/>
      <c r="S35" s="169"/>
      <c r="T35" s="169"/>
      <c r="U35" s="134"/>
      <c r="V35" s="135"/>
      <c r="W35" s="135"/>
      <c r="X35" s="136"/>
      <c r="Y35" s="132"/>
      <c r="Z35" s="133"/>
      <c r="AA35" s="133"/>
      <c r="AB35" s="186"/>
      <c r="AC35" s="186"/>
      <c r="AD35" s="185"/>
      <c r="AE35" s="185"/>
      <c r="AF35" s="185"/>
      <c r="AG35" s="187">
        <f t="shared" si="0"/>
        <v>0</v>
      </c>
      <c r="AH35" s="187"/>
      <c r="AI35" s="187"/>
      <c r="AJ35" s="53"/>
      <c r="AK35" s="188"/>
      <c r="AL35" s="188"/>
      <c r="AM35" s="186"/>
      <c r="AN35" s="186"/>
      <c r="AO35" s="185"/>
      <c r="AP35" s="185"/>
      <c r="AQ35" s="185"/>
      <c r="AR35" s="187">
        <f t="shared" si="1"/>
        <v>0</v>
      </c>
      <c r="AS35" s="187"/>
      <c r="AT35" s="200"/>
      <c r="AU35" s="137"/>
      <c r="AV35" s="135"/>
      <c r="AW35" s="135"/>
      <c r="AX35" s="135"/>
      <c r="AY35" s="135"/>
      <c r="AZ35" s="136"/>
    </row>
    <row r="36" spans="1:52" ht="36" customHeight="1" x14ac:dyDescent="0.2">
      <c r="A36" s="73">
        <v>18</v>
      </c>
      <c r="B36" s="170"/>
      <c r="C36" s="167"/>
      <c r="D36" s="167"/>
      <c r="E36" s="167"/>
      <c r="F36" s="167"/>
      <c r="G36" s="167"/>
      <c r="H36" s="167"/>
      <c r="I36" s="167"/>
      <c r="J36" s="258"/>
      <c r="K36" s="259"/>
      <c r="L36" s="259"/>
      <c r="M36" s="259"/>
      <c r="N36" s="259"/>
      <c r="O36" s="260"/>
      <c r="P36" s="168"/>
      <c r="Q36" s="168"/>
      <c r="R36" s="169"/>
      <c r="S36" s="169"/>
      <c r="T36" s="169"/>
      <c r="U36" s="134"/>
      <c r="V36" s="135"/>
      <c r="W36" s="135"/>
      <c r="X36" s="136"/>
      <c r="Y36" s="132"/>
      <c r="Z36" s="133"/>
      <c r="AA36" s="133"/>
      <c r="AB36" s="186"/>
      <c r="AC36" s="186"/>
      <c r="AD36" s="185"/>
      <c r="AE36" s="185"/>
      <c r="AF36" s="185"/>
      <c r="AG36" s="187">
        <f t="shared" si="0"/>
        <v>0</v>
      </c>
      <c r="AH36" s="187"/>
      <c r="AI36" s="187"/>
      <c r="AJ36" s="53"/>
      <c r="AK36" s="188"/>
      <c r="AL36" s="188"/>
      <c r="AM36" s="186"/>
      <c r="AN36" s="186"/>
      <c r="AO36" s="185"/>
      <c r="AP36" s="185"/>
      <c r="AQ36" s="185"/>
      <c r="AR36" s="187">
        <f t="shared" si="1"/>
        <v>0</v>
      </c>
      <c r="AS36" s="187"/>
      <c r="AT36" s="200"/>
      <c r="AU36" s="137"/>
      <c r="AV36" s="135"/>
      <c r="AW36" s="135"/>
      <c r="AX36" s="135"/>
      <c r="AY36" s="135"/>
      <c r="AZ36" s="136"/>
    </row>
    <row r="37" spans="1:52" ht="36" customHeight="1" x14ac:dyDescent="0.2">
      <c r="A37" s="73">
        <v>19</v>
      </c>
      <c r="B37" s="170"/>
      <c r="C37" s="167"/>
      <c r="D37" s="167"/>
      <c r="E37" s="167"/>
      <c r="F37" s="167"/>
      <c r="G37" s="167"/>
      <c r="H37" s="167"/>
      <c r="I37" s="167"/>
      <c r="J37" s="258"/>
      <c r="K37" s="259"/>
      <c r="L37" s="259"/>
      <c r="M37" s="259"/>
      <c r="N37" s="259"/>
      <c r="O37" s="260"/>
      <c r="P37" s="168"/>
      <c r="Q37" s="168"/>
      <c r="R37" s="169"/>
      <c r="S37" s="169"/>
      <c r="T37" s="169"/>
      <c r="U37" s="134"/>
      <c r="V37" s="135"/>
      <c r="W37" s="135"/>
      <c r="X37" s="136"/>
      <c r="Y37" s="132"/>
      <c r="Z37" s="133"/>
      <c r="AA37" s="133"/>
      <c r="AB37" s="186"/>
      <c r="AC37" s="186"/>
      <c r="AD37" s="185"/>
      <c r="AE37" s="185"/>
      <c r="AF37" s="185"/>
      <c r="AG37" s="187">
        <f t="shared" si="0"/>
        <v>0</v>
      </c>
      <c r="AH37" s="187"/>
      <c r="AI37" s="187"/>
      <c r="AJ37" s="53"/>
      <c r="AK37" s="188"/>
      <c r="AL37" s="188"/>
      <c r="AM37" s="186"/>
      <c r="AN37" s="186"/>
      <c r="AO37" s="185"/>
      <c r="AP37" s="185"/>
      <c r="AQ37" s="185"/>
      <c r="AR37" s="187">
        <f t="shared" si="1"/>
        <v>0</v>
      </c>
      <c r="AS37" s="187"/>
      <c r="AT37" s="200"/>
      <c r="AU37" s="137"/>
      <c r="AV37" s="135"/>
      <c r="AW37" s="135"/>
      <c r="AX37" s="135"/>
      <c r="AY37" s="135"/>
      <c r="AZ37" s="136"/>
    </row>
    <row r="38" spans="1:52" ht="36" customHeight="1" x14ac:dyDescent="0.2">
      <c r="A38" s="73">
        <v>20</v>
      </c>
      <c r="B38" s="170"/>
      <c r="C38" s="167"/>
      <c r="D38" s="167"/>
      <c r="E38" s="167"/>
      <c r="F38" s="167"/>
      <c r="G38" s="167"/>
      <c r="H38" s="167"/>
      <c r="I38" s="167"/>
      <c r="J38" s="258"/>
      <c r="K38" s="259"/>
      <c r="L38" s="259"/>
      <c r="M38" s="259"/>
      <c r="N38" s="259"/>
      <c r="O38" s="260"/>
      <c r="P38" s="168"/>
      <c r="Q38" s="168"/>
      <c r="R38" s="169"/>
      <c r="S38" s="169"/>
      <c r="T38" s="169"/>
      <c r="U38" s="134"/>
      <c r="V38" s="135"/>
      <c r="W38" s="135"/>
      <c r="X38" s="136"/>
      <c r="Y38" s="132"/>
      <c r="Z38" s="133"/>
      <c r="AA38" s="133"/>
      <c r="AB38" s="186"/>
      <c r="AC38" s="186"/>
      <c r="AD38" s="185"/>
      <c r="AE38" s="185"/>
      <c r="AF38" s="185"/>
      <c r="AG38" s="187">
        <f t="shared" si="0"/>
        <v>0</v>
      </c>
      <c r="AH38" s="187"/>
      <c r="AI38" s="187"/>
      <c r="AJ38" s="53"/>
      <c r="AK38" s="188"/>
      <c r="AL38" s="188"/>
      <c r="AM38" s="186"/>
      <c r="AN38" s="186"/>
      <c r="AO38" s="185"/>
      <c r="AP38" s="185"/>
      <c r="AQ38" s="185"/>
      <c r="AR38" s="187">
        <f t="shared" si="1"/>
        <v>0</v>
      </c>
      <c r="AS38" s="187"/>
      <c r="AT38" s="200"/>
      <c r="AU38" s="137"/>
      <c r="AV38" s="135"/>
      <c r="AW38" s="135"/>
      <c r="AX38" s="135"/>
      <c r="AY38" s="135"/>
      <c r="AZ38" s="136"/>
    </row>
    <row r="39" spans="1:52" ht="36" customHeight="1" x14ac:dyDescent="0.2">
      <c r="A39" s="73">
        <v>21</v>
      </c>
      <c r="B39" s="170"/>
      <c r="C39" s="167"/>
      <c r="D39" s="167"/>
      <c r="E39" s="167"/>
      <c r="F39" s="167"/>
      <c r="G39" s="167"/>
      <c r="H39" s="167"/>
      <c r="I39" s="167"/>
      <c r="J39" s="258"/>
      <c r="K39" s="259"/>
      <c r="L39" s="259"/>
      <c r="M39" s="259"/>
      <c r="N39" s="259"/>
      <c r="O39" s="260"/>
      <c r="P39" s="168"/>
      <c r="Q39" s="168"/>
      <c r="R39" s="169"/>
      <c r="S39" s="169"/>
      <c r="T39" s="169"/>
      <c r="U39" s="134"/>
      <c r="V39" s="135"/>
      <c r="W39" s="135"/>
      <c r="X39" s="136"/>
      <c r="Y39" s="132"/>
      <c r="Z39" s="133"/>
      <c r="AA39" s="133"/>
      <c r="AB39" s="186"/>
      <c r="AC39" s="186"/>
      <c r="AD39" s="185"/>
      <c r="AE39" s="185"/>
      <c r="AF39" s="185"/>
      <c r="AG39" s="187">
        <f t="shared" si="0"/>
        <v>0</v>
      </c>
      <c r="AH39" s="187"/>
      <c r="AI39" s="187"/>
      <c r="AJ39" s="53"/>
      <c r="AK39" s="188"/>
      <c r="AL39" s="188"/>
      <c r="AM39" s="186"/>
      <c r="AN39" s="186"/>
      <c r="AO39" s="185"/>
      <c r="AP39" s="185"/>
      <c r="AQ39" s="185"/>
      <c r="AR39" s="187">
        <f t="shared" si="1"/>
        <v>0</v>
      </c>
      <c r="AS39" s="187"/>
      <c r="AT39" s="200"/>
      <c r="AU39" s="137"/>
      <c r="AV39" s="135"/>
      <c r="AW39" s="135"/>
      <c r="AX39" s="135"/>
      <c r="AY39" s="135"/>
      <c r="AZ39" s="136"/>
    </row>
    <row r="40" spans="1:52" ht="36" customHeight="1" x14ac:dyDescent="0.2">
      <c r="A40" s="73">
        <v>22</v>
      </c>
      <c r="B40" s="170"/>
      <c r="C40" s="167"/>
      <c r="D40" s="167"/>
      <c r="E40" s="167"/>
      <c r="F40" s="167"/>
      <c r="G40" s="167"/>
      <c r="H40" s="167"/>
      <c r="I40" s="167"/>
      <c r="J40" s="258"/>
      <c r="K40" s="259"/>
      <c r="L40" s="259"/>
      <c r="M40" s="259"/>
      <c r="N40" s="259"/>
      <c r="O40" s="260"/>
      <c r="P40" s="168"/>
      <c r="Q40" s="168"/>
      <c r="R40" s="169"/>
      <c r="S40" s="169"/>
      <c r="T40" s="169"/>
      <c r="U40" s="134"/>
      <c r="V40" s="135"/>
      <c r="W40" s="135"/>
      <c r="X40" s="136"/>
      <c r="Y40" s="132"/>
      <c r="Z40" s="133"/>
      <c r="AA40" s="133"/>
      <c r="AB40" s="186"/>
      <c r="AC40" s="186"/>
      <c r="AD40" s="185"/>
      <c r="AE40" s="185"/>
      <c r="AF40" s="185"/>
      <c r="AG40" s="187">
        <f t="shared" si="0"/>
        <v>0</v>
      </c>
      <c r="AH40" s="187"/>
      <c r="AI40" s="187"/>
      <c r="AJ40" s="53"/>
      <c r="AK40" s="188"/>
      <c r="AL40" s="188"/>
      <c r="AM40" s="186"/>
      <c r="AN40" s="186"/>
      <c r="AO40" s="185"/>
      <c r="AP40" s="185"/>
      <c r="AQ40" s="185"/>
      <c r="AR40" s="187">
        <f t="shared" si="1"/>
        <v>0</v>
      </c>
      <c r="AS40" s="187"/>
      <c r="AT40" s="200"/>
      <c r="AU40" s="137"/>
      <c r="AV40" s="135"/>
      <c r="AW40" s="135"/>
      <c r="AX40" s="135"/>
      <c r="AY40" s="135"/>
      <c r="AZ40" s="136"/>
    </row>
    <row r="41" spans="1:52" ht="36" customHeight="1" x14ac:dyDescent="0.2">
      <c r="A41" s="73">
        <v>23</v>
      </c>
      <c r="B41" s="170"/>
      <c r="C41" s="167"/>
      <c r="D41" s="167"/>
      <c r="E41" s="167"/>
      <c r="F41" s="167"/>
      <c r="G41" s="167"/>
      <c r="H41" s="167"/>
      <c r="I41" s="167"/>
      <c r="J41" s="258"/>
      <c r="K41" s="259"/>
      <c r="L41" s="259"/>
      <c r="M41" s="259"/>
      <c r="N41" s="259"/>
      <c r="O41" s="260"/>
      <c r="P41" s="168"/>
      <c r="Q41" s="168"/>
      <c r="R41" s="169"/>
      <c r="S41" s="169"/>
      <c r="T41" s="169"/>
      <c r="U41" s="134"/>
      <c r="V41" s="135"/>
      <c r="W41" s="135"/>
      <c r="X41" s="136"/>
      <c r="Y41" s="132"/>
      <c r="Z41" s="133"/>
      <c r="AA41" s="133"/>
      <c r="AB41" s="186"/>
      <c r="AC41" s="186"/>
      <c r="AD41" s="185"/>
      <c r="AE41" s="185"/>
      <c r="AF41" s="185"/>
      <c r="AG41" s="187">
        <f t="shared" si="0"/>
        <v>0</v>
      </c>
      <c r="AH41" s="187"/>
      <c r="AI41" s="187"/>
      <c r="AJ41" s="53"/>
      <c r="AK41" s="188"/>
      <c r="AL41" s="188"/>
      <c r="AM41" s="186"/>
      <c r="AN41" s="186"/>
      <c r="AO41" s="185"/>
      <c r="AP41" s="185"/>
      <c r="AQ41" s="185"/>
      <c r="AR41" s="187">
        <f t="shared" si="1"/>
        <v>0</v>
      </c>
      <c r="AS41" s="187"/>
      <c r="AT41" s="200"/>
      <c r="AU41" s="137"/>
      <c r="AV41" s="135"/>
      <c r="AW41" s="135"/>
      <c r="AX41" s="135"/>
      <c r="AY41" s="135"/>
      <c r="AZ41" s="136"/>
    </row>
    <row r="42" spans="1:52" ht="36" customHeight="1" x14ac:dyDescent="0.2">
      <c r="A42" s="73">
        <v>24</v>
      </c>
      <c r="B42" s="170"/>
      <c r="C42" s="167"/>
      <c r="D42" s="167"/>
      <c r="E42" s="167"/>
      <c r="F42" s="167"/>
      <c r="G42" s="167"/>
      <c r="H42" s="167"/>
      <c r="I42" s="167"/>
      <c r="J42" s="258"/>
      <c r="K42" s="259"/>
      <c r="L42" s="259"/>
      <c r="M42" s="259"/>
      <c r="N42" s="259"/>
      <c r="O42" s="260"/>
      <c r="P42" s="168"/>
      <c r="Q42" s="168"/>
      <c r="R42" s="169"/>
      <c r="S42" s="169"/>
      <c r="T42" s="169"/>
      <c r="U42" s="134"/>
      <c r="V42" s="135"/>
      <c r="W42" s="135"/>
      <c r="X42" s="136"/>
      <c r="Y42" s="132"/>
      <c r="Z42" s="133"/>
      <c r="AA42" s="133"/>
      <c r="AB42" s="186"/>
      <c r="AC42" s="186"/>
      <c r="AD42" s="185"/>
      <c r="AE42" s="185"/>
      <c r="AF42" s="185"/>
      <c r="AG42" s="187">
        <f t="shared" si="0"/>
        <v>0</v>
      </c>
      <c r="AH42" s="187"/>
      <c r="AI42" s="187"/>
      <c r="AJ42" s="53"/>
      <c r="AK42" s="188"/>
      <c r="AL42" s="188"/>
      <c r="AM42" s="186"/>
      <c r="AN42" s="186"/>
      <c r="AO42" s="185"/>
      <c r="AP42" s="185"/>
      <c r="AQ42" s="185"/>
      <c r="AR42" s="187">
        <f t="shared" si="1"/>
        <v>0</v>
      </c>
      <c r="AS42" s="187"/>
      <c r="AT42" s="200"/>
      <c r="AU42" s="137"/>
      <c r="AV42" s="135"/>
      <c r="AW42" s="135"/>
      <c r="AX42" s="135"/>
      <c r="AY42" s="135"/>
      <c r="AZ42" s="136"/>
    </row>
    <row r="43" spans="1:52" ht="36" customHeight="1" x14ac:dyDescent="0.2">
      <c r="A43" s="73">
        <v>25</v>
      </c>
      <c r="B43" s="170"/>
      <c r="C43" s="167"/>
      <c r="D43" s="167"/>
      <c r="E43" s="167"/>
      <c r="F43" s="167"/>
      <c r="G43" s="167"/>
      <c r="H43" s="167"/>
      <c r="I43" s="167"/>
      <c r="J43" s="258"/>
      <c r="K43" s="259"/>
      <c r="L43" s="259"/>
      <c r="M43" s="259"/>
      <c r="N43" s="259"/>
      <c r="O43" s="260"/>
      <c r="P43" s="168"/>
      <c r="Q43" s="168"/>
      <c r="R43" s="169"/>
      <c r="S43" s="169"/>
      <c r="T43" s="169"/>
      <c r="U43" s="134"/>
      <c r="V43" s="135"/>
      <c r="W43" s="135"/>
      <c r="X43" s="136"/>
      <c r="Y43" s="132"/>
      <c r="Z43" s="133"/>
      <c r="AA43" s="133"/>
      <c r="AB43" s="186"/>
      <c r="AC43" s="186"/>
      <c r="AD43" s="185"/>
      <c r="AE43" s="185"/>
      <c r="AF43" s="185"/>
      <c r="AG43" s="187">
        <f t="shared" si="0"/>
        <v>0</v>
      </c>
      <c r="AH43" s="187"/>
      <c r="AI43" s="187"/>
      <c r="AJ43" s="53"/>
      <c r="AK43" s="188"/>
      <c r="AL43" s="188"/>
      <c r="AM43" s="186"/>
      <c r="AN43" s="186"/>
      <c r="AO43" s="185"/>
      <c r="AP43" s="185"/>
      <c r="AQ43" s="185"/>
      <c r="AR43" s="187">
        <f t="shared" si="1"/>
        <v>0</v>
      </c>
      <c r="AS43" s="187"/>
      <c r="AT43" s="200"/>
      <c r="AU43" s="137"/>
      <c r="AV43" s="135"/>
      <c r="AW43" s="135"/>
      <c r="AX43" s="135"/>
      <c r="AY43" s="135"/>
      <c r="AZ43" s="136"/>
    </row>
    <row r="44" spans="1:52" ht="36" customHeight="1" x14ac:dyDescent="0.2">
      <c r="A44" s="73">
        <v>26</v>
      </c>
      <c r="B44" s="170"/>
      <c r="C44" s="167"/>
      <c r="D44" s="167"/>
      <c r="E44" s="167"/>
      <c r="F44" s="167"/>
      <c r="G44" s="167"/>
      <c r="H44" s="167"/>
      <c r="I44" s="167"/>
      <c r="J44" s="258"/>
      <c r="K44" s="259"/>
      <c r="L44" s="259"/>
      <c r="M44" s="259"/>
      <c r="N44" s="259"/>
      <c r="O44" s="260"/>
      <c r="P44" s="168"/>
      <c r="Q44" s="168"/>
      <c r="R44" s="169"/>
      <c r="S44" s="169"/>
      <c r="T44" s="169"/>
      <c r="U44" s="134"/>
      <c r="V44" s="135"/>
      <c r="W44" s="135"/>
      <c r="X44" s="136"/>
      <c r="Y44" s="132"/>
      <c r="Z44" s="133"/>
      <c r="AA44" s="133"/>
      <c r="AB44" s="186"/>
      <c r="AC44" s="186"/>
      <c r="AD44" s="185"/>
      <c r="AE44" s="185"/>
      <c r="AF44" s="185"/>
      <c r="AG44" s="187">
        <f t="shared" si="0"/>
        <v>0</v>
      </c>
      <c r="AH44" s="187"/>
      <c r="AI44" s="187"/>
      <c r="AJ44" s="53"/>
      <c r="AK44" s="188"/>
      <c r="AL44" s="188"/>
      <c r="AM44" s="186"/>
      <c r="AN44" s="186"/>
      <c r="AO44" s="185"/>
      <c r="AP44" s="185"/>
      <c r="AQ44" s="185"/>
      <c r="AR44" s="187">
        <f t="shared" si="1"/>
        <v>0</v>
      </c>
      <c r="AS44" s="187"/>
      <c r="AT44" s="200"/>
      <c r="AU44" s="137"/>
      <c r="AV44" s="135"/>
      <c r="AW44" s="135"/>
      <c r="AX44" s="135"/>
      <c r="AY44" s="135"/>
      <c r="AZ44" s="136"/>
    </row>
    <row r="45" spans="1:52" ht="36" customHeight="1" x14ac:dyDescent="0.2">
      <c r="A45" s="73">
        <v>27</v>
      </c>
      <c r="B45" s="170"/>
      <c r="C45" s="167"/>
      <c r="D45" s="167"/>
      <c r="E45" s="167"/>
      <c r="F45" s="167"/>
      <c r="G45" s="167"/>
      <c r="H45" s="167"/>
      <c r="I45" s="167"/>
      <c r="J45" s="258"/>
      <c r="K45" s="259"/>
      <c r="L45" s="259"/>
      <c r="M45" s="259"/>
      <c r="N45" s="259"/>
      <c r="O45" s="260"/>
      <c r="P45" s="168"/>
      <c r="Q45" s="168"/>
      <c r="R45" s="169"/>
      <c r="S45" s="169"/>
      <c r="T45" s="169"/>
      <c r="U45" s="134"/>
      <c r="V45" s="135"/>
      <c r="W45" s="135"/>
      <c r="X45" s="136"/>
      <c r="Y45" s="132"/>
      <c r="Z45" s="133"/>
      <c r="AA45" s="133"/>
      <c r="AB45" s="186"/>
      <c r="AC45" s="186"/>
      <c r="AD45" s="185"/>
      <c r="AE45" s="185"/>
      <c r="AF45" s="185"/>
      <c r="AG45" s="187">
        <f t="shared" si="0"/>
        <v>0</v>
      </c>
      <c r="AH45" s="187"/>
      <c r="AI45" s="187"/>
      <c r="AJ45" s="53"/>
      <c r="AK45" s="188"/>
      <c r="AL45" s="188"/>
      <c r="AM45" s="186"/>
      <c r="AN45" s="186"/>
      <c r="AO45" s="185"/>
      <c r="AP45" s="185"/>
      <c r="AQ45" s="185"/>
      <c r="AR45" s="187">
        <f t="shared" si="1"/>
        <v>0</v>
      </c>
      <c r="AS45" s="187"/>
      <c r="AT45" s="200"/>
      <c r="AU45" s="137"/>
      <c r="AV45" s="135"/>
      <c r="AW45" s="135"/>
      <c r="AX45" s="135"/>
      <c r="AY45" s="135"/>
      <c r="AZ45" s="136"/>
    </row>
    <row r="46" spans="1:52" ht="36" customHeight="1" x14ac:dyDescent="0.2">
      <c r="A46" s="73">
        <v>28</v>
      </c>
      <c r="B46" s="170"/>
      <c r="C46" s="167"/>
      <c r="D46" s="167"/>
      <c r="E46" s="167"/>
      <c r="F46" s="167"/>
      <c r="G46" s="167"/>
      <c r="H46" s="167"/>
      <c r="I46" s="167"/>
      <c r="J46" s="258"/>
      <c r="K46" s="259"/>
      <c r="L46" s="259"/>
      <c r="M46" s="259"/>
      <c r="N46" s="259"/>
      <c r="O46" s="260"/>
      <c r="P46" s="168"/>
      <c r="Q46" s="168"/>
      <c r="R46" s="169"/>
      <c r="S46" s="169"/>
      <c r="T46" s="169"/>
      <c r="U46" s="134"/>
      <c r="V46" s="135"/>
      <c r="W46" s="135"/>
      <c r="X46" s="136"/>
      <c r="Y46" s="132"/>
      <c r="Z46" s="133"/>
      <c r="AA46" s="133"/>
      <c r="AB46" s="186"/>
      <c r="AC46" s="186"/>
      <c r="AD46" s="185"/>
      <c r="AE46" s="185"/>
      <c r="AF46" s="185"/>
      <c r="AG46" s="187">
        <f t="shared" si="0"/>
        <v>0</v>
      </c>
      <c r="AH46" s="187"/>
      <c r="AI46" s="187"/>
      <c r="AJ46" s="53"/>
      <c r="AK46" s="188"/>
      <c r="AL46" s="188"/>
      <c r="AM46" s="186"/>
      <c r="AN46" s="186"/>
      <c r="AO46" s="185"/>
      <c r="AP46" s="185"/>
      <c r="AQ46" s="185"/>
      <c r="AR46" s="187">
        <f t="shared" si="1"/>
        <v>0</v>
      </c>
      <c r="AS46" s="187"/>
      <c r="AT46" s="200"/>
      <c r="AU46" s="137"/>
      <c r="AV46" s="135"/>
      <c r="AW46" s="135"/>
      <c r="AX46" s="135"/>
      <c r="AY46" s="135"/>
      <c r="AZ46" s="136"/>
    </row>
    <row r="47" spans="1:52" ht="36" customHeight="1" x14ac:dyDescent="0.2">
      <c r="A47" s="73">
        <v>29</v>
      </c>
      <c r="B47" s="170"/>
      <c r="C47" s="167"/>
      <c r="D47" s="167"/>
      <c r="E47" s="167"/>
      <c r="F47" s="167"/>
      <c r="G47" s="167"/>
      <c r="H47" s="167"/>
      <c r="I47" s="167"/>
      <c r="J47" s="258"/>
      <c r="K47" s="259"/>
      <c r="L47" s="259"/>
      <c r="M47" s="259"/>
      <c r="N47" s="259"/>
      <c r="O47" s="260"/>
      <c r="P47" s="168"/>
      <c r="Q47" s="168"/>
      <c r="R47" s="169"/>
      <c r="S47" s="169"/>
      <c r="T47" s="169"/>
      <c r="U47" s="134"/>
      <c r="V47" s="135"/>
      <c r="W47" s="135"/>
      <c r="X47" s="136"/>
      <c r="Y47" s="132"/>
      <c r="Z47" s="133"/>
      <c r="AA47" s="133"/>
      <c r="AB47" s="186"/>
      <c r="AC47" s="186"/>
      <c r="AD47" s="185"/>
      <c r="AE47" s="185"/>
      <c r="AF47" s="185"/>
      <c r="AG47" s="187">
        <f t="shared" si="0"/>
        <v>0</v>
      </c>
      <c r="AH47" s="187"/>
      <c r="AI47" s="187"/>
      <c r="AJ47" s="53"/>
      <c r="AK47" s="188"/>
      <c r="AL47" s="188"/>
      <c r="AM47" s="186"/>
      <c r="AN47" s="186"/>
      <c r="AO47" s="185"/>
      <c r="AP47" s="185"/>
      <c r="AQ47" s="185"/>
      <c r="AR47" s="187">
        <f t="shared" si="1"/>
        <v>0</v>
      </c>
      <c r="AS47" s="187"/>
      <c r="AT47" s="200"/>
      <c r="AU47" s="137"/>
      <c r="AV47" s="135"/>
      <c r="AW47" s="135"/>
      <c r="AX47" s="135"/>
      <c r="AY47" s="135"/>
      <c r="AZ47" s="136"/>
    </row>
    <row r="48" spans="1:52" ht="36" customHeight="1" x14ac:dyDescent="0.2">
      <c r="A48" s="73">
        <v>30</v>
      </c>
      <c r="B48" s="170"/>
      <c r="C48" s="167"/>
      <c r="D48" s="167"/>
      <c r="E48" s="167"/>
      <c r="F48" s="167"/>
      <c r="G48" s="167"/>
      <c r="H48" s="167"/>
      <c r="I48" s="167"/>
      <c r="J48" s="258"/>
      <c r="K48" s="259"/>
      <c r="L48" s="259"/>
      <c r="M48" s="259"/>
      <c r="N48" s="259"/>
      <c r="O48" s="260"/>
      <c r="P48" s="168"/>
      <c r="Q48" s="168"/>
      <c r="R48" s="169"/>
      <c r="S48" s="169"/>
      <c r="T48" s="169"/>
      <c r="U48" s="134"/>
      <c r="V48" s="135"/>
      <c r="W48" s="135"/>
      <c r="X48" s="136"/>
      <c r="Y48" s="132"/>
      <c r="Z48" s="133"/>
      <c r="AA48" s="133"/>
      <c r="AB48" s="186"/>
      <c r="AC48" s="186"/>
      <c r="AD48" s="185"/>
      <c r="AE48" s="185"/>
      <c r="AF48" s="185"/>
      <c r="AG48" s="187">
        <f t="shared" si="0"/>
        <v>0</v>
      </c>
      <c r="AH48" s="187"/>
      <c r="AI48" s="187"/>
      <c r="AJ48" s="53"/>
      <c r="AK48" s="188"/>
      <c r="AL48" s="188"/>
      <c r="AM48" s="186"/>
      <c r="AN48" s="186"/>
      <c r="AO48" s="185"/>
      <c r="AP48" s="185"/>
      <c r="AQ48" s="185"/>
      <c r="AR48" s="187">
        <f t="shared" si="1"/>
        <v>0</v>
      </c>
      <c r="AS48" s="187"/>
      <c r="AT48" s="200"/>
      <c r="AU48" s="137"/>
      <c r="AV48" s="135"/>
      <c r="AW48" s="135"/>
      <c r="AX48" s="135"/>
      <c r="AY48" s="135"/>
      <c r="AZ48" s="136"/>
    </row>
    <row r="49" spans="1:52" ht="36" customHeight="1" x14ac:dyDescent="0.2">
      <c r="A49" s="73">
        <v>31</v>
      </c>
      <c r="B49" s="170"/>
      <c r="C49" s="167"/>
      <c r="D49" s="167"/>
      <c r="E49" s="167"/>
      <c r="F49" s="167"/>
      <c r="G49" s="167"/>
      <c r="H49" s="167"/>
      <c r="I49" s="167"/>
      <c r="J49" s="258"/>
      <c r="K49" s="259"/>
      <c r="L49" s="259"/>
      <c r="M49" s="259"/>
      <c r="N49" s="259"/>
      <c r="O49" s="260"/>
      <c r="P49" s="168"/>
      <c r="Q49" s="168"/>
      <c r="R49" s="169"/>
      <c r="S49" s="169"/>
      <c r="T49" s="169"/>
      <c r="U49" s="134"/>
      <c r="V49" s="135"/>
      <c r="W49" s="135"/>
      <c r="X49" s="136"/>
      <c r="Y49" s="132"/>
      <c r="Z49" s="133"/>
      <c r="AA49" s="133"/>
      <c r="AB49" s="186"/>
      <c r="AC49" s="186"/>
      <c r="AD49" s="185"/>
      <c r="AE49" s="185"/>
      <c r="AF49" s="185"/>
      <c r="AG49" s="187">
        <f t="shared" si="0"/>
        <v>0</v>
      </c>
      <c r="AH49" s="187"/>
      <c r="AI49" s="187"/>
      <c r="AJ49" s="53"/>
      <c r="AK49" s="188"/>
      <c r="AL49" s="188"/>
      <c r="AM49" s="186"/>
      <c r="AN49" s="186"/>
      <c r="AO49" s="185"/>
      <c r="AP49" s="185"/>
      <c r="AQ49" s="185"/>
      <c r="AR49" s="187">
        <f t="shared" si="1"/>
        <v>0</v>
      </c>
      <c r="AS49" s="187"/>
      <c r="AT49" s="200"/>
      <c r="AU49" s="137"/>
      <c r="AV49" s="135"/>
      <c r="AW49" s="135"/>
      <c r="AX49" s="135"/>
      <c r="AY49" s="135"/>
      <c r="AZ49" s="136"/>
    </row>
    <row r="50" spans="1:52" ht="36" customHeight="1" x14ac:dyDescent="0.2">
      <c r="A50" s="73">
        <v>32</v>
      </c>
      <c r="B50" s="170"/>
      <c r="C50" s="167"/>
      <c r="D50" s="167"/>
      <c r="E50" s="167"/>
      <c r="F50" s="167"/>
      <c r="G50" s="167"/>
      <c r="H50" s="167"/>
      <c r="I50" s="167"/>
      <c r="J50" s="258"/>
      <c r="K50" s="259"/>
      <c r="L50" s="259"/>
      <c r="M50" s="259"/>
      <c r="N50" s="259"/>
      <c r="O50" s="260"/>
      <c r="P50" s="168"/>
      <c r="Q50" s="168"/>
      <c r="R50" s="169"/>
      <c r="S50" s="169"/>
      <c r="T50" s="169"/>
      <c r="U50" s="134"/>
      <c r="V50" s="135"/>
      <c r="W50" s="135"/>
      <c r="X50" s="136"/>
      <c r="Y50" s="132"/>
      <c r="Z50" s="133"/>
      <c r="AA50" s="133"/>
      <c r="AB50" s="186"/>
      <c r="AC50" s="186"/>
      <c r="AD50" s="185"/>
      <c r="AE50" s="185"/>
      <c r="AF50" s="185"/>
      <c r="AG50" s="187">
        <f t="shared" si="0"/>
        <v>0</v>
      </c>
      <c r="AH50" s="187"/>
      <c r="AI50" s="187"/>
      <c r="AJ50" s="53"/>
      <c r="AK50" s="188"/>
      <c r="AL50" s="188"/>
      <c r="AM50" s="186"/>
      <c r="AN50" s="186"/>
      <c r="AO50" s="185"/>
      <c r="AP50" s="185"/>
      <c r="AQ50" s="185"/>
      <c r="AR50" s="187">
        <f t="shared" si="1"/>
        <v>0</v>
      </c>
      <c r="AS50" s="187"/>
      <c r="AT50" s="200"/>
      <c r="AU50" s="137"/>
      <c r="AV50" s="135"/>
      <c r="AW50" s="135"/>
      <c r="AX50" s="135"/>
      <c r="AY50" s="135"/>
      <c r="AZ50" s="136"/>
    </row>
    <row r="51" spans="1:52" ht="36" customHeight="1" x14ac:dyDescent="0.2">
      <c r="A51" s="73">
        <v>33</v>
      </c>
      <c r="B51" s="170"/>
      <c r="C51" s="167"/>
      <c r="D51" s="167"/>
      <c r="E51" s="167"/>
      <c r="F51" s="167"/>
      <c r="G51" s="167"/>
      <c r="H51" s="167"/>
      <c r="I51" s="167"/>
      <c r="J51" s="258"/>
      <c r="K51" s="259"/>
      <c r="L51" s="259"/>
      <c r="M51" s="259"/>
      <c r="N51" s="259"/>
      <c r="O51" s="260"/>
      <c r="P51" s="168"/>
      <c r="Q51" s="168"/>
      <c r="R51" s="169"/>
      <c r="S51" s="169"/>
      <c r="T51" s="169"/>
      <c r="U51" s="134"/>
      <c r="V51" s="135"/>
      <c r="W51" s="135"/>
      <c r="X51" s="136"/>
      <c r="Y51" s="132"/>
      <c r="Z51" s="133"/>
      <c r="AA51" s="133"/>
      <c r="AB51" s="186"/>
      <c r="AC51" s="186"/>
      <c r="AD51" s="185"/>
      <c r="AE51" s="185"/>
      <c r="AF51" s="185"/>
      <c r="AG51" s="187">
        <f t="shared" ref="AG51:AG82" si="2">AD51*AB51</f>
        <v>0</v>
      </c>
      <c r="AH51" s="187"/>
      <c r="AI51" s="187"/>
      <c r="AJ51" s="53"/>
      <c r="AK51" s="188"/>
      <c r="AL51" s="188"/>
      <c r="AM51" s="186"/>
      <c r="AN51" s="186"/>
      <c r="AO51" s="185"/>
      <c r="AP51" s="185"/>
      <c r="AQ51" s="185"/>
      <c r="AR51" s="187">
        <f t="shared" ref="AR51:AR82" si="3">AO51*AM51</f>
        <v>0</v>
      </c>
      <c r="AS51" s="187"/>
      <c r="AT51" s="200"/>
      <c r="AU51" s="137"/>
      <c r="AV51" s="135"/>
      <c r="AW51" s="135"/>
      <c r="AX51" s="135"/>
      <c r="AY51" s="135"/>
      <c r="AZ51" s="136"/>
    </row>
    <row r="52" spans="1:52" ht="36" customHeight="1" x14ac:dyDescent="0.2">
      <c r="A52" s="73">
        <v>34</v>
      </c>
      <c r="B52" s="170"/>
      <c r="C52" s="167"/>
      <c r="D52" s="167"/>
      <c r="E52" s="167"/>
      <c r="F52" s="167"/>
      <c r="G52" s="167"/>
      <c r="H52" s="167"/>
      <c r="I52" s="167"/>
      <c r="J52" s="258"/>
      <c r="K52" s="259"/>
      <c r="L52" s="259"/>
      <c r="M52" s="259"/>
      <c r="N52" s="259"/>
      <c r="O52" s="260"/>
      <c r="P52" s="168"/>
      <c r="Q52" s="168"/>
      <c r="R52" s="169"/>
      <c r="S52" s="169"/>
      <c r="T52" s="169"/>
      <c r="U52" s="134"/>
      <c r="V52" s="135"/>
      <c r="W52" s="135"/>
      <c r="X52" s="136"/>
      <c r="Y52" s="132"/>
      <c r="Z52" s="133"/>
      <c r="AA52" s="133"/>
      <c r="AB52" s="186"/>
      <c r="AC52" s="186"/>
      <c r="AD52" s="185"/>
      <c r="AE52" s="185"/>
      <c r="AF52" s="185"/>
      <c r="AG52" s="187">
        <f t="shared" si="2"/>
        <v>0</v>
      </c>
      <c r="AH52" s="187"/>
      <c r="AI52" s="187"/>
      <c r="AJ52" s="53"/>
      <c r="AK52" s="188"/>
      <c r="AL52" s="188"/>
      <c r="AM52" s="186"/>
      <c r="AN52" s="186"/>
      <c r="AO52" s="185"/>
      <c r="AP52" s="185"/>
      <c r="AQ52" s="185"/>
      <c r="AR52" s="187">
        <f t="shared" si="3"/>
        <v>0</v>
      </c>
      <c r="AS52" s="187"/>
      <c r="AT52" s="200"/>
      <c r="AU52" s="137"/>
      <c r="AV52" s="135"/>
      <c r="AW52" s="135"/>
      <c r="AX52" s="135"/>
      <c r="AY52" s="135"/>
      <c r="AZ52" s="136"/>
    </row>
    <row r="53" spans="1:52" ht="36" customHeight="1" x14ac:dyDescent="0.2">
      <c r="A53" s="73">
        <v>35</v>
      </c>
      <c r="B53" s="170"/>
      <c r="C53" s="167"/>
      <c r="D53" s="167"/>
      <c r="E53" s="167"/>
      <c r="F53" s="167"/>
      <c r="G53" s="167"/>
      <c r="H53" s="167"/>
      <c r="I53" s="167"/>
      <c r="J53" s="258"/>
      <c r="K53" s="259"/>
      <c r="L53" s="259"/>
      <c r="M53" s="259"/>
      <c r="N53" s="259"/>
      <c r="O53" s="260"/>
      <c r="P53" s="168"/>
      <c r="Q53" s="168"/>
      <c r="R53" s="169"/>
      <c r="S53" s="169"/>
      <c r="T53" s="169"/>
      <c r="U53" s="134"/>
      <c r="V53" s="135"/>
      <c r="W53" s="135"/>
      <c r="X53" s="136"/>
      <c r="Y53" s="132"/>
      <c r="Z53" s="133"/>
      <c r="AA53" s="133"/>
      <c r="AB53" s="186"/>
      <c r="AC53" s="186"/>
      <c r="AD53" s="185"/>
      <c r="AE53" s="185"/>
      <c r="AF53" s="185"/>
      <c r="AG53" s="187">
        <f t="shared" si="2"/>
        <v>0</v>
      </c>
      <c r="AH53" s="187"/>
      <c r="AI53" s="187"/>
      <c r="AJ53" s="53"/>
      <c r="AK53" s="188"/>
      <c r="AL53" s="188"/>
      <c r="AM53" s="186"/>
      <c r="AN53" s="186"/>
      <c r="AO53" s="185"/>
      <c r="AP53" s="185"/>
      <c r="AQ53" s="185"/>
      <c r="AR53" s="187">
        <f t="shared" si="3"/>
        <v>0</v>
      </c>
      <c r="AS53" s="187"/>
      <c r="AT53" s="200"/>
      <c r="AU53" s="137"/>
      <c r="AV53" s="135"/>
      <c r="AW53" s="135"/>
      <c r="AX53" s="135"/>
      <c r="AY53" s="135"/>
      <c r="AZ53" s="136"/>
    </row>
    <row r="54" spans="1:52" ht="36" customHeight="1" x14ac:dyDescent="0.2">
      <c r="A54" s="73">
        <v>36</v>
      </c>
      <c r="B54" s="170"/>
      <c r="C54" s="167"/>
      <c r="D54" s="167"/>
      <c r="E54" s="167"/>
      <c r="F54" s="167"/>
      <c r="G54" s="167"/>
      <c r="H54" s="167"/>
      <c r="I54" s="167"/>
      <c r="J54" s="258"/>
      <c r="K54" s="259"/>
      <c r="L54" s="259"/>
      <c r="M54" s="259"/>
      <c r="N54" s="259"/>
      <c r="O54" s="260"/>
      <c r="P54" s="168"/>
      <c r="Q54" s="168"/>
      <c r="R54" s="169"/>
      <c r="S54" s="169"/>
      <c r="T54" s="169"/>
      <c r="U54" s="134"/>
      <c r="V54" s="135"/>
      <c r="W54" s="135"/>
      <c r="X54" s="136"/>
      <c r="Y54" s="132"/>
      <c r="Z54" s="133"/>
      <c r="AA54" s="133"/>
      <c r="AB54" s="186"/>
      <c r="AC54" s="186"/>
      <c r="AD54" s="185"/>
      <c r="AE54" s="185"/>
      <c r="AF54" s="185"/>
      <c r="AG54" s="187">
        <f t="shared" si="2"/>
        <v>0</v>
      </c>
      <c r="AH54" s="187"/>
      <c r="AI54" s="187"/>
      <c r="AJ54" s="53"/>
      <c r="AK54" s="188"/>
      <c r="AL54" s="188"/>
      <c r="AM54" s="186"/>
      <c r="AN54" s="186"/>
      <c r="AO54" s="185"/>
      <c r="AP54" s="185"/>
      <c r="AQ54" s="185"/>
      <c r="AR54" s="187">
        <f t="shared" si="3"/>
        <v>0</v>
      </c>
      <c r="AS54" s="187"/>
      <c r="AT54" s="200"/>
      <c r="AU54" s="137"/>
      <c r="AV54" s="135"/>
      <c r="AW54" s="135"/>
      <c r="AX54" s="135"/>
      <c r="AY54" s="135"/>
      <c r="AZ54" s="136"/>
    </row>
    <row r="55" spans="1:52" ht="36" customHeight="1" x14ac:dyDescent="0.2">
      <c r="A55" s="73">
        <v>37</v>
      </c>
      <c r="B55" s="170"/>
      <c r="C55" s="167"/>
      <c r="D55" s="167"/>
      <c r="E55" s="167"/>
      <c r="F55" s="167"/>
      <c r="G55" s="167"/>
      <c r="H55" s="167"/>
      <c r="I55" s="167"/>
      <c r="J55" s="258"/>
      <c r="K55" s="259"/>
      <c r="L55" s="259"/>
      <c r="M55" s="259"/>
      <c r="N55" s="259"/>
      <c r="O55" s="260"/>
      <c r="P55" s="168"/>
      <c r="Q55" s="168"/>
      <c r="R55" s="169"/>
      <c r="S55" s="169"/>
      <c r="T55" s="169"/>
      <c r="U55" s="134"/>
      <c r="V55" s="135"/>
      <c r="W55" s="135"/>
      <c r="X55" s="136"/>
      <c r="Y55" s="132"/>
      <c r="Z55" s="133"/>
      <c r="AA55" s="133"/>
      <c r="AB55" s="186"/>
      <c r="AC55" s="186"/>
      <c r="AD55" s="185"/>
      <c r="AE55" s="185"/>
      <c r="AF55" s="185"/>
      <c r="AG55" s="187">
        <f t="shared" si="2"/>
        <v>0</v>
      </c>
      <c r="AH55" s="187"/>
      <c r="AI55" s="187"/>
      <c r="AJ55" s="53"/>
      <c r="AK55" s="188"/>
      <c r="AL55" s="188"/>
      <c r="AM55" s="186"/>
      <c r="AN55" s="186"/>
      <c r="AO55" s="185"/>
      <c r="AP55" s="185"/>
      <c r="AQ55" s="185"/>
      <c r="AR55" s="187">
        <f t="shared" si="3"/>
        <v>0</v>
      </c>
      <c r="AS55" s="187"/>
      <c r="AT55" s="200"/>
      <c r="AU55" s="137"/>
      <c r="AV55" s="135"/>
      <c r="AW55" s="135"/>
      <c r="AX55" s="135"/>
      <c r="AY55" s="135"/>
      <c r="AZ55" s="136"/>
    </row>
    <row r="56" spans="1:52" ht="36" customHeight="1" x14ac:dyDescent="0.2">
      <c r="A56" s="73">
        <v>38</v>
      </c>
      <c r="B56" s="170"/>
      <c r="C56" s="167"/>
      <c r="D56" s="167"/>
      <c r="E56" s="167"/>
      <c r="F56" s="167"/>
      <c r="G56" s="167"/>
      <c r="H56" s="167"/>
      <c r="I56" s="167"/>
      <c r="J56" s="258"/>
      <c r="K56" s="259"/>
      <c r="L56" s="259"/>
      <c r="M56" s="259"/>
      <c r="N56" s="259"/>
      <c r="O56" s="260"/>
      <c r="P56" s="168"/>
      <c r="Q56" s="168"/>
      <c r="R56" s="169"/>
      <c r="S56" s="169"/>
      <c r="T56" s="169"/>
      <c r="U56" s="134"/>
      <c r="V56" s="135"/>
      <c r="W56" s="135"/>
      <c r="X56" s="136"/>
      <c r="Y56" s="132"/>
      <c r="Z56" s="133"/>
      <c r="AA56" s="133"/>
      <c r="AB56" s="186"/>
      <c r="AC56" s="186"/>
      <c r="AD56" s="185"/>
      <c r="AE56" s="185"/>
      <c r="AF56" s="185"/>
      <c r="AG56" s="187">
        <f t="shared" si="2"/>
        <v>0</v>
      </c>
      <c r="AH56" s="187"/>
      <c r="AI56" s="187"/>
      <c r="AJ56" s="53"/>
      <c r="AK56" s="188"/>
      <c r="AL56" s="188"/>
      <c r="AM56" s="186"/>
      <c r="AN56" s="186"/>
      <c r="AO56" s="185"/>
      <c r="AP56" s="185"/>
      <c r="AQ56" s="185"/>
      <c r="AR56" s="187">
        <f t="shared" si="3"/>
        <v>0</v>
      </c>
      <c r="AS56" s="187"/>
      <c r="AT56" s="200"/>
      <c r="AU56" s="137"/>
      <c r="AV56" s="135"/>
      <c r="AW56" s="135"/>
      <c r="AX56" s="135"/>
      <c r="AY56" s="135"/>
      <c r="AZ56" s="136"/>
    </row>
    <row r="57" spans="1:52" ht="36" customHeight="1" x14ac:dyDescent="0.2">
      <c r="A57" s="73">
        <v>39</v>
      </c>
      <c r="B57" s="170"/>
      <c r="C57" s="167"/>
      <c r="D57" s="167"/>
      <c r="E57" s="167"/>
      <c r="F57" s="167"/>
      <c r="G57" s="167"/>
      <c r="H57" s="167"/>
      <c r="I57" s="167"/>
      <c r="J57" s="258"/>
      <c r="K57" s="259"/>
      <c r="L57" s="259"/>
      <c r="M57" s="259"/>
      <c r="N57" s="259"/>
      <c r="O57" s="260"/>
      <c r="P57" s="168"/>
      <c r="Q57" s="168"/>
      <c r="R57" s="169"/>
      <c r="S57" s="169"/>
      <c r="T57" s="169"/>
      <c r="U57" s="134"/>
      <c r="V57" s="135"/>
      <c r="W57" s="135"/>
      <c r="X57" s="136"/>
      <c r="Y57" s="132"/>
      <c r="Z57" s="133"/>
      <c r="AA57" s="133"/>
      <c r="AB57" s="186"/>
      <c r="AC57" s="186"/>
      <c r="AD57" s="185"/>
      <c r="AE57" s="185"/>
      <c r="AF57" s="185"/>
      <c r="AG57" s="187">
        <f t="shared" si="2"/>
        <v>0</v>
      </c>
      <c r="AH57" s="187"/>
      <c r="AI57" s="187"/>
      <c r="AJ57" s="53"/>
      <c r="AK57" s="188"/>
      <c r="AL57" s="188"/>
      <c r="AM57" s="186"/>
      <c r="AN57" s="186"/>
      <c r="AO57" s="185"/>
      <c r="AP57" s="185"/>
      <c r="AQ57" s="185"/>
      <c r="AR57" s="187">
        <f t="shared" si="3"/>
        <v>0</v>
      </c>
      <c r="AS57" s="187"/>
      <c r="AT57" s="200"/>
      <c r="AU57" s="137"/>
      <c r="AV57" s="135"/>
      <c r="AW57" s="135"/>
      <c r="AX57" s="135"/>
      <c r="AY57" s="135"/>
      <c r="AZ57" s="136"/>
    </row>
    <row r="58" spans="1:52" ht="36" customHeight="1" x14ac:dyDescent="0.2">
      <c r="A58" s="73">
        <v>40</v>
      </c>
      <c r="B58" s="170"/>
      <c r="C58" s="167"/>
      <c r="D58" s="167"/>
      <c r="E58" s="167"/>
      <c r="F58" s="167"/>
      <c r="G58" s="167"/>
      <c r="H58" s="167"/>
      <c r="I58" s="167"/>
      <c r="J58" s="258"/>
      <c r="K58" s="259"/>
      <c r="L58" s="259"/>
      <c r="M58" s="259"/>
      <c r="N58" s="259"/>
      <c r="O58" s="260"/>
      <c r="P58" s="168"/>
      <c r="Q58" s="168"/>
      <c r="R58" s="169"/>
      <c r="S58" s="169"/>
      <c r="T58" s="169"/>
      <c r="U58" s="134"/>
      <c r="V58" s="135"/>
      <c r="W58" s="135"/>
      <c r="X58" s="136"/>
      <c r="Y58" s="132"/>
      <c r="Z58" s="133"/>
      <c r="AA58" s="133"/>
      <c r="AB58" s="186"/>
      <c r="AC58" s="186"/>
      <c r="AD58" s="185"/>
      <c r="AE58" s="185"/>
      <c r="AF58" s="185"/>
      <c r="AG58" s="187">
        <f t="shared" si="2"/>
        <v>0</v>
      </c>
      <c r="AH58" s="187"/>
      <c r="AI58" s="187"/>
      <c r="AJ58" s="53"/>
      <c r="AK58" s="188"/>
      <c r="AL58" s="188"/>
      <c r="AM58" s="186"/>
      <c r="AN58" s="186"/>
      <c r="AO58" s="185"/>
      <c r="AP58" s="185"/>
      <c r="AQ58" s="185"/>
      <c r="AR58" s="187">
        <f t="shared" si="3"/>
        <v>0</v>
      </c>
      <c r="AS58" s="187"/>
      <c r="AT58" s="200"/>
      <c r="AU58" s="137"/>
      <c r="AV58" s="135"/>
      <c r="AW58" s="135"/>
      <c r="AX58" s="135"/>
      <c r="AY58" s="135"/>
      <c r="AZ58" s="136"/>
    </row>
    <row r="59" spans="1:52" ht="36" customHeight="1" x14ac:dyDescent="0.2">
      <c r="A59" s="73">
        <v>41</v>
      </c>
      <c r="B59" s="170"/>
      <c r="C59" s="167"/>
      <c r="D59" s="167"/>
      <c r="E59" s="167"/>
      <c r="F59" s="167"/>
      <c r="G59" s="167"/>
      <c r="H59" s="167"/>
      <c r="I59" s="167"/>
      <c r="J59" s="258"/>
      <c r="K59" s="259"/>
      <c r="L59" s="259"/>
      <c r="M59" s="259"/>
      <c r="N59" s="259"/>
      <c r="O59" s="260"/>
      <c r="P59" s="168"/>
      <c r="Q59" s="168"/>
      <c r="R59" s="169"/>
      <c r="S59" s="169"/>
      <c r="T59" s="169"/>
      <c r="U59" s="134"/>
      <c r="V59" s="135"/>
      <c r="W59" s="135"/>
      <c r="X59" s="136"/>
      <c r="Y59" s="132"/>
      <c r="Z59" s="133"/>
      <c r="AA59" s="133"/>
      <c r="AB59" s="186"/>
      <c r="AC59" s="186"/>
      <c r="AD59" s="185"/>
      <c r="AE59" s="185"/>
      <c r="AF59" s="185"/>
      <c r="AG59" s="187">
        <f t="shared" si="2"/>
        <v>0</v>
      </c>
      <c r="AH59" s="187"/>
      <c r="AI59" s="187"/>
      <c r="AJ59" s="53"/>
      <c r="AK59" s="188"/>
      <c r="AL59" s="188"/>
      <c r="AM59" s="186"/>
      <c r="AN59" s="186"/>
      <c r="AO59" s="185"/>
      <c r="AP59" s="185"/>
      <c r="AQ59" s="185"/>
      <c r="AR59" s="187">
        <f t="shared" si="3"/>
        <v>0</v>
      </c>
      <c r="AS59" s="187"/>
      <c r="AT59" s="200"/>
      <c r="AU59" s="137"/>
      <c r="AV59" s="135"/>
      <c r="AW59" s="135"/>
      <c r="AX59" s="135"/>
      <c r="AY59" s="135"/>
      <c r="AZ59" s="136"/>
    </row>
    <row r="60" spans="1:52" ht="36" customHeight="1" x14ac:dyDescent="0.2">
      <c r="A60" s="73">
        <v>42</v>
      </c>
      <c r="B60" s="170"/>
      <c r="C60" s="167"/>
      <c r="D60" s="167"/>
      <c r="E60" s="167"/>
      <c r="F60" s="167"/>
      <c r="G60" s="167"/>
      <c r="H60" s="167"/>
      <c r="I60" s="167"/>
      <c r="J60" s="258"/>
      <c r="K60" s="259"/>
      <c r="L60" s="259"/>
      <c r="M60" s="259"/>
      <c r="N60" s="259"/>
      <c r="O60" s="260"/>
      <c r="P60" s="168"/>
      <c r="Q60" s="168"/>
      <c r="R60" s="169"/>
      <c r="S60" s="169"/>
      <c r="T60" s="169"/>
      <c r="U60" s="134"/>
      <c r="V60" s="135"/>
      <c r="W60" s="135"/>
      <c r="X60" s="136"/>
      <c r="Y60" s="132"/>
      <c r="Z60" s="133"/>
      <c r="AA60" s="133"/>
      <c r="AB60" s="186"/>
      <c r="AC60" s="186"/>
      <c r="AD60" s="185"/>
      <c r="AE60" s="185"/>
      <c r="AF60" s="185"/>
      <c r="AG60" s="187">
        <f t="shared" si="2"/>
        <v>0</v>
      </c>
      <c r="AH60" s="187"/>
      <c r="AI60" s="187"/>
      <c r="AJ60" s="53"/>
      <c r="AK60" s="188"/>
      <c r="AL60" s="188"/>
      <c r="AM60" s="186"/>
      <c r="AN60" s="186"/>
      <c r="AO60" s="185"/>
      <c r="AP60" s="185"/>
      <c r="AQ60" s="185"/>
      <c r="AR60" s="187">
        <f t="shared" si="3"/>
        <v>0</v>
      </c>
      <c r="AS60" s="187"/>
      <c r="AT60" s="200"/>
      <c r="AU60" s="137"/>
      <c r="AV60" s="135"/>
      <c r="AW60" s="135"/>
      <c r="AX60" s="135"/>
      <c r="AY60" s="135"/>
      <c r="AZ60" s="136"/>
    </row>
    <row r="61" spans="1:52" ht="36" customHeight="1" x14ac:dyDescent="0.2">
      <c r="A61" s="73">
        <v>43</v>
      </c>
      <c r="B61" s="170"/>
      <c r="C61" s="167"/>
      <c r="D61" s="167"/>
      <c r="E61" s="167"/>
      <c r="F61" s="167"/>
      <c r="G61" s="167"/>
      <c r="H61" s="167"/>
      <c r="I61" s="167"/>
      <c r="J61" s="258"/>
      <c r="K61" s="259"/>
      <c r="L61" s="259"/>
      <c r="M61" s="259"/>
      <c r="N61" s="259"/>
      <c r="O61" s="260"/>
      <c r="P61" s="168"/>
      <c r="Q61" s="168"/>
      <c r="R61" s="169"/>
      <c r="S61" s="169"/>
      <c r="T61" s="169"/>
      <c r="U61" s="134"/>
      <c r="V61" s="135"/>
      <c r="W61" s="135"/>
      <c r="X61" s="136"/>
      <c r="Y61" s="132"/>
      <c r="Z61" s="133"/>
      <c r="AA61" s="133"/>
      <c r="AB61" s="186"/>
      <c r="AC61" s="186"/>
      <c r="AD61" s="185"/>
      <c r="AE61" s="185"/>
      <c r="AF61" s="185"/>
      <c r="AG61" s="187">
        <f t="shared" si="2"/>
        <v>0</v>
      </c>
      <c r="AH61" s="187"/>
      <c r="AI61" s="187"/>
      <c r="AJ61" s="53"/>
      <c r="AK61" s="188"/>
      <c r="AL61" s="188"/>
      <c r="AM61" s="186"/>
      <c r="AN61" s="186"/>
      <c r="AO61" s="185"/>
      <c r="AP61" s="185"/>
      <c r="AQ61" s="185"/>
      <c r="AR61" s="187">
        <f t="shared" si="3"/>
        <v>0</v>
      </c>
      <c r="AS61" s="187"/>
      <c r="AT61" s="200"/>
      <c r="AU61" s="137"/>
      <c r="AV61" s="135"/>
      <c r="AW61" s="135"/>
      <c r="AX61" s="135"/>
      <c r="AY61" s="135"/>
      <c r="AZ61" s="136"/>
    </row>
    <row r="62" spans="1:52" ht="36" customHeight="1" x14ac:dyDescent="0.2">
      <c r="A62" s="73">
        <v>44</v>
      </c>
      <c r="B62" s="170"/>
      <c r="C62" s="167"/>
      <c r="D62" s="167"/>
      <c r="E62" s="167"/>
      <c r="F62" s="167"/>
      <c r="G62" s="167"/>
      <c r="H62" s="167"/>
      <c r="I62" s="167"/>
      <c r="J62" s="258"/>
      <c r="K62" s="259"/>
      <c r="L62" s="259"/>
      <c r="M62" s="259"/>
      <c r="N62" s="259"/>
      <c r="O62" s="260"/>
      <c r="P62" s="168"/>
      <c r="Q62" s="168"/>
      <c r="R62" s="169"/>
      <c r="S62" s="169"/>
      <c r="T62" s="169"/>
      <c r="U62" s="134"/>
      <c r="V62" s="135"/>
      <c r="W62" s="135"/>
      <c r="X62" s="136"/>
      <c r="Y62" s="132"/>
      <c r="Z62" s="133"/>
      <c r="AA62" s="133"/>
      <c r="AB62" s="186"/>
      <c r="AC62" s="186"/>
      <c r="AD62" s="185"/>
      <c r="AE62" s="185"/>
      <c r="AF62" s="185"/>
      <c r="AG62" s="187">
        <f t="shared" si="2"/>
        <v>0</v>
      </c>
      <c r="AH62" s="187"/>
      <c r="AI62" s="187"/>
      <c r="AJ62" s="53"/>
      <c r="AK62" s="188"/>
      <c r="AL62" s="188"/>
      <c r="AM62" s="186"/>
      <c r="AN62" s="186"/>
      <c r="AO62" s="185"/>
      <c r="AP62" s="185"/>
      <c r="AQ62" s="185"/>
      <c r="AR62" s="187">
        <f t="shared" si="3"/>
        <v>0</v>
      </c>
      <c r="AS62" s="187"/>
      <c r="AT62" s="200"/>
      <c r="AU62" s="137"/>
      <c r="AV62" s="135"/>
      <c r="AW62" s="135"/>
      <c r="AX62" s="135"/>
      <c r="AY62" s="135"/>
      <c r="AZ62" s="136"/>
    </row>
    <row r="63" spans="1:52" ht="36" customHeight="1" x14ac:dyDescent="0.2">
      <c r="A63" s="73">
        <v>45</v>
      </c>
      <c r="B63" s="170"/>
      <c r="C63" s="167"/>
      <c r="D63" s="167"/>
      <c r="E63" s="167"/>
      <c r="F63" s="167"/>
      <c r="G63" s="167"/>
      <c r="H63" s="167"/>
      <c r="I63" s="167"/>
      <c r="J63" s="258"/>
      <c r="K63" s="259"/>
      <c r="L63" s="259"/>
      <c r="M63" s="259"/>
      <c r="N63" s="259"/>
      <c r="O63" s="260"/>
      <c r="P63" s="168"/>
      <c r="Q63" s="168"/>
      <c r="R63" s="169"/>
      <c r="S63" s="169"/>
      <c r="T63" s="169"/>
      <c r="U63" s="134"/>
      <c r="V63" s="135"/>
      <c r="W63" s="135"/>
      <c r="X63" s="136"/>
      <c r="Y63" s="132"/>
      <c r="Z63" s="133"/>
      <c r="AA63" s="133"/>
      <c r="AB63" s="186"/>
      <c r="AC63" s="186"/>
      <c r="AD63" s="185"/>
      <c r="AE63" s="185"/>
      <c r="AF63" s="185"/>
      <c r="AG63" s="187">
        <f t="shared" si="2"/>
        <v>0</v>
      </c>
      <c r="AH63" s="187"/>
      <c r="AI63" s="187"/>
      <c r="AJ63" s="53"/>
      <c r="AK63" s="188"/>
      <c r="AL63" s="188"/>
      <c r="AM63" s="186"/>
      <c r="AN63" s="186"/>
      <c r="AO63" s="185"/>
      <c r="AP63" s="185"/>
      <c r="AQ63" s="185"/>
      <c r="AR63" s="187">
        <f t="shared" si="3"/>
        <v>0</v>
      </c>
      <c r="AS63" s="187"/>
      <c r="AT63" s="200"/>
      <c r="AU63" s="137"/>
      <c r="AV63" s="135"/>
      <c r="AW63" s="135"/>
      <c r="AX63" s="135"/>
      <c r="AY63" s="135"/>
      <c r="AZ63" s="136"/>
    </row>
    <row r="64" spans="1:52" ht="36" customHeight="1" x14ac:dyDescent="0.2">
      <c r="A64" s="73">
        <v>46</v>
      </c>
      <c r="B64" s="170"/>
      <c r="C64" s="167"/>
      <c r="D64" s="167"/>
      <c r="E64" s="167"/>
      <c r="F64" s="167"/>
      <c r="G64" s="167"/>
      <c r="H64" s="167"/>
      <c r="I64" s="167"/>
      <c r="J64" s="258"/>
      <c r="K64" s="259"/>
      <c r="L64" s="259"/>
      <c r="M64" s="259"/>
      <c r="N64" s="259"/>
      <c r="O64" s="260"/>
      <c r="P64" s="168"/>
      <c r="Q64" s="168"/>
      <c r="R64" s="169"/>
      <c r="S64" s="169"/>
      <c r="T64" s="169"/>
      <c r="U64" s="134"/>
      <c r="V64" s="135"/>
      <c r="W64" s="135"/>
      <c r="X64" s="136"/>
      <c r="Y64" s="132"/>
      <c r="Z64" s="133"/>
      <c r="AA64" s="133"/>
      <c r="AB64" s="186"/>
      <c r="AC64" s="186"/>
      <c r="AD64" s="185"/>
      <c r="AE64" s="185"/>
      <c r="AF64" s="185"/>
      <c r="AG64" s="187">
        <f t="shared" si="2"/>
        <v>0</v>
      </c>
      <c r="AH64" s="187"/>
      <c r="AI64" s="187"/>
      <c r="AJ64" s="53"/>
      <c r="AK64" s="188"/>
      <c r="AL64" s="188"/>
      <c r="AM64" s="186"/>
      <c r="AN64" s="186"/>
      <c r="AO64" s="185"/>
      <c r="AP64" s="185"/>
      <c r="AQ64" s="185"/>
      <c r="AR64" s="187">
        <f t="shared" si="3"/>
        <v>0</v>
      </c>
      <c r="AS64" s="187"/>
      <c r="AT64" s="200"/>
      <c r="AU64" s="137"/>
      <c r="AV64" s="135"/>
      <c r="AW64" s="135"/>
      <c r="AX64" s="135"/>
      <c r="AY64" s="135"/>
      <c r="AZ64" s="136"/>
    </row>
    <row r="65" spans="1:52" ht="36" customHeight="1" x14ac:dyDescent="0.2">
      <c r="A65" s="73">
        <v>47</v>
      </c>
      <c r="B65" s="170"/>
      <c r="C65" s="167"/>
      <c r="D65" s="167"/>
      <c r="E65" s="167"/>
      <c r="F65" s="167"/>
      <c r="G65" s="167"/>
      <c r="H65" s="167"/>
      <c r="I65" s="167"/>
      <c r="J65" s="258"/>
      <c r="K65" s="259"/>
      <c r="L65" s="259"/>
      <c r="M65" s="259"/>
      <c r="N65" s="259"/>
      <c r="O65" s="260"/>
      <c r="P65" s="168"/>
      <c r="Q65" s="168"/>
      <c r="R65" s="169"/>
      <c r="S65" s="169"/>
      <c r="T65" s="169"/>
      <c r="U65" s="134"/>
      <c r="V65" s="135"/>
      <c r="W65" s="135"/>
      <c r="X65" s="136"/>
      <c r="Y65" s="132"/>
      <c r="Z65" s="133"/>
      <c r="AA65" s="133"/>
      <c r="AB65" s="186"/>
      <c r="AC65" s="186"/>
      <c r="AD65" s="185"/>
      <c r="AE65" s="185"/>
      <c r="AF65" s="185"/>
      <c r="AG65" s="187">
        <f t="shared" si="2"/>
        <v>0</v>
      </c>
      <c r="AH65" s="187"/>
      <c r="AI65" s="187"/>
      <c r="AJ65" s="53"/>
      <c r="AK65" s="188"/>
      <c r="AL65" s="188"/>
      <c r="AM65" s="186"/>
      <c r="AN65" s="186"/>
      <c r="AO65" s="185"/>
      <c r="AP65" s="185"/>
      <c r="AQ65" s="185"/>
      <c r="AR65" s="187">
        <f t="shared" si="3"/>
        <v>0</v>
      </c>
      <c r="AS65" s="187"/>
      <c r="AT65" s="200"/>
      <c r="AU65" s="137"/>
      <c r="AV65" s="135"/>
      <c r="AW65" s="135"/>
      <c r="AX65" s="135"/>
      <c r="AY65" s="135"/>
      <c r="AZ65" s="136"/>
    </row>
    <row r="66" spans="1:52" ht="36" customHeight="1" x14ac:dyDescent="0.2">
      <c r="A66" s="73">
        <v>48</v>
      </c>
      <c r="B66" s="170"/>
      <c r="C66" s="167"/>
      <c r="D66" s="167"/>
      <c r="E66" s="167"/>
      <c r="F66" s="167"/>
      <c r="G66" s="167"/>
      <c r="H66" s="167"/>
      <c r="I66" s="167"/>
      <c r="J66" s="258"/>
      <c r="K66" s="259"/>
      <c r="L66" s="259"/>
      <c r="M66" s="259"/>
      <c r="N66" s="259"/>
      <c r="O66" s="260"/>
      <c r="P66" s="168"/>
      <c r="Q66" s="168"/>
      <c r="R66" s="169"/>
      <c r="S66" s="169"/>
      <c r="T66" s="169"/>
      <c r="U66" s="134"/>
      <c r="V66" s="135"/>
      <c r="W66" s="135"/>
      <c r="X66" s="136"/>
      <c r="Y66" s="132"/>
      <c r="Z66" s="133"/>
      <c r="AA66" s="133"/>
      <c r="AB66" s="186"/>
      <c r="AC66" s="186"/>
      <c r="AD66" s="185"/>
      <c r="AE66" s="185"/>
      <c r="AF66" s="185"/>
      <c r="AG66" s="187">
        <f t="shared" si="2"/>
        <v>0</v>
      </c>
      <c r="AH66" s="187"/>
      <c r="AI66" s="187"/>
      <c r="AJ66" s="53"/>
      <c r="AK66" s="188"/>
      <c r="AL66" s="188"/>
      <c r="AM66" s="186"/>
      <c r="AN66" s="186"/>
      <c r="AO66" s="185"/>
      <c r="AP66" s="185"/>
      <c r="AQ66" s="185"/>
      <c r="AR66" s="187">
        <f t="shared" si="3"/>
        <v>0</v>
      </c>
      <c r="AS66" s="187"/>
      <c r="AT66" s="200"/>
      <c r="AU66" s="137"/>
      <c r="AV66" s="135"/>
      <c r="AW66" s="135"/>
      <c r="AX66" s="135"/>
      <c r="AY66" s="135"/>
      <c r="AZ66" s="136"/>
    </row>
    <row r="67" spans="1:52" ht="36" customHeight="1" x14ac:dyDescent="0.2">
      <c r="A67" s="73">
        <v>49</v>
      </c>
      <c r="B67" s="170"/>
      <c r="C67" s="167"/>
      <c r="D67" s="167"/>
      <c r="E67" s="167"/>
      <c r="F67" s="167"/>
      <c r="G67" s="167"/>
      <c r="H67" s="167"/>
      <c r="I67" s="167"/>
      <c r="J67" s="258"/>
      <c r="K67" s="259"/>
      <c r="L67" s="259"/>
      <c r="M67" s="259"/>
      <c r="N67" s="259"/>
      <c r="O67" s="260"/>
      <c r="P67" s="168"/>
      <c r="Q67" s="168"/>
      <c r="R67" s="169"/>
      <c r="S67" s="169"/>
      <c r="T67" s="169"/>
      <c r="U67" s="134"/>
      <c r="V67" s="135"/>
      <c r="W67" s="135"/>
      <c r="X67" s="136"/>
      <c r="Y67" s="132"/>
      <c r="Z67" s="133"/>
      <c r="AA67" s="133"/>
      <c r="AB67" s="186"/>
      <c r="AC67" s="186"/>
      <c r="AD67" s="185"/>
      <c r="AE67" s="185"/>
      <c r="AF67" s="185"/>
      <c r="AG67" s="187">
        <f t="shared" si="2"/>
        <v>0</v>
      </c>
      <c r="AH67" s="187"/>
      <c r="AI67" s="187"/>
      <c r="AJ67" s="53"/>
      <c r="AK67" s="188"/>
      <c r="AL67" s="188"/>
      <c r="AM67" s="186"/>
      <c r="AN67" s="186"/>
      <c r="AO67" s="185"/>
      <c r="AP67" s="185"/>
      <c r="AQ67" s="185"/>
      <c r="AR67" s="187">
        <f t="shared" si="3"/>
        <v>0</v>
      </c>
      <c r="AS67" s="187"/>
      <c r="AT67" s="200"/>
      <c r="AU67" s="137"/>
      <c r="AV67" s="135"/>
      <c r="AW67" s="135"/>
      <c r="AX67" s="135"/>
      <c r="AY67" s="135"/>
      <c r="AZ67" s="136"/>
    </row>
    <row r="68" spans="1:52" ht="36" customHeight="1" x14ac:dyDescent="0.2">
      <c r="A68" s="73">
        <v>50</v>
      </c>
      <c r="B68" s="170"/>
      <c r="C68" s="167"/>
      <c r="D68" s="167"/>
      <c r="E68" s="167"/>
      <c r="F68" s="167"/>
      <c r="G68" s="167"/>
      <c r="H68" s="167"/>
      <c r="I68" s="167"/>
      <c r="J68" s="258"/>
      <c r="K68" s="259"/>
      <c r="L68" s="259"/>
      <c r="M68" s="259"/>
      <c r="N68" s="259"/>
      <c r="O68" s="260"/>
      <c r="P68" s="168"/>
      <c r="Q68" s="168"/>
      <c r="R68" s="169"/>
      <c r="S68" s="169"/>
      <c r="T68" s="169"/>
      <c r="U68" s="134"/>
      <c r="V68" s="135"/>
      <c r="W68" s="135"/>
      <c r="X68" s="136"/>
      <c r="Y68" s="132"/>
      <c r="Z68" s="133"/>
      <c r="AA68" s="133"/>
      <c r="AB68" s="186"/>
      <c r="AC68" s="186"/>
      <c r="AD68" s="185"/>
      <c r="AE68" s="185"/>
      <c r="AF68" s="185"/>
      <c r="AG68" s="187">
        <f t="shared" si="2"/>
        <v>0</v>
      </c>
      <c r="AH68" s="187"/>
      <c r="AI68" s="187"/>
      <c r="AJ68" s="53"/>
      <c r="AK68" s="188"/>
      <c r="AL68" s="188"/>
      <c r="AM68" s="186"/>
      <c r="AN68" s="186"/>
      <c r="AO68" s="185"/>
      <c r="AP68" s="185"/>
      <c r="AQ68" s="185"/>
      <c r="AR68" s="187">
        <f t="shared" si="3"/>
        <v>0</v>
      </c>
      <c r="AS68" s="187"/>
      <c r="AT68" s="200"/>
      <c r="AU68" s="137"/>
      <c r="AV68" s="135"/>
      <c r="AW68" s="135"/>
      <c r="AX68" s="135"/>
      <c r="AY68" s="135"/>
      <c r="AZ68" s="136"/>
    </row>
    <row r="69" spans="1:52" ht="36" customHeight="1" x14ac:dyDescent="0.2">
      <c r="A69" s="73">
        <v>51</v>
      </c>
      <c r="B69" s="170"/>
      <c r="C69" s="167"/>
      <c r="D69" s="167"/>
      <c r="E69" s="167"/>
      <c r="F69" s="167"/>
      <c r="G69" s="167"/>
      <c r="H69" s="167"/>
      <c r="I69" s="167"/>
      <c r="J69" s="258"/>
      <c r="K69" s="259"/>
      <c r="L69" s="259"/>
      <c r="M69" s="259"/>
      <c r="N69" s="259"/>
      <c r="O69" s="260"/>
      <c r="P69" s="168"/>
      <c r="Q69" s="168"/>
      <c r="R69" s="169"/>
      <c r="S69" s="169"/>
      <c r="T69" s="169"/>
      <c r="U69" s="134"/>
      <c r="V69" s="135"/>
      <c r="W69" s="135"/>
      <c r="X69" s="136"/>
      <c r="Y69" s="132"/>
      <c r="Z69" s="133"/>
      <c r="AA69" s="133"/>
      <c r="AB69" s="186"/>
      <c r="AC69" s="186"/>
      <c r="AD69" s="185"/>
      <c r="AE69" s="185"/>
      <c r="AF69" s="185"/>
      <c r="AG69" s="187">
        <f t="shared" si="2"/>
        <v>0</v>
      </c>
      <c r="AH69" s="187"/>
      <c r="AI69" s="187"/>
      <c r="AJ69" s="53"/>
      <c r="AK69" s="188"/>
      <c r="AL69" s="188"/>
      <c r="AM69" s="186"/>
      <c r="AN69" s="186"/>
      <c r="AO69" s="185"/>
      <c r="AP69" s="185"/>
      <c r="AQ69" s="185"/>
      <c r="AR69" s="187">
        <f t="shared" si="3"/>
        <v>0</v>
      </c>
      <c r="AS69" s="187"/>
      <c r="AT69" s="200"/>
      <c r="AU69" s="137"/>
      <c r="AV69" s="135"/>
      <c r="AW69" s="135"/>
      <c r="AX69" s="135"/>
      <c r="AY69" s="135"/>
      <c r="AZ69" s="136"/>
    </row>
    <row r="70" spans="1:52" ht="36" customHeight="1" x14ac:dyDescent="0.2">
      <c r="A70" s="73">
        <v>52</v>
      </c>
      <c r="B70" s="170"/>
      <c r="C70" s="167"/>
      <c r="D70" s="167"/>
      <c r="E70" s="167"/>
      <c r="F70" s="167"/>
      <c r="G70" s="167"/>
      <c r="H70" s="167"/>
      <c r="I70" s="167"/>
      <c r="J70" s="258"/>
      <c r="K70" s="259"/>
      <c r="L70" s="259"/>
      <c r="M70" s="259"/>
      <c r="N70" s="259"/>
      <c r="O70" s="260"/>
      <c r="P70" s="168"/>
      <c r="Q70" s="168"/>
      <c r="R70" s="169"/>
      <c r="S70" s="169"/>
      <c r="T70" s="169"/>
      <c r="U70" s="134"/>
      <c r="V70" s="135"/>
      <c r="W70" s="135"/>
      <c r="X70" s="136"/>
      <c r="Y70" s="132"/>
      <c r="Z70" s="133"/>
      <c r="AA70" s="133"/>
      <c r="AB70" s="186"/>
      <c r="AC70" s="186"/>
      <c r="AD70" s="185"/>
      <c r="AE70" s="185"/>
      <c r="AF70" s="185"/>
      <c r="AG70" s="187">
        <f t="shared" si="2"/>
        <v>0</v>
      </c>
      <c r="AH70" s="187"/>
      <c r="AI70" s="187"/>
      <c r="AJ70" s="53"/>
      <c r="AK70" s="188"/>
      <c r="AL70" s="188"/>
      <c r="AM70" s="186"/>
      <c r="AN70" s="186"/>
      <c r="AO70" s="185"/>
      <c r="AP70" s="185"/>
      <c r="AQ70" s="185"/>
      <c r="AR70" s="187">
        <f t="shared" si="3"/>
        <v>0</v>
      </c>
      <c r="AS70" s="187"/>
      <c r="AT70" s="200"/>
      <c r="AU70" s="137"/>
      <c r="AV70" s="135"/>
      <c r="AW70" s="135"/>
      <c r="AX70" s="135"/>
      <c r="AY70" s="135"/>
      <c r="AZ70" s="136"/>
    </row>
    <row r="71" spans="1:52" ht="36" customHeight="1" x14ac:dyDescent="0.2">
      <c r="A71" s="73">
        <v>53</v>
      </c>
      <c r="B71" s="170"/>
      <c r="C71" s="167"/>
      <c r="D71" s="167"/>
      <c r="E71" s="167"/>
      <c r="F71" s="167"/>
      <c r="G71" s="167"/>
      <c r="H71" s="167"/>
      <c r="I71" s="167"/>
      <c r="J71" s="167"/>
      <c r="K71" s="167"/>
      <c r="L71" s="167"/>
      <c r="M71" s="167"/>
      <c r="N71" s="167"/>
      <c r="O71" s="167"/>
      <c r="P71" s="168"/>
      <c r="Q71" s="168"/>
      <c r="R71" s="169"/>
      <c r="S71" s="169"/>
      <c r="T71" s="169"/>
      <c r="U71" s="134"/>
      <c r="V71" s="135"/>
      <c r="W71" s="135"/>
      <c r="X71" s="136"/>
      <c r="Y71" s="132"/>
      <c r="Z71" s="133"/>
      <c r="AA71" s="133"/>
      <c r="AB71" s="186"/>
      <c r="AC71" s="186"/>
      <c r="AD71" s="185"/>
      <c r="AE71" s="185"/>
      <c r="AF71" s="185"/>
      <c r="AG71" s="187">
        <f t="shared" si="2"/>
        <v>0</v>
      </c>
      <c r="AH71" s="187"/>
      <c r="AI71" s="187"/>
      <c r="AJ71" s="53"/>
      <c r="AK71" s="188"/>
      <c r="AL71" s="188"/>
      <c r="AM71" s="186"/>
      <c r="AN71" s="186"/>
      <c r="AO71" s="185"/>
      <c r="AP71" s="185"/>
      <c r="AQ71" s="185"/>
      <c r="AR71" s="187">
        <f t="shared" si="3"/>
        <v>0</v>
      </c>
      <c r="AS71" s="187"/>
      <c r="AT71" s="200"/>
      <c r="AU71" s="137"/>
      <c r="AV71" s="135"/>
      <c r="AW71" s="135"/>
      <c r="AX71" s="135"/>
      <c r="AY71" s="135"/>
      <c r="AZ71" s="136"/>
    </row>
    <row r="72" spans="1:52" ht="36" customHeight="1" x14ac:dyDescent="0.2">
      <c r="A72" s="73">
        <v>54</v>
      </c>
      <c r="B72" s="170"/>
      <c r="C72" s="167"/>
      <c r="D72" s="167"/>
      <c r="E72" s="167"/>
      <c r="F72" s="167"/>
      <c r="G72" s="167"/>
      <c r="H72" s="167"/>
      <c r="I72" s="167"/>
      <c r="J72" s="167"/>
      <c r="K72" s="167"/>
      <c r="L72" s="167"/>
      <c r="M72" s="167"/>
      <c r="N72" s="167"/>
      <c r="O72" s="167"/>
      <c r="P72" s="168"/>
      <c r="Q72" s="168"/>
      <c r="R72" s="169"/>
      <c r="S72" s="169"/>
      <c r="T72" s="169"/>
      <c r="U72" s="134"/>
      <c r="V72" s="135"/>
      <c r="W72" s="135"/>
      <c r="X72" s="136"/>
      <c r="Y72" s="132"/>
      <c r="Z72" s="133"/>
      <c r="AA72" s="133"/>
      <c r="AB72" s="186"/>
      <c r="AC72" s="186"/>
      <c r="AD72" s="185"/>
      <c r="AE72" s="185"/>
      <c r="AF72" s="185"/>
      <c r="AG72" s="187">
        <f t="shared" si="2"/>
        <v>0</v>
      </c>
      <c r="AH72" s="187"/>
      <c r="AI72" s="187"/>
      <c r="AJ72" s="53"/>
      <c r="AK72" s="188"/>
      <c r="AL72" s="188"/>
      <c r="AM72" s="186"/>
      <c r="AN72" s="186"/>
      <c r="AO72" s="185"/>
      <c r="AP72" s="185"/>
      <c r="AQ72" s="185"/>
      <c r="AR72" s="187">
        <f t="shared" si="3"/>
        <v>0</v>
      </c>
      <c r="AS72" s="187"/>
      <c r="AT72" s="200"/>
      <c r="AU72" s="137"/>
      <c r="AV72" s="135"/>
      <c r="AW72" s="135"/>
      <c r="AX72" s="135"/>
      <c r="AY72" s="135"/>
      <c r="AZ72" s="136"/>
    </row>
    <row r="73" spans="1:52" ht="36" customHeight="1" x14ac:dyDescent="0.2">
      <c r="A73" s="73">
        <v>55</v>
      </c>
      <c r="B73" s="170"/>
      <c r="C73" s="167"/>
      <c r="D73" s="167"/>
      <c r="E73" s="167"/>
      <c r="F73" s="167"/>
      <c r="G73" s="167"/>
      <c r="H73" s="167"/>
      <c r="I73" s="167"/>
      <c r="J73" s="167"/>
      <c r="K73" s="167"/>
      <c r="L73" s="167"/>
      <c r="M73" s="167"/>
      <c r="N73" s="167"/>
      <c r="O73" s="167"/>
      <c r="P73" s="168"/>
      <c r="Q73" s="168"/>
      <c r="R73" s="169"/>
      <c r="S73" s="169"/>
      <c r="T73" s="169"/>
      <c r="U73" s="134"/>
      <c r="V73" s="135"/>
      <c r="W73" s="135"/>
      <c r="X73" s="136"/>
      <c r="Y73" s="132"/>
      <c r="Z73" s="133"/>
      <c r="AA73" s="133"/>
      <c r="AB73" s="186"/>
      <c r="AC73" s="186"/>
      <c r="AD73" s="185"/>
      <c r="AE73" s="185"/>
      <c r="AF73" s="185"/>
      <c r="AG73" s="187">
        <f t="shared" si="2"/>
        <v>0</v>
      </c>
      <c r="AH73" s="187"/>
      <c r="AI73" s="187"/>
      <c r="AJ73" s="53"/>
      <c r="AK73" s="188"/>
      <c r="AL73" s="188"/>
      <c r="AM73" s="186"/>
      <c r="AN73" s="186"/>
      <c r="AO73" s="185"/>
      <c r="AP73" s="185"/>
      <c r="AQ73" s="185"/>
      <c r="AR73" s="187">
        <f t="shared" si="3"/>
        <v>0</v>
      </c>
      <c r="AS73" s="187"/>
      <c r="AT73" s="200"/>
      <c r="AU73" s="137"/>
      <c r="AV73" s="135"/>
      <c r="AW73" s="135"/>
      <c r="AX73" s="135"/>
      <c r="AY73" s="135"/>
      <c r="AZ73" s="136"/>
    </row>
    <row r="74" spans="1:52" ht="36" customHeight="1" x14ac:dyDescent="0.2">
      <c r="A74" s="73">
        <v>56</v>
      </c>
      <c r="B74" s="170"/>
      <c r="C74" s="167"/>
      <c r="D74" s="167"/>
      <c r="E74" s="167"/>
      <c r="F74" s="167"/>
      <c r="G74" s="167"/>
      <c r="H74" s="167"/>
      <c r="I74" s="167"/>
      <c r="J74" s="167"/>
      <c r="K74" s="167"/>
      <c r="L74" s="167"/>
      <c r="M74" s="167"/>
      <c r="N74" s="167"/>
      <c r="O74" s="167"/>
      <c r="P74" s="168"/>
      <c r="Q74" s="168"/>
      <c r="R74" s="169"/>
      <c r="S74" s="169"/>
      <c r="T74" s="169"/>
      <c r="U74" s="134"/>
      <c r="V74" s="135"/>
      <c r="W74" s="135"/>
      <c r="X74" s="136"/>
      <c r="Y74" s="132"/>
      <c r="Z74" s="133"/>
      <c r="AA74" s="133"/>
      <c r="AB74" s="186"/>
      <c r="AC74" s="186"/>
      <c r="AD74" s="185"/>
      <c r="AE74" s="185"/>
      <c r="AF74" s="185"/>
      <c r="AG74" s="187">
        <f t="shared" si="2"/>
        <v>0</v>
      </c>
      <c r="AH74" s="187"/>
      <c r="AI74" s="187"/>
      <c r="AJ74" s="53"/>
      <c r="AK74" s="188"/>
      <c r="AL74" s="188"/>
      <c r="AM74" s="186"/>
      <c r="AN74" s="186"/>
      <c r="AO74" s="185"/>
      <c r="AP74" s="185"/>
      <c r="AQ74" s="185"/>
      <c r="AR74" s="187">
        <f t="shared" si="3"/>
        <v>0</v>
      </c>
      <c r="AS74" s="187"/>
      <c r="AT74" s="200"/>
      <c r="AU74" s="137"/>
      <c r="AV74" s="135"/>
      <c r="AW74" s="135"/>
      <c r="AX74" s="135"/>
      <c r="AY74" s="135"/>
      <c r="AZ74" s="136"/>
    </row>
    <row r="75" spans="1:52" ht="36" customHeight="1" x14ac:dyDescent="0.2">
      <c r="A75" s="73">
        <v>57</v>
      </c>
      <c r="B75" s="170"/>
      <c r="C75" s="167"/>
      <c r="D75" s="167"/>
      <c r="E75" s="167"/>
      <c r="F75" s="167"/>
      <c r="G75" s="167"/>
      <c r="H75" s="167"/>
      <c r="I75" s="167"/>
      <c r="J75" s="167"/>
      <c r="K75" s="167"/>
      <c r="L75" s="167"/>
      <c r="M75" s="167"/>
      <c r="N75" s="167"/>
      <c r="O75" s="167"/>
      <c r="P75" s="168"/>
      <c r="Q75" s="168"/>
      <c r="R75" s="169"/>
      <c r="S75" s="169"/>
      <c r="T75" s="169"/>
      <c r="U75" s="134"/>
      <c r="V75" s="135"/>
      <c r="W75" s="135"/>
      <c r="X75" s="136"/>
      <c r="Y75" s="132"/>
      <c r="Z75" s="133"/>
      <c r="AA75" s="133"/>
      <c r="AB75" s="186"/>
      <c r="AC75" s="186"/>
      <c r="AD75" s="185"/>
      <c r="AE75" s="185"/>
      <c r="AF75" s="185"/>
      <c r="AG75" s="187">
        <f t="shared" si="2"/>
        <v>0</v>
      </c>
      <c r="AH75" s="187"/>
      <c r="AI75" s="187"/>
      <c r="AJ75" s="53"/>
      <c r="AK75" s="188"/>
      <c r="AL75" s="188"/>
      <c r="AM75" s="186"/>
      <c r="AN75" s="186"/>
      <c r="AO75" s="185"/>
      <c r="AP75" s="185"/>
      <c r="AQ75" s="185"/>
      <c r="AR75" s="187">
        <f t="shared" si="3"/>
        <v>0</v>
      </c>
      <c r="AS75" s="187"/>
      <c r="AT75" s="200"/>
      <c r="AU75" s="137"/>
      <c r="AV75" s="135"/>
      <c r="AW75" s="135"/>
      <c r="AX75" s="135"/>
      <c r="AY75" s="135"/>
      <c r="AZ75" s="136"/>
    </row>
    <row r="76" spans="1:52" ht="36" customHeight="1" x14ac:dyDescent="0.2">
      <c r="A76" s="73">
        <v>58</v>
      </c>
      <c r="B76" s="170"/>
      <c r="C76" s="167"/>
      <c r="D76" s="167"/>
      <c r="E76" s="167"/>
      <c r="F76" s="167"/>
      <c r="G76" s="167"/>
      <c r="H76" s="167"/>
      <c r="I76" s="167"/>
      <c r="J76" s="167"/>
      <c r="K76" s="167"/>
      <c r="L76" s="167"/>
      <c r="M76" s="167"/>
      <c r="N76" s="167"/>
      <c r="O76" s="167"/>
      <c r="P76" s="168"/>
      <c r="Q76" s="168"/>
      <c r="R76" s="169"/>
      <c r="S76" s="169"/>
      <c r="T76" s="169"/>
      <c r="U76" s="134"/>
      <c r="V76" s="135"/>
      <c r="W76" s="135"/>
      <c r="X76" s="136"/>
      <c r="Y76" s="132"/>
      <c r="Z76" s="133"/>
      <c r="AA76" s="133"/>
      <c r="AB76" s="186"/>
      <c r="AC76" s="186"/>
      <c r="AD76" s="185"/>
      <c r="AE76" s="185"/>
      <c r="AF76" s="185"/>
      <c r="AG76" s="187">
        <f t="shared" si="2"/>
        <v>0</v>
      </c>
      <c r="AH76" s="187"/>
      <c r="AI76" s="187"/>
      <c r="AJ76" s="53"/>
      <c r="AK76" s="188"/>
      <c r="AL76" s="188"/>
      <c r="AM76" s="186"/>
      <c r="AN76" s="186"/>
      <c r="AO76" s="185"/>
      <c r="AP76" s="185"/>
      <c r="AQ76" s="185"/>
      <c r="AR76" s="187">
        <f t="shared" si="3"/>
        <v>0</v>
      </c>
      <c r="AS76" s="187"/>
      <c r="AT76" s="200"/>
      <c r="AU76" s="137"/>
      <c r="AV76" s="135"/>
      <c r="AW76" s="135"/>
      <c r="AX76" s="135"/>
      <c r="AY76" s="135"/>
      <c r="AZ76" s="136"/>
    </row>
    <row r="77" spans="1:52" ht="36" customHeight="1" x14ac:dyDescent="0.2">
      <c r="A77" s="73">
        <v>59</v>
      </c>
      <c r="B77" s="170"/>
      <c r="C77" s="167"/>
      <c r="D77" s="167"/>
      <c r="E77" s="167"/>
      <c r="F77" s="167"/>
      <c r="G77" s="167"/>
      <c r="H77" s="167"/>
      <c r="I77" s="167"/>
      <c r="J77" s="167"/>
      <c r="K77" s="167"/>
      <c r="L77" s="167"/>
      <c r="M77" s="167"/>
      <c r="N77" s="167"/>
      <c r="O77" s="167"/>
      <c r="P77" s="168"/>
      <c r="Q77" s="168"/>
      <c r="R77" s="169"/>
      <c r="S77" s="169"/>
      <c r="T77" s="169"/>
      <c r="U77" s="134"/>
      <c r="V77" s="135"/>
      <c r="W77" s="135"/>
      <c r="X77" s="136"/>
      <c r="Y77" s="132"/>
      <c r="Z77" s="133"/>
      <c r="AA77" s="133"/>
      <c r="AB77" s="186"/>
      <c r="AC77" s="186"/>
      <c r="AD77" s="185"/>
      <c r="AE77" s="185"/>
      <c r="AF77" s="185"/>
      <c r="AG77" s="187">
        <f t="shared" si="2"/>
        <v>0</v>
      </c>
      <c r="AH77" s="187"/>
      <c r="AI77" s="187"/>
      <c r="AJ77" s="53"/>
      <c r="AK77" s="188"/>
      <c r="AL77" s="188"/>
      <c r="AM77" s="186"/>
      <c r="AN77" s="186"/>
      <c r="AO77" s="185"/>
      <c r="AP77" s="185"/>
      <c r="AQ77" s="185"/>
      <c r="AR77" s="187">
        <f t="shared" si="3"/>
        <v>0</v>
      </c>
      <c r="AS77" s="187"/>
      <c r="AT77" s="200"/>
      <c r="AU77" s="137"/>
      <c r="AV77" s="135"/>
      <c r="AW77" s="135"/>
      <c r="AX77" s="135"/>
      <c r="AY77" s="135"/>
      <c r="AZ77" s="136"/>
    </row>
    <row r="78" spans="1:52" ht="36" customHeight="1" x14ac:dyDescent="0.2">
      <c r="A78" s="73">
        <v>60</v>
      </c>
      <c r="B78" s="170"/>
      <c r="C78" s="167"/>
      <c r="D78" s="167"/>
      <c r="E78" s="167"/>
      <c r="F78" s="167"/>
      <c r="G78" s="167"/>
      <c r="H78" s="167"/>
      <c r="I78" s="167"/>
      <c r="J78" s="167"/>
      <c r="K78" s="167"/>
      <c r="L78" s="167"/>
      <c r="M78" s="167"/>
      <c r="N78" s="167"/>
      <c r="O78" s="167"/>
      <c r="P78" s="168"/>
      <c r="Q78" s="168"/>
      <c r="R78" s="169"/>
      <c r="S78" s="169"/>
      <c r="T78" s="169"/>
      <c r="U78" s="134"/>
      <c r="V78" s="135"/>
      <c r="W78" s="135"/>
      <c r="X78" s="136"/>
      <c r="Y78" s="132"/>
      <c r="Z78" s="133"/>
      <c r="AA78" s="133"/>
      <c r="AB78" s="186"/>
      <c r="AC78" s="186"/>
      <c r="AD78" s="185"/>
      <c r="AE78" s="185"/>
      <c r="AF78" s="185"/>
      <c r="AG78" s="187">
        <f t="shared" si="2"/>
        <v>0</v>
      </c>
      <c r="AH78" s="187"/>
      <c r="AI78" s="187"/>
      <c r="AJ78" s="53"/>
      <c r="AK78" s="188"/>
      <c r="AL78" s="188"/>
      <c r="AM78" s="186"/>
      <c r="AN78" s="186"/>
      <c r="AO78" s="185"/>
      <c r="AP78" s="185"/>
      <c r="AQ78" s="185"/>
      <c r="AR78" s="187">
        <f t="shared" si="3"/>
        <v>0</v>
      </c>
      <c r="AS78" s="187"/>
      <c r="AT78" s="200"/>
      <c r="AU78" s="137"/>
      <c r="AV78" s="135"/>
      <c r="AW78" s="135"/>
      <c r="AX78" s="135"/>
      <c r="AY78" s="135"/>
      <c r="AZ78" s="136"/>
    </row>
    <row r="79" spans="1:52" ht="36" customHeight="1" x14ac:dyDescent="0.2">
      <c r="A79" s="73">
        <v>61</v>
      </c>
      <c r="B79" s="170"/>
      <c r="C79" s="167"/>
      <c r="D79" s="167"/>
      <c r="E79" s="167"/>
      <c r="F79" s="167"/>
      <c r="G79" s="167"/>
      <c r="H79" s="167"/>
      <c r="I79" s="167"/>
      <c r="J79" s="167"/>
      <c r="K79" s="167"/>
      <c r="L79" s="167"/>
      <c r="M79" s="167"/>
      <c r="N79" s="167"/>
      <c r="O79" s="167"/>
      <c r="P79" s="168"/>
      <c r="Q79" s="168"/>
      <c r="R79" s="169"/>
      <c r="S79" s="169"/>
      <c r="T79" s="169"/>
      <c r="U79" s="134"/>
      <c r="V79" s="135"/>
      <c r="W79" s="135"/>
      <c r="X79" s="136"/>
      <c r="Y79" s="132"/>
      <c r="Z79" s="133"/>
      <c r="AA79" s="133"/>
      <c r="AB79" s="186"/>
      <c r="AC79" s="186"/>
      <c r="AD79" s="185"/>
      <c r="AE79" s="185"/>
      <c r="AF79" s="185"/>
      <c r="AG79" s="187">
        <f t="shared" si="2"/>
        <v>0</v>
      </c>
      <c r="AH79" s="187"/>
      <c r="AI79" s="187"/>
      <c r="AJ79" s="53"/>
      <c r="AK79" s="188"/>
      <c r="AL79" s="188"/>
      <c r="AM79" s="186"/>
      <c r="AN79" s="186"/>
      <c r="AO79" s="185"/>
      <c r="AP79" s="185"/>
      <c r="AQ79" s="185"/>
      <c r="AR79" s="187">
        <f t="shared" si="3"/>
        <v>0</v>
      </c>
      <c r="AS79" s="187"/>
      <c r="AT79" s="200"/>
      <c r="AU79" s="137"/>
      <c r="AV79" s="135"/>
      <c r="AW79" s="135"/>
      <c r="AX79" s="135"/>
      <c r="AY79" s="135"/>
      <c r="AZ79" s="136"/>
    </row>
    <row r="80" spans="1:52" ht="36" customHeight="1" x14ac:dyDescent="0.2">
      <c r="A80" s="73">
        <v>62</v>
      </c>
      <c r="B80" s="170"/>
      <c r="C80" s="167"/>
      <c r="D80" s="167"/>
      <c r="E80" s="167"/>
      <c r="F80" s="167"/>
      <c r="G80" s="167"/>
      <c r="H80" s="167"/>
      <c r="I80" s="167"/>
      <c r="J80" s="167"/>
      <c r="K80" s="167"/>
      <c r="L80" s="167"/>
      <c r="M80" s="167"/>
      <c r="N80" s="167"/>
      <c r="O80" s="167"/>
      <c r="P80" s="168"/>
      <c r="Q80" s="168"/>
      <c r="R80" s="169"/>
      <c r="S80" s="169"/>
      <c r="T80" s="169"/>
      <c r="U80" s="134"/>
      <c r="V80" s="135"/>
      <c r="W80" s="135"/>
      <c r="X80" s="136"/>
      <c r="Y80" s="132"/>
      <c r="Z80" s="133"/>
      <c r="AA80" s="133"/>
      <c r="AB80" s="186"/>
      <c r="AC80" s="186"/>
      <c r="AD80" s="185"/>
      <c r="AE80" s="185"/>
      <c r="AF80" s="185"/>
      <c r="AG80" s="187">
        <f t="shared" si="2"/>
        <v>0</v>
      </c>
      <c r="AH80" s="187"/>
      <c r="AI80" s="187"/>
      <c r="AJ80" s="53"/>
      <c r="AK80" s="188"/>
      <c r="AL80" s="188"/>
      <c r="AM80" s="186"/>
      <c r="AN80" s="186"/>
      <c r="AO80" s="185"/>
      <c r="AP80" s="185"/>
      <c r="AQ80" s="185"/>
      <c r="AR80" s="187">
        <f t="shared" si="3"/>
        <v>0</v>
      </c>
      <c r="AS80" s="187"/>
      <c r="AT80" s="200"/>
      <c r="AU80" s="137"/>
      <c r="AV80" s="135"/>
      <c r="AW80" s="135"/>
      <c r="AX80" s="135"/>
      <c r="AY80" s="135"/>
      <c r="AZ80" s="136"/>
    </row>
    <row r="81" spans="1:52" ht="36" customHeight="1" x14ac:dyDescent="0.2">
      <c r="A81" s="73">
        <v>63</v>
      </c>
      <c r="B81" s="170"/>
      <c r="C81" s="167"/>
      <c r="D81" s="167"/>
      <c r="E81" s="167"/>
      <c r="F81" s="167"/>
      <c r="G81" s="167"/>
      <c r="H81" s="167"/>
      <c r="I81" s="167"/>
      <c r="J81" s="167"/>
      <c r="K81" s="167"/>
      <c r="L81" s="167"/>
      <c r="M81" s="167"/>
      <c r="N81" s="167"/>
      <c r="O81" s="167"/>
      <c r="P81" s="168"/>
      <c r="Q81" s="168"/>
      <c r="R81" s="169"/>
      <c r="S81" s="169"/>
      <c r="T81" s="169"/>
      <c r="U81" s="134"/>
      <c r="V81" s="135"/>
      <c r="W81" s="135"/>
      <c r="X81" s="136"/>
      <c r="Y81" s="132"/>
      <c r="Z81" s="133"/>
      <c r="AA81" s="133"/>
      <c r="AB81" s="186"/>
      <c r="AC81" s="186"/>
      <c r="AD81" s="185"/>
      <c r="AE81" s="185"/>
      <c r="AF81" s="185"/>
      <c r="AG81" s="187">
        <f t="shared" si="2"/>
        <v>0</v>
      </c>
      <c r="AH81" s="187"/>
      <c r="AI81" s="187"/>
      <c r="AJ81" s="53"/>
      <c r="AK81" s="188"/>
      <c r="AL81" s="188"/>
      <c r="AM81" s="186"/>
      <c r="AN81" s="186"/>
      <c r="AO81" s="185"/>
      <c r="AP81" s="185"/>
      <c r="AQ81" s="185"/>
      <c r="AR81" s="187">
        <f t="shared" si="3"/>
        <v>0</v>
      </c>
      <c r="AS81" s="187"/>
      <c r="AT81" s="200"/>
      <c r="AU81" s="137"/>
      <c r="AV81" s="135"/>
      <c r="AW81" s="135"/>
      <c r="AX81" s="135"/>
      <c r="AY81" s="135"/>
      <c r="AZ81" s="136"/>
    </row>
    <row r="82" spans="1:52" ht="36" customHeight="1" x14ac:dyDescent="0.2">
      <c r="A82" s="73">
        <v>64</v>
      </c>
      <c r="B82" s="170"/>
      <c r="C82" s="167"/>
      <c r="D82" s="167"/>
      <c r="E82" s="167"/>
      <c r="F82" s="167"/>
      <c r="G82" s="167"/>
      <c r="H82" s="167"/>
      <c r="I82" s="167"/>
      <c r="J82" s="167"/>
      <c r="K82" s="167"/>
      <c r="L82" s="167"/>
      <c r="M82" s="167"/>
      <c r="N82" s="167"/>
      <c r="O82" s="167"/>
      <c r="P82" s="168"/>
      <c r="Q82" s="168"/>
      <c r="R82" s="169"/>
      <c r="S82" s="169"/>
      <c r="T82" s="169"/>
      <c r="U82" s="134"/>
      <c r="V82" s="135"/>
      <c r="W82" s="135"/>
      <c r="X82" s="136"/>
      <c r="Y82" s="132"/>
      <c r="Z82" s="133"/>
      <c r="AA82" s="133"/>
      <c r="AB82" s="186"/>
      <c r="AC82" s="186"/>
      <c r="AD82" s="185"/>
      <c r="AE82" s="185"/>
      <c r="AF82" s="185"/>
      <c r="AG82" s="187">
        <f t="shared" si="2"/>
        <v>0</v>
      </c>
      <c r="AH82" s="187"/>
      <c r="AI82" s="187"/>
      <c r="AJ82" s="53"/>
      <c r="AK82" s="188"/>
      <c r="AL82" s="188"/>
      <c r="AM82" s="186"/>
      <c r="AN82" s="186"/>
      <c r="AO82" s="185"/>
      <c r="AP82" s="185"/>
      <c r="AQ82" s="185"/>
      <c r="AR82" s="187">
        <f t="shared" si="3"/>
        <v>0</v>
      </c>
      <c r="AS82" s="187"/>
      <c r="AT82" s="200"/>
      <c r="AU82" s="137"/>
      <c r="AV82" s="135"/>
      <c r="AW82" s="135"/>
      <c r="AX82" s="135"/>
      <c r="AY82" s="135"/>
      <c r="AZ82" s="136"/>
    </row>
    <row r="83" spans="1:52" ht="36" customHeight="1" x14ac:dyDescent="0.2">
      <c r="A83" s="73">
        <v>65</v>
      </c>
      <c r="B83" s="170"/>
      <c r="C83" s="167"/>
      <c r="D83" s="167"/>
      <c r="E83" s="167"/>
      <c r="F83" s="167"/>
      <c r="G83" s="167"/>
      <c r="H83" s="167"/>
      <c r="I83" s="167"/>
      <c r="J83" s="167"/>
      <c r="K83" s="167"/>
      <c r="L83" s="167"/>
      <c r="M83" s="167"/>
      <c r="N83" s="167"/>
      <c r="O83" s="167"/>
      <c r="P83" s="168"/>
      <c r="Q83" s="168"/>
      <c r="R83" s="169"/>
      <c r="S83" s="169"/>
      <c r="T83" s="169"/>
      <c r="U83" s="134"/>
      <c r="V83" s="135"/>
      <c r="W83" s="135"/>
      <c r="X83" s="136"/>
      <c r="Y83" s="132"/>
      <c r="Z83" s="133"/>
      <c r="AA83" s="133"/>
      <c r="AB83" s="186"/>
      <c r="AC83" s="186"/>
      <c r="AD83" s="185"/>
      <c r="AE83" s="185"/>
      <c r="AF83" s="185"/>
      <c r="AG83" s="187">
        <f t="shared" ref="AG83:AG114" si="4">AD83*AB83</f>
        <v>0</v>
      </c>
      <c r="AH83" s="187"/>
      <c r="AI83" s="187"/>
      <c r="AJ83" s="53"/>
      <c r="AK83" s="188"/>
      <c r="AL83" s="188"/>
      <c r="AM83" s="186"/>
      <c r="AN83" s="186"/>
      <c r="AO83" s="185"/>
      <c r="AP83" s="185"/>
      <c r="AQ83" s="185"/>
      <c r="AR83" s="187">
        <f t="shared" ref="AR83:AR114" si="5">AO83*AM83</f>
        <v>0</v>
      </c>
      <c r="AS83" s="187"/>
      <c r="AT83" s="200"/>
      <c r="AU83" s="137"/>
      <c r="AV83" s="135"/>
      <c r="AW83" s="135"/>
      <c r="AX83" s="135"/>
      <c r="AY83" s="135"/>
      <c r="AZ83" s="136"/>
    </row>
    <row r="84" spans="1:52" ht="36" customHeight="1" x14ac:dyDescent="0.2">
      <c r="A84" s="73">
        <v>66</v>
      </c>
      <c r="B84" s="170"/>
      <c r="C84" s="167"/>
      <c r="D84" s="167"/>
      <c r="E84" s="167"/>
      <c r="F84" s="167"/>
      <c r="G84" s="167"/>
      <c r="H84" s="167"/>
      <c r="I84" s="167"/>
      <c r="J84" s="167"/>
      <c r="K84" s="167"/>
      <c r="L84" s="167"/>
      <c r="M84" s="167"/>
      <c r="N84" s="167"/>
      <c r="O84" s="167"/>
      <c r="P84" s="168"/>
      <c r="Q84" s="168"/>
      <c r="R84" s="169"/>
      <c r="S84" s="169"/>
      <c r="T84" s="169"/>
      <c r="U84" s="134"/>
      <c r="V84" s="135"/>
      <c r="W84" s="135"/>
      <c r="X84" s="136"/>
      <c r="Y84" s="132"/>
      <c r="Z84" s="133"/>
      <c r="AA84" s="133"/>
      <c r="AB84" s="186"/>
      <c r="AC84" s="186"/>
      <c r="AD84" s="185"/>
      <c r="AE84" s="185"/>
      <c r="AF84" s="185"/>
      <c r="AG84" s="187">
        <f t="shared" si="4"/>
        <v>0</v>
      </c>
      <c r="AH84" s="187"/>
      <c r="AI84" s="187"/>
      <c r="AJ84" s="53"/>
      <c r="AK84" s="188"/>
      <c r="AL84" s="188"/>
      <c r="AM84" s="186"/>
      <c r="AN84" s="186"/>
      <c r="AO84" s="185"/>
      <c r="AP84" s="185"/>
      <c r="AQ84" s="185"/>
      <c r="AR84" s="187">
        <f t="shared" si="5"/>
        <v>0</v>
      </c>
      <c r="AS84" s="187"/>
      <c r="AT84" s="200"/>
      <c r="AU84" s="137"/>
      <c r="AV84" s="135"/>
      <c r="AW84" s="135"/>
      <c r="AX84" s="135"/>
      <c r="AY84" s="135"/>
      <c r="AZ84" s="136"/>
    </row>
    <row r="85" spans="1:52" ht="36" customHeight="1" x14ac:dyDescent="0.2">
      <c r="A85" s="73">
        <v>67</v>
      </c>
      <c r="B85" s="170"/>
      <c r="C85" s="167"/>
      <c r="D85" s="167"/>
      <c r="E85" s="167"/>
      <c r="F85" s="167"/>
      <c r="G85" s="167"/>
      <c r="H85" s="167"/>
      <c r="I85" s="167"/>
      <c r="J85" s="167"/>
      <c r="K85" s="167"/>
      <c r="L85" s="167"/>
      <c r="M85" s="167"/>
      <c r="N85" s="167"/>
      <c r="O85" s="167"/>
      <c r="P85" s="168"/>
      <c r="Q85" s="168"/>
      <c r="R85" s="169"/>
      <c r="S85" s="169"/>
      <c r="T85" s="169"/>
      <c r="U85" s="134"/>
      <c r="V85" s="135"/>
      <c r="W85" s="135"/>
      <c r="X85" s="136"/>
      <c r="Y85" s="132"/>
      <c r="Z85" s="133"/>
      <c r="AA85" s="133"/>
      <c r="AB85" s="186"/>
      <c r="AC85" s="186"/>
      <c r="AD85" s="185"/>
      <c r="AE85" s="185"/>
      <c r="AF85" s="185"/>
      <c r="AG85" s="187">
        <f t="shared" si="4"/>
        <v>0</v>
      </c>
      <c r="AH85" s="187"/>
      <c r="AI85" s="187"/>
      <c r="AJ85" s="53"/>
      <c r="AK85" s="188"/>
      <c r="AL85" s="188"/>
      <c r="AM85" s="186"/>
      <c r="AN85" s="186"/>
      <c r="AO85" s="185"/>
      <c r="AP85" s="185"/>
      <c r="AQ85" s="185"/>
      <c r="AR85" s="187">
        <f t="shared" si="5"/>
        <v>0</v>
      </c>
      <c r="AS85" s="187"/>
      <c r="AT85" s="200"/>
      <c r="AU85" s="137"/>
      <c r="AV85" s="135"/>
      <c r="AW85" s="135"/>
      <c r="AX85" s="135"/>
      <c r="AY85" s="135"/>
      <c r="AZ85" s="136"/>
    </row>
    <row r="86" spans="1:52" ht="36" customHeight="1" x14ac:dyDescent="0.2">
      <c r="A86" s="73">
        <v>68</v>
      </c>
      <c r="B86" s="170"/>
      <c r="C86" s="167"/>
      <c r="D86" s="167"/>
      <c r="E86" s="167"/>
      <c r="F86" s="167"/>
      <c r="G86" s="167"/>
      <c r="H86" s="167"/>
      <c r="I86" s="167"/>
      <c r="J86" s="167"/>
      <c r="K86" s="167"/>
      <c r="L86" s="167"/>
      <c r="M86" s="167"/>
      <c r="N86" s="167"/>
      <c r="O86" s="167"/>
      <c r="P86" s="168"/>
      <c r="Q86" s="168"/>
      <c r="R86" s="169"/>
      <c r="S86" s="169"/>
      <c r="T86" s="169"/>
      <c r="U86" s="134"/>
      <c r="V86" s="135"/>
      <c r="W86" s="135"/>
      <c r="X86" s="136"/>
      <c r="Y86" s="132"/>
      <c r="Z86" s="133"/>
      <c r="AA86" s="133"/>
      <c r="AB86" s="186"/>
      <c r="AC86" s="186"/>
      <c r="AD86" s="185"/>
      <c r="AE86" s="185"/>
      <c r="AF86" s="185"/>
      <c r="AG86" s="187">
        <f t="shared" si="4"/>
        <v>0</v>
      </c>
      <c r="AH86" s="187"/>
      <c r="AI86" s="187"/>
      <c r="AJ86" s="53"/>
      <c r="AK86" s="188"/>
      <c r="AL86" s="188"/>
      <c r="AM86" s="186"/>
      <c r="AN86" s="186"/>
      <c r="AO86" s="185"/>
      <c r="AP86" s="185"/>
      <c r="AQ86" s="185"/>
      <c r="AR86" s="187">
        <f t="shared" si="5"/>
        <v>0</v>
      </c>
      <c r="AS86" s="187"/>
      <c r="AT86" s="200"/>
      <c r="AU86" s="137"/>
      <c r="AV86" s="135"/>
      <c r="AW86" s="135"/>
      <c r="AX86" s="135"/>
      <c r="AY86" s="135"/>
      <c r="AZ86" s="136"/>
    </row>
    <row r="87" spans="1:52" ht="36" customHeight="1" x14ac:dyDescent="0.2">
      <c r="A87" s="73">
        <v>69</v>
      </c>
      <c r="B87" s="170"/>
      <c r="C87" s="167"/>
      <c r="D87" s="167"/>
      <c r="E87" s="167"/>
      <c r="F87" s="167"/>
      <c r="G87" s="167"/>
      <c r="H87" s="167"/>
      <c r="I87" s="167"/>
      <c r="J87" s="167"/>
      <c r="K87" s="167"/>
      <c r="L87" s="167"/>
      <c r="M87" s="167"/>
      <c r="N87" s="167"/>
      <c r="O87" s="167"/>
      <c r="P87" s="168"/>
      <c r="Q87" s="168"/>
      <c r="R87" s="169"/>
      <c r="S87" s="169"/>
      <c r="T87" s="169"/>
      <c r="U87" s="134"/>
      <c r="V87" s="135"/>
      <c r="W87" s="135"/>
      <c r="X87" s="136"/>
      <c r="Y87" s="132"/>
      <c r="Z87" s="133"/>
      <c r="AA87" s="133"/>
      <c r="AB87" s="186"/>
      <c r="AC87" s="186"/>
      <c r="AD87" s="185"/>
      <c r="AE87" s="185"/>
      <c r="AF87" s="185"/>
      <c r="AG87" s="187">
        <f t="shared" si="4"/>
        <v>0</v>
      </c>
      <c r="AH87" s="187"/>
      <c r="AI87" s="187"/>
      <c r="AJ87" s="53"/>
      <c r="AK87" s="188"/>
      <c r="AL87" s="188"/>
      <c r="AM87" s="186"/>
      <c r="AN87" s="186"/>
      <c r="AO87" s="185"/>
      <c r="AP87" s="185"/>
      <c r="AQ87" s="185"/>
      <c r="AR87" s="187">
        <f t="shared" si="5"/>
        <v>0</v>
      </c>
      <c r="AS87" s="187"/>
      <c r="AT87" s="200"/>
      <c r="AU87" s="137"/>
      <c r="AV87" s="135"/>
      <c r="AW87" s="135"/>
      <c r="AX87" s="135"/>
      <c r="AY87" s="135"/>
      <c r="AZ87" s="136"/>
    </row>
    <row r="88" spans="1:52" ht="36" customHeight="1" x14ac:dyDescent="0.2">
      <c r="A88" s="73">
        <v>70</v>
      </c>
      <c r="B88" s="170"/>
      <c r="C88" s="167"/>
      <c r="D88" s="167"/>
      <c r="E88" s="167"/>
      <c r="F88" s="167"/>
      <c r="G88" s="167"/>
      <c r="H88" s="167"/>
      <c r="I88" s="167"/>
      <c r="J88" s="167"/>
      <c r="K88" s="167"/>
      <c r="L88" s="167"/>
      <c r="M88" s="167"/>
      <c r="N88" s="167"/>
      <c r="O88" s="167"/>
      <c r="P88" s="168"/>
      <c r="Q88" s="168"/>
      <c r="R88" s="169"/>
      <c r="S88" s="169"/>
      <c r="T88" s="169"/>
      <c r="U88" s="134"/>
      <c r="V88" s="135"/>
      <c r="W88" s="135"/>
      <c r="X88" s="136"/>
      <c r="Y88" s="132"/>
      <c r="Z88" s="133"/>
      <c r="AA88" s="133"/>
      <c r="AB88" s="186"/>
      <c r="AC88" s="186"/>
      <c r="AD88" s="185"/>
      <c r="AE88" s="185"/>
      <c r="AF88" s="185"/>
      <c r="AG88" s="187">
        <f t="shared" si="4"/>
        <v>0</v>
      </c>
      <c r="AH88" s="187"/>
      <c r="AI88" s="187"/>
      <c r="AJ88" s="53"/>
      <c r="AK88" s="188"/>
      <c r="AL88" s="188"/>
      <c r="AM88" s="186"/>
      <c r="AN88" s="186"/>
      <c r="AO88" s="185"/>
      <c r="AP88" s="185"/>
      <c r="AQ88" s="185"/>
      <c r="AR88" s="187">
        <f t="shared" si="5"/>
        <v>0</v>
      </c>
      <c r="AS88" s="187"/>
      <c r="AT88" s="200"/>
      <c r="AU88" s="137"/>
      <c r="AV88" s="135"/>
      <c r="AW88" s="135"/>
      <c r="AX88" s="135"/>
      <c r="AY88" s="135"/>
      <c r="AZ88" s="136"/>
    </row>
    <row r="89" spans="1:52" ht="36" customHeight="1" x14ac:dyDescent="0.2">
      <c r="A89" s="73">
        <v>71</v>
      </c>
      <c r="B89" s="170"/>
      <c r="C89" s="167"/>
      <c r="D89" s="167"/>
      <c r="E89" s="167"/>
      <c r="F89" s="167"/>
      <c r="G89" s="167"/>
      <c r="H89" s="167"/>
      <c r="I89" s="167"/>
      <c r="J89" s="167"/>
      <c r="K89" s="167"/>
      <c r="L89" s="167"/>
      <c r="M89" s="167"/>
      <c r="N89" s="167"/>
      <c r="O89" s="167"/>
      <c r="P89" s="168"/>
      <c r="Q89" s="168"/>
      <c r="R89" s="169"/>
      <c r="S89" s="169"/>
      <c r="T89" s="169"/>
      <c r="U89" s="134"/>
      <c r="V89" s="135"/>
      <c r="W89" s="135"/>
      <c r="X89" s="136"/>
      <c r="Y89" s="132"/>
      <c r="Z89" s="133"/>
      <c r="AA89" s="133"/>
      <c r="AB89" s="186"/>
      <c r="AC89" s="186"/>
      <c r="AD89" s="185"/>
      <c r="AE89" s="185"/>
      <c r="AF89" s="185"/>
      <c r="AG89" s="187">
        <f t="shared" si="4"/>
        <v>0</v>
      </c>
      <c r="AH89" s="187"/>
      <c r="AI89" s="187"/>
      <c r="AJ89" s="53"/>
      <c r="AK89" s="188"/>
      <c r="AL89" s="188"/>
      <c r="AM89" s="186"/>
      <c r="AN89" s="186"/>
      <c r="AO89" s="185"/>
      <c r="AP89" s="185"/>
      <c r="AQ89" s="185"/>
      <c r="AR89" s="187">
        <f t="shared" si="5"/>
        <v>0</v>
      </c>
      <c r="AS89" s="187"/>
      <c r="AT89" s="200"/>
      <c r="AU89" s="137"/>
      <c r="AV89" s="135"/>
      <c r="AW89" s="135"/>
      <c r="AX89" s="135"/>
      <c r="AY89" s="135"/>
      <c r="AZ89" s="136"/>
    </row>
    <row r="90" spans="1:52" ht="36" customHeight="1" x14ac:dyDescent="0.2">
      <c r="A90" s="73">
        <v>72</v>
      </c>
      <c r="B90" s="170"/>
      <c r="C90" s="167"/>
      <c r="D90" s="167"/>
      <c r="E90" s="167"/>
      <c r="F90" s="167"/>
      <c r="G90" s="167"/>
      <c r="H90" s="167"/>
      <c r="I90" s="167"/>
      <c r="J90" s="167"/>
      <c r="K90" s="167"/>
      <c r="L90" s="167"/>
      <c r="M90" s="167"/>
      <c r="N90" s="167"/>
      <c r="O90" s="167"/>
      <c r="P90" s="168"/>
      <c r="Q90" s="168"/>
      <c r="R90" s="169"/>
      <c r="S90" s="169"/>
      <c r="T90" s="169"/>
      <c r="U90" s="134"/>
      <c r="V90" s="135"/>
      <c r="W90" s="135"/>
      <c r="X90" s="136"/>
      <c r="Y90" s="132"/>
      <c r="Z90" s="133"/>
      <c r="AA90" s="133"/>
      <c r="AB90" s="186"/>
      <c r="AC90" s="186"/>
      <c r="AD90" s="185"/>
      <c r="AE90" s="185"/>
      <c r="AF90" s="185"/>
      <c r="AG90" s="187">
        <f t="shared" si="4"/>
        <v>0</v>
      </c>
      <c r="AH90" s="187"/>
      <c r="AI90" s="187"/>
      <c r="AJ90" s="53"/>
      <c r="AK90" s="188"/>
      <c r="AL90" s="188"/>
      <c r="AM90" s="186"/>
      <c r="AN90" s="186"/>
      <c r="AO90" s="185"/>
      <c r="AP90" s="185"/>
      <c r="AQ90" s="185"/>
      <c r="AR90" s="187">
        <f t="shared" si="5"/>
        <v>0</v>
      </c>
      <c r="AS90" s="187"/>
      <c r="AT90" s="200"/>
      <c r="AU90" s="137"/>
      <c r="AV90" s="135"/>
      <c r="AW90" s="135"/>
      <c r="AX90" s="135"/>
      <c r="AY90" s="135"/>
      <c r="AZ90" s="136"/>
    </row>
    <row r="91" spans="1:52" ht="36" customHeight="1" x14ac:dyDescent="0.2">
      <c r="A91" s="73">
        <v>73</v>
      </c>
      <c r="B91" s="170"/>
      <c r="C91" s="167"/>
      <c r="D91" s="167"/>
      <c r="E91" s="167"/>
      <c r="F91" s="167"/>
      <c r="G91" s="167"/>
      <c r="H91" s="167"/>
      <c r="I91" s="167"/>
      <c r="J91" s="167"/>
      <c r="K91" s="167"/>
      <c r="L91" s="167"/>
      <c r="M91" s="167"/>
      <c r="N91" s="167"/>
      <c r="O91" s="167"/>
      <c r="P91" s="168"/>
      <c r="Q91" s="168"/>
      <c r="R91" s="169"/>
      <c r="S91" s="169"/>
      <c r="T91" s="169"/>
      <c r="U91" s="134"/>
      <c r="V91" s="135"/>
      <c r="W91" s="135"/>
      <c r="X91" s="136"/>
      <c r="Y91" s="132"/>
      <c r="Z91" s="133"/>
      <c r="AA91" s="133"/>
      <c r="AB91" s="186"/>
      <c r="AC91" s="186"/>
      <c r="AD91" s="185"/>
      <c r="AE91" s="185"/>
      <c r="AF91" s="185"/>
      <c r="AG91" s="187">
        <f t="shared" si="4"/>
        <v>0</v>
      </c>
      <c r="AH91" s="187"/>
      <c r="AI91" s="187"/>
      <c r="AJ91" s="53"/>
      <c r="AK91" s="188"/>
      <c r="AL91" s="188"/>
      <c r="AM91" s="186"/>
      <c r="AN91" s="186"/>
      <c r="AO91" s="185"/>
      <c r="AP91" s="185"/>
      <c r="AQ91" s="185"/>
      <c r="AR91" s="187">
        <f t="shared" si="5"/>
        <v>0</v>
      </c>
      <c r="AS91" s="187"/>
      <c r="AT91" s="200"/>
      <c r="AU91" s="137"/>
      <c r="AV91" s="135"/>
      <c r="AW91" s="135"/>
      <c r="AX91" s="135"/>
      <c r="AY91" s="135"/>
      <c r="AZ91" s="136"/>
    </row>
    <row r="92" spans="1:52" ht="36" customHeight="1" x14ac:dyDescent="0.2">
      <c r="A92" s="73">
        <v>74</v>
      </c>
      <c r="B92" s="170"/>
      <c r="C92" s="167"/>
      <c r="D92" s="167"/>
      <c r="E92" s="167"/>
      <c r="F92" s="167"/>
      <c r="G92" s="167"/>
      <c r="H92" s="167"/>
      <c r="I92" s="167"/>
      <c r="J92" s="167"/>
      <c r="K92" s="167"/>
      <c r="L92" s="167"/>
      <c r="M92" s="167"/>
      <c r="N92" s="167"/>
      <c r="O92" s="167"/>
      <c r="P92" s="168"/>
      <c r="Q92" s="168"/>
      <c r="R92" s="169"/>
      <c r="S92" s="169"/>
      <c r="T92" s="169"/>
      <c r="U92" s="134"/>
      <c r="V92" s="135"/>
      <c r="W92" s="135"/>
      <c r="X92" s="136"/>
      <c r="Y92" s="132"/>
      <c r="Z92" s="133"/>
      <c r="AA92" s="133"/>
      <c r="AB92" s="186"/>
      <c r="AC92" s="186"/>
      <c r="AD92" s="185"/>
      <c r="AE92" s="185"/>
      <c r="AF92" s="185"/>
      <c r="AG92" s="187">
        <f t="shared" si="4"/>
        <v>0</v>
      </c>
      <c r="AH92" s="187"/>
      <c r="AI92" s="187"/>
      <c r="AJ92" s="53"/>
      <c r="AK92" s="188"/>
      <c r="AL92" s="188"/>
      <c r="AM92" s="186"/>
      <c r="AN92" s="186"/>
      <c r="AO92" s="185"/>
      <c r="AP92" s="185"/>
      <c r="AQ92" s="185"/>
      <c r="AR92" s="187">
        <f t="shared" si="5"/>
        <v>0</v>
      </c>
      <c r="AS92" s="187"/>
      <c r="AT92" s="200"/>
      <c r="AU92" s="137"/>
      <c r="AV92" s="135"/>
      <c r="AW92" s="135"/>
      <c r="AX92" s="135"/>
      <c r="AY92" s="135"/>
      <c r="AZ92" s="136"/>
    </row>
    <row r="93" spans="1:52" ht="36" customHeight="1" x14ac:dyDescent="0.2">
      <c r="A93" s="73">
        <v>75</v>
      </c>
      <c r="B93" s="170"/>
      <c r="C93" s="167"/>
      <c r="D93" s="167"/>
      <c r="E93" s="167"/>
      <c r="F93" s="167"/>
      <c r="G93" s="167"/>
      <c r="H93" s="167"/>
      <c r="I93" s="167"/>
      <c r="J93" s="167"/>
      <c r="K93" s="167"/>
      <c r="L93" s="167"/>
      <c r="M93" s="167"/>
      <c r="N93" s="167"/>
      <c r="O93" s="167"/>
      <c r="P93" s="168"/>
      <c r="Q93" s="168"/>
      <c r="R93" s="169"/>
      <c r="S93" s="169"/>
      <c r="T93" s="169"/>
      <c r="U93" s="134"/>
      <c r="V93" s="135"/>
      <c r="W93" s="135"/>
      <c r="X93" s="136"/>
      <c r="Y93" s="132"/>
      <c r="Z93" s="133"/>
      <c r="AA93" s="133"/>
      <c r="AB93" s="186"/>
      <c r="AC93" s="186"/>
      <c r="AD93" s="185"/>
      <c r="AE93" s="185"/>
      <c r="AF93" s="185"/>
      <c r="AG93" s="187">
        <f t="shared" si="4"/>
        <v>0</v>
      </c>
      <c r="AH93" s="187"/>
      <c r="AI93" s="187"/>
      <c r="AJ93" s="53"/>
      <c r="AK93" s="188"/>
      <c r="AL93" s="188"/>
      <c r="AM93" s="186"/>
      <c r="AN93" s="186"/>
      <c r="AO93" s="185"/>
      <c r="AP93" s="185"/>
      <c r="AQ93" s="185"/>
      <c r="AR93" s="187">
        <f t="shared" si="5"/>
        <v>0</v>
      </c>
      <c r="AS93" s="187"/>
      <c r="AT93" s="200"/>
      <c r="AU93" s="137"/>
      <c r="AV93" s="135"/>
      <c r="AW93" s="135"/>
      <c r="AX93" s="135"/>
      <c r="AY93" s="135"/>
      <c r="AZ93" s="136"/>
    </row>
    <row r="94" spans="1:52" ht="36" customHeight="1" x14ac:dyDescent="0.2">
      <c r="A94" s="73">
        <v>76</v>
      </c>
      <c r="B94" s="170"/>
      <c r="C94" s="167"/>
      <c r="D94" s="167"/>
      <c r="E94" s="167"/>
      <c r="F94" s="167"/>
      <c r="G94" s="167"/>
      <c r="H94" s="167"/>
      <c r="I94" s="167"/>
      <c r="J94" s="167"/>
      <c r="K94" s="167"/>
      <c r="L94" s="167"/>
      <c r="M94" s="167"/>
      <c r="N94" s="167"/>
      <c r="O94" s="167"/>
      <c r="P94" s="168"/>
      <c r="Q94" s="168"/>
      <c r="R94" s="169"/>
      <c r="S94" s="169"/>
      <c r="T94" s="169"/>
      <c r="U94" s="134"/>
      <c r="V94" s="135"/>
      <c r="W94" s="135"/>
      <c r="X94" s="136"/>
      <c r="Y94" s="132"/>
      <c r="Z94" s="133"/>
      <c r="AA94" s="133"/>
      <c r="AB94" s="186"/>
      <c r="AC94" s="186"/>
      <c r="AD94" s="185"/>
      <c r="AE94" s="185"/>
      <c r="AF94" s="185"/>
      <c r="AG94" s="187">
        <f t="shared" si="4"/>
        <v>0</v>
      </c>
      <c r="AH94" s="187"/>
      <c r="AI94" s="187"/>
      <c r="AJ94" s="53"/>
      <c r="AK94" s="188"/>
      <c r="AL94" s="188"/>
      <c r="AM94" s="186"/>
      <c r="AN94" s="186"/>
      <c r="AO94" s="185"/>
      <c r="AP94" s="185"/>
      <c r="AQ94" s="185"/>
      <c r="AR94" s="187">
        <f t="shared" si="5"/>
        <v>0</v>
      </c>
      <c r="AS94" s="187"/>
      <c r="AT94" s="200"/>
      <c r="AU94" s="137"/>
      <c r="AV94" s="135"/>
      <c r="AW94" s="135"/>
      <c r="AX94" s="135"/>
      <c r="AY94" s="135"/>
      <c r="AZ94" s="136"/>
    </row>
    <row r="95" spans="1:52" ht="36" customHeight="1" x14ac:dyDescent="0.2">
      <c r="A95" s="73">
        <v>77</v>
      </c>
      <c r="B95" s="170"/>
      <c r="C95" s="167"/>
      <c r="D95" s="167"/>
      <c r="E95" s="167"/>
      <c r="F95" s="167"/>
      <c r="G95" s="167"/>
      <c r="H95" s="167"/>
      <c r="I95" s="167"/>
      <c r="J95" s="167"/>
      <c r="K95" s="167"/>
      <c r="L95" s="167"/>
      <c r="M95" s="167"/>
      <c r="N95" s="167"/>
      <c r="O95" s="167"/>
      <c r="P95" s="168"/>
      <c r="Q95" s="168"/>
      <c r="R95" s="169"/>
      <c r="S95" s="169"/>
      <c r="T95" s="169"/>
      <c r="U95" s="134"/>
      <c r="V95" s="135"/>
      <c r="W95" s="135"/>
      <c r="X95" s="136"/>
      <c r="Y95" s="132"/>
      <c r="Z95" s="133"/>
      <c r="AA95" s="133"/>
      <c r="AB95" s="186"/>
      <c r="AC95" s="186"/>
      <c r="AD95" s="185"/>
      <c r="AE95" s="185"/>
      <c r="AF95" s="185"/>
      <c r="AG95" s="187">
        <f t="shared" si="4"/>
        <v>0</v>
      </c>
      <c r="AH95" s="187"/>
      <c r="AI95" s="187"/>
      <c r="AJ95" s="53"/>
      <c r="AK95" s="188"/>
      <c r="AL95" s="188"/>
      <c r="AM95" s="186"/>
      <c r="AN95" s="186"/>
      <c r="AO95" s="185"/>
      <c r="AP95" s="185"/>
      <c r="AQ95" s="185"/>
      <c r="AR95" s="187">
        <f t="shared" si="5"/>
        <v>0</v>
      </c>
      <c r="AS95" s="187"/>
      <c r="AT95" s="200"/>
      <c r="AU95" s="137"/>
      <c r="AV95" s="135"/>
      <c r="AW95" s="135"/>
      <c r="AX95" s="135"/>
      <c r="AY95" s="135"/>
      <c r="AZ95" s="136"/>
    </row>
    <row r="96" spans="1:52" ht="36" customHeight="1" x14ac:dyDescent="0.2">
      <c r="A96" s="73">
        <v>78</v>
      </c>
      <c r="B96" s="170"/>
      <c r="C96" s="167"/>
      <c r="D96" s="167"/>
      <c r="E96" s="167"/>
      <c r="F96" s="167"/>
      <c r="G96" s="167"/>
      <c r="H96" s="167"/>
      <c r="I96" s="167"/>
      <c r="J96" s="167"/>
      <c r="K96" s="167"/>
      <c r="L96" s="167"/>
      <c r="M96" s="167"/>
      <c r="N96" s="167"/>
      <c r="O96" s="167"/>
      <c r="P96" s="168"/>
      <c r="Q96" s="168"/>
      <c r="R96" s="169"/>
      <c r="S96" s="169"/>
      <c r="T96" s="169"/>
      <c r="U96" s="134"/>
      <c r="V96" s="135"/>
      <c r="W96" s="135"/>
      <c r="X96" s="136"/>
      <c r="Y96" s="132"/>
      <c r="Z96" s="133"/>
      <c r="AA96" s="133"/>
      <c r="AB96" s="186"/>
      <c r="AC96" s="186"/>
      <c r="AD96" s="185"/>
      <c r="AE96" s="185"/>
      <c r="AF96" s="185"/>
      <c r="AG96" s="187">
        <f t="shared" si="4"/>
        <v>0</v>
      </c>
      <c r="AH96" s="187"/>
      <c r="AI96" s="187"/>
      <c r="AJ96" s="53"/>
      <c r="AK96" s="188"/>
      <c r="AL96" s="188"/>
      <c r="AM96" s="186"/>
      <c r="AN96" s="186"/>
      <c r="AO96" s="185"/>
      <c r="AP96" s="185"/>
      <c r="AQ96" s="185"/>
      <c r="AR96" s="187">
        <f t="shared" si="5"/>
        <v>0</v>
      </c>
      <c r="AS96" s="187"/>
      <c r="AT96" s="200"/>
      <c r="AU96" s="137"/>
      <c r="AV96" s="135"/>
      <c r="AW96" s="135"/>
      <c r="AX96" s="135"/>
      <c r="AY96" s="135"/>
      <c r="AZ96" s="136"/>
    </row>
    <row r="97" spans="1:52" ht="36" customHeight="1" x14ac:dyDescent="0.2">
      <c r="A97" s="73">
        <v>79</v>
      </c>
      <c r="B97" s="170"/>
      <c r="C97" s="167"/>
      <c r="D97" s="167"/>
      <c r="E97" s="167"/>
      <c r="F97" s="167"/>
      <c r="G97" s="167"/>
      <c r="H97" s="167"/>
      <c r="I97" s="167"/>
      <c r="J97" s="167"/>
      <c r="K97" s="167"/>
      <c r="L97" s="167"/>
      <c r="M97" s="167"/>
      <c r="N97" s="167"/>
      <c r="O97" s="167"/>
      <c r="P97" s="168"/>
      <c r="Q97" s="168"/>
      <c r="R97" s="169"/>
      <c r="S97" s="169"/>
      <c r="T97" s="169"/>
      <c r="U97" s="134"/>
      <c r="V97" s="135"/>
      <c r="W97" s="135"/>
      <c r="X97" s="136"/>
      <c r="Y97" s="132"/>
      <c r="Z97" s="133"/>
      <c r="AA97" s="133"/>
      <c r="AB97" s="186"/>
      <c r="AC97" s="186"/>
      <c r="AD97" s="185"/>
      <c r="AE97" s="185"/>
      <c r="AF97" s="185"/>
      <c r="AG97" s="187">
        <f t="shared" si="4"/>
        <v>0</v>
      </c>
      <c r="AH97" s="187"/>
      <c r="AI97" s="187"/>
      <c r="AJ97" s="53"/>
      <c r="AK97" s="188"/>
      <c r="AL97" s="188"/>
      <c r="AM97" s="186"/>
      <c r="AN97" s="186"/>
      <c r="AO97" s="185"/>
      <c r="AP97" s="185"/>
      <c r="AQ97" s="185"/>
      <c r="AR97" s="187">
        <f t="shared" si="5"/>
        <v>0</v>
      </c>
      <c r="AS97" s="187"/>
      <c r="AT97" s="200"/>
      <c r="AU97" s="137"/>
      <c r="AV97" s="135"/>
      <c r="AW97" s="135"/>
      <c r="AX97" s="135"/>
      <c r="AY97" s="135"/>
      <c r="AZ97" s="136"/>
    </row>
    <row r="98" spans="1:52" ht="36" customHeight="1" x14ac:dyDescent="0.2">
      <c r="A98" s="73">
        <v>80</v>
      </c>
      <c r="B98" s="170"/>
      <c r="C98" s="167"/>
      <c r="D98" s="167"/>
      <c r="E98" s="167"/>
      <c r="F98" s="167"/>
      <c r="G98" s="167"/>
      <c r="H98" s="167"/>
      <c r="I98" s="167"/>
      <c r="J98" s="167"/>
      <c r="K98" s="167"/>
      <c r="L98" s="167"/>
      <c r="M98" s="167"/>
      <c r="N98" s="167"/>
      <c r="O98" s="167"/>
      <c r="P98" s="168"/>
      <c r="Q98" s="168"/>
      <c r="R98" s="169"/>
      <c r="S98" s="169"/>
      <c r="T98" s="169"/>
      <c r="U98" s="134"/>
      <c r="V98" s="135"/>
      <c r="W98" s="135"/>
      <c r="X98" s="136"/>
      <c r="Y98" s="132"/>
      <c r="Z98" s="133"/>
      <c r="AA98" s="133"/>
      <c r="AB98" s="186"/>
      <c r="AC98" s="186"/>
      <c r="AD98" s="185"/>
      <c r="AE98" s="185"/>
      <c r="AF98" s="185"/>
      <c r="AG98" s="187">
        <f t="shared" si="4"/>
        <v>0</v>
      </c>
      <c r="AH98" s="187"/>
      <c r="AI98" s="187"/>
      <c r="AJ98" s="53"/>
      <c r="AK98" s="188"/>
      <c r="AL98" s="188"/>
      <c r="AM98" s="186"/>
      <c r="AN98" s="186"/>
      <c r="AO98" s="185"/>
      <c r="AP98" s="185"/>
      <c r="AQ98" s="185"/>
      <c r="AR98" s="187">
        <f t="shared" si="5"/>
        <v>0</v>
      </c>
      <c r="AS98" s="187"/>
      <c r="AT98" s="200"/>
      <c r="AU98" s="137"/>
      <c r="AV98" s="135"/>
      <c r="AW98" s="135"/>
      <c r="AX98" s="135"/>
      <c r="AY98" s="135"/>
      <c r="AZ98" s="136"/>
    </row>
    <row r="99" spans="1:52" ht="36" customHeight="1" x14ac:dyDescent="0.2">
      <c r="A99" s="73">
        <v>81</v>
      </c>
      <c r="B99" s="170"/>
      <c r="C99" s="167"/>
      <c r="D99" s="167"/>
      <c r="E99" s="167"/>
      <c r="F99" s="167"/>
      <c r="G99" s="167"/>
      <c r="H99" s="167"/>
      <c r="I99" s="167"/>
      <c r="J99" s="167"/>
      <c r="K99" s="167"/>
      <c r="L99" s="167"/>
      <c r="M99" s="167"/>
      <c r="N99" s="167"/>
      <c r="O99" s="167"/>
      <c r="P99" s="168"/>
      <c r="Q99" s="168"/>
      <c r="R99" s="169"/>
      <c r="S99" s="169"/>
      <c r="T99" s="169"/>
      <c r="U99" s="134"/>
      <c r="V99" s="135"/>
      <c r="W99" s="135"/>
      <c r="X99" s="136"/>
      <c r="Y99" s="132"/>
      <c r="Z99" s="133"/>
      <c r="AA99" s="133"/>
      <c r="AB99" s="186"/>
      <c r="AC99" s="186"/>
      <c r="AD99" s="185"/>
      <c r="AE99" s="185"/>
      <c r="AF99" s="185"/>
      <c r="AG99" s="187">
        <f t="shared" si="4"/>
        <v>0</v>
      </c>
      <c r="AH99" s="187"/>
      <c r="AI99" s="187"/>
      <c r="AJ99" s="53"/>
      <c r="AK99" s="188"/>
      <c r="AL99" s="188"/>
      <c r="AM99" s="186"/>
      <c r="AN99" s="186"/>
      <c r="AO99" s="185"/>
      <c r="AP99" s="185"/>
      <c r="AQ99" s="185"/>
      <c r="AR99" s="187">
        <f t="shared" si="5"/>
        <v>0</v>
      </c>
      <c r="AS99" s="187"/>
      <c r="AT99" s="200"/>
      <c r="AU99" s="137"/>
      <c r="AV99" s="135"/>
      <c r="AW99" s="135"/>
      <c r="AX99" s="135"/>
      <c r="AY99" s="135"/>
      <c r="AZ99" s="136"/>
    </row>
    <row r="100" spans="1:52" ht="36" customHeight="1" x14ac:dyDescent="0.2">
      <c r="A100" s="73">
        <v>82</v>
      </c>
      <c r="B100" s="170"/>
      <c r="C100" s="167"/>
      <c r="D100" s="167"/>
      <c r="E100" s="167"/>
      <c r="F100" s="167"/>
      <c r="G100" s="167"/>
      <c r="H100" s="167"/>
      <c r="I100" s="167"/>
      <c r="J100" s="167"/>
      <c r="K100" s="167"/>
      <c r="L100" s="167"/>
      <c r="M100" s="167"/>
      <c r="N100" s="167"/>
      <c r="O100" s="167"/>
      <c r="P100" s="168"/>
      <c r="Q100" s="168"/>
      <c r="R100" s="169"/>
      <c r="S100" s="169"/>
      <c r="T100" s="169"/>
      <c r="U100" s="134"/>
      <c r="V100" s="135"/>
      <c r="W100" s="135"/>
      <c r="X100" s="136"/>
      <c r="Y100" s="132"/>
      <c r="Z100" s="133"/>
      <c r="AA100" s="133"/>
      <c r="AB100" s="186"/>
      <c r="AC100" s="186"/>
      <c r="AD100" s="185"/>
      <c r="AE100" s="185"/>
      <c r="AF100" s="185"/>
      <c r="AG100" s="187">
        <f t="shared" si="4"/>
        <v>0</v>
      </c>
      <c r="AH100" s="187"/>
      <c r="AI100" s="187"/>
      <c r="AJ100" s="53"/>
      <c r="AK100" s="188"/>
      <c r="AL100" s="188"/>
      <c r="AM100" s="186"/>
      <c r="AN100" s="186"/>
      <c r="AO100" s="185"/>
      <c r="AP100" s="185"/>
      <c r="AQ100" s="185"/>
      <c r="AR100" s="187">
        <f t="shared" si="5"/>
        <v>0</v>
      </c>
      <c r="AS100" s="187"/>
      <c r="AT100" s="200"/>
      <c r="AU100" s="137"/>
      <c r="AV100" s="135"/>
      <c r="AW100" s="135"/>
      <c r="AX100" s="135"/>
      <c r="AY100" s="135"/>
      <c r="AZ100" s="136"/>
    </row>
    <row r="101" spans="1:52" ht="36" customHeight="1" x14ac:dyDescent="0.2">
      <c r="A101" s="73">
        <v>83</v>
      </c>
      <c r="B101" s="170"/>
      <c r="C101" s="167"/>
      <c r="D101" s="167"/>
      <c r="E101" s="167"/>
      <c r="F101" s="167"/>
      <c r="G101" s="167"/>
      <c r="H101" s="167"/>
      <c r="I101" s="167"/>
      <c r="J101" s="167"/>
      <c r="K101" s="167"/>
      <c r="L101" s="167"/>
      <c r="M101" s="167"/>
      <c r="N101" s="167"/>
      <c r="O101" s="167"/>
      <c r="P101" s="168"/>
      <c r="Q101" s="168"/>
      <c r="R101" s="169"/>
      <c r="S101" s="169"/>
      <c r="T101" s="169"/>
      <c r="U101" s="134"/>
      <c r="V101" s="135"/>
      <c r="W101" s="135"/>
      <c r="X101" s="136"/>
      <c r="Y101" s="132"/>
      <c r="Z101" s="133"/>
      <c r="AA101" s="133"/>
      <c r="AB101" s="186"/>
      <c r="AC101" s="186"/>
      <c r="AD101" s="185"/>
      <c r="AE101" s="185"/>
      <c r="AF101" s="185"/>
      <c r="AG101" s="187">
        <f t="shared" si="4"/>
        <v>0</v>
      </c>
      <c r="AH101" s="187"/>
      <c r="AI101" s="187"/>
      <c r="AJ101" s="53"/>
      <c r="AK101" s="188"/>
      <c r="AL101" s="188"/>
      <c r="AM101" s="186"/>
      <c r="AN101" s="186"/>
      <c r="AO101" s="185"/>
      <c r="AP101" s="185"/>
      <c r="AQ101" s="185"/>
      <c r="AR101" s="187">
        <f t="shared" si="5"/>
        <v>0</v>
      </c>
      <c r="AS101" s="187"/>
      <c r="AT101" s="200"/>
      <c r="AU101" s="137"/>
      <c r="AV101" s="135"/>
      <c r="AW101" s="135"/>
      <c r="AX101" s="135"/>
      <c r="AY101" s="135"/>
      <c r="AZ101" s="136"/>
    </row>
    <row r="102" spans="1:52" ht="36" customHeight="1" x14ac:dyDescent="0.2">
      <c r="A102" s="73">
        <v>84</v>
      </c>
      <c r="B102" s="170"/>
      <c r="C102" s="167"/>
      <c r="D102" s="167"/>
      <c r="E102" s="167"/>
      <c r="F102" s="167"/>
      <c r="G102" s="167"/>
      <c r="H102" s="167"/>
      <c r="I102" s="167"/>
      <c r="J102" s="167"/>
      <c r="K102" s="167"/>
      <c r="L102" s="167"/>
      <c r="M102" s="167"/>
      <c r="N102" s="167"/>
      <c r="O102" s="167"/>
      <c r="P102" s="168"/>
      <c r="Q102" s="168"/>
      <c r="R102" s="169"/>
      <c r="S102" s="169"/>
      <c r="T102" s="169"/>
      <c r="U102" s="134"/>
      <c r="V102" s="135"/>
      <c r="W102" s="135"/>
      <c r="X102" s="136"/>
      <c r="Y102" s="132"/>
      <c r="Z102" s="133"/>
      <c r="AA102" s="133"/>
      <c r="AB102" s="186"/>
      <c r="AC102" s="186"/>
      <c r="AD102" s="185"/>
      <c r="AE102" s="185"/>
      <c r="AF102" s="185"/>
      <c r="AG102" s="187">
        <f t="shared" si="4"/>
        <v>0</v>
      </c>
      <c r="AH102" s="187"/>
      <c r="AI102" s="187"/>
      <c r="AJ102" s="53"/>
      <c r="AK102" s="188"/>
      <c r="AL102" s="188"/>
      <c r="AM102" s="186"/>
      <c r="AN102" s="186"/>
      <c r="AO102" s="185"/>
      <c r="AP102" s="185"/>
      <c r="AQ102" s="185"/>
      <c r="AR102" s="187">
        <f t="shared" si="5"/>
        <v>0</v>
      </c>
      <c r="AS102" s="187"/>
      <c r="AT102" s="200"/>
      <c r="AU102" s="137"/>
      <c r="AV102" s="135"/>
      <c r="AW102" s="135"/>
      <c r="AX102" s="135"/>
      <c r="AY102" s="135"/>
      <c r="AZ102" s="136"/>
    </row>
    <row r="103" spans="1:52" ht="36" customHeight="1" x14ac:dyDescent="0.2">
      <c r="A103" s="73">
        <v>85</v>
      </c>
      <c r="B103" s="170"/>
      <c r="C103" s="167"/>
      <c r="D103" s="167"/>
      <c r="E103" s="167"/>
      <c r="F103" s="167"/>
      <c r="G103" s="167"/>
      <c r="H103" s="167"/>
      <c r="I103" s="167"/>
      <c r="J103" s="167"/>
      <c r="K103" s="167"/>
      <c r="L103" s="167"/>
      <c r="M103" s="167"/>
      <c r="N103" s="167"/>
      <c r="O103" s="167"/>
      <c r="P103" s="168"/>
      <c r="Q103" s="168"/>
      <c r="R103" s="169"/>
      <c r="S103" s="169"/>
      <c r="T103" s="169"/>
      <c r="U103" s="134"/>
      <c r="V103" s="135"/>
      <c r="W103" s="135"/>
      <c r="X103" s="136"/>
      <c r="Y103" s="132"/>
      <c r="Z103" s="133"/>
      <c r="AA103" s="133"/>
      <c r="AB103" s="186"/>
      <c r="AC103" s="186"/>
      <c r="AD103" s="185"/>
      <c r="AE103" s="185"/>
      <c r="AF103" s="185"/>
      <c r="AG103" s="187">
        <f t="shared" si="4"/>
        <v>0</v>
      </c>
      <c r="AH103" s="187"/>
      <c r="AI103" s="187"/>
      <c r="AJ103" s="53"/>
      <c r="AK103" s="188"/>
      <c r="AL103" s="188"/>
      <c r="AM103" s="186"/>
      <c r="AN103" s="186"/>
      <c r="AO103" s="185"/>
      <c r="AP103" s="185"/>
      <c r="AQ103" s="185"/>
      <c r="AR103" s="187">
        <f t="shared" si="5"/>
        <v>0</v>
      </c>
      <c r="AS103" s="187"/>
      <c r="AT103" s="200"/>
      <c r="AU103" s="137"/>
      <c r="AV103" s="135"/>
      <c r="AW103" s="135"/>
      <c r="AX103" s="135"/>
      <c r="AY103" s="135"/>
      <c r="AZ103" s="136"/>
    </row>
    <row r="104" spans="1:52" ht="36" customHeight="1" x14ac:dyDescent="0.2">
      <c r="A104" s="73">
        <v>86</v>
      </c>
      <c r="B104" s="170"/>
      <c r="C104" s="167"/>
      <c r="D104" s="167"/>
      <c r="E104" s="167"/>
      <c r="F104" s="167"/>
      <c r="G104" s="167"/>
      <c r="H104" s="167"/>
      <c r="I104" s="167"/>
      <c r="J104" s="167"/>
      <c r="K104" s="167"/>
      <c r="L104" s="167"/>
      <c r="M104" s="167"/>
      <c r="N104" s="167"/>
      <c r="O104" s="167"/>
      <c r="P104" s="168"/>
      <c r="Q104" s="168"/>
      <c r="R104" s="169"/>
      <c r="S104" s="169"/>
      <c r="T104" s="169"/>
      <c r="U104" s="134"/>
      <c r="V104" s="135"/>
      <c r="W104" s="135"/>
      <c r="X104" s="136"/>
      <c r="Y104" s="132"/>
      <c r="Z104" s="133"/>
      <c r="AA104" s="133"/>
      <c r="AB104" s="186"/>
      <c r="AC104" s="186"/>
      <c r="AD104" s="185"/>
      <c r="AE104" s="185"/>
      <c r="AF104" s="185"/>
      <c r="AG104" s="187">
        <f t="shared" si="4"/>
        <v>0</v>
      </c>
      <c r="AH104" s="187"/>
      <c r="AI104" s="187"/>
      <c r="AJ104" s="53"/>
      <c r="AK104" s="188"/>
      <c r="AL104" s="188"/>
      <c r="AM104" s="186"/>
      <c r="AN104" s="186"/>
      <c r="AO104" s="185"/>
      <c r="AP104" s="185"/>
      <c r="AQ104" s="185"/>
      <c r="AR104" s="187">
        <f t="shared" si="5"/>
        <v>0</v>
      </c>
      <c r="AS104" s="187"/>
      <c r="AT104" s="200"/>
      <c r="AU104" s="137"/>
      <c r="AV104" s="135"/>
      <c r="AW104" s="135"/>
      <c r="AX104" s="135"/>
      <c r="AY104" s="135"/>
      <c r="AZ104" s="136"/>
    </row>
    <row r="105" spans="1:52" ht="36" customHeight="1" x14ac:dyDescent="0.2">
      <c r="A105" s="73">
        <v>87</v>
      </c>
      <c r="B105" s="170"/>
      <c r="C105" s="167"/>
      <c r="D105" s="167"/>
      <c r="E105" s="167"/>
      <c r="F105" s="167"/>
      <c r="G105" s="167"/>
      <c r="H105" s="167"/>
      <c r="I105" s="167"/>
      <c r="J105" s="167"/>
      <c r="K105" s="167"/>
      <c r="L105" s="167"/>
      <c r="M105" s="167"/>
      <c r="N105" s="167"/>
      <c r="O105" s="167"/>
      <c r="P105" s="168"/>
      <c r="Q105" s="168"/>
      <c r="R105" s="169"/>
      <c r="S105" s="169"/>
      <c r="T105" s="169"/>
      <c r="U105" s="134"/>
      <c r="V105" s="135"/>
      <c r="W105" s="135"/>
      <c r="X105" s="136"/>
      <c r="Y105" s="132"/>
      <c r="Z105" s="133"/>
      <c r="AA105" s="133"/>
      <c r="AB105" s="186"/>
      <c r="AC105" s="186"/>
      <c r="AD105" s="185"/>
      <c r="AE105" s="185"/>
      <c r="AF105" s="185"/>
      <c r="AG105" s="187">
        <f t="shared" si="4"/>
        <v>0</v>
      </c>
      <c r="AH105" s="187"/>
      <c r="AI105" s="187"/>
      <c r="AJ105" s="53"/>
      <c r="AK105" s="188"/>
      <c r="AL105" s="188"/>
      <c r="AM105" s="186"/>
      <c r="AN105" s="186"/>
      <c r="AO105" s="185"/>
      <c r="AP105" s="185"/>
      <c r="AQ105" s="185"/>
      <c r="AR105" s="187">
        <f t="shared" si="5"/>
        <v>0</v>
      </c>
      <c r="AS105" s="187"/>
      <c r="AT105" s="200"/>
      <c r="AU105" s="137"/>
      <c r="AV105" s="135"/>
      <c r="AW105" s="135"/>
      <c r="AX105" s="135"/>
      <c r="AY105" s="135"/>
      <c r="AZ105" s="136"/>
    </row>
    <row r="106" spans="1:52" ht="36" customHeight="1" x14ac:dyDescent="0.2">
      <c r="A106" s="73">
        <v>88</v>
      </c>
      <c r="B106" s="170"/>
      <c r="C106" s="167"/>
      <c r="D106" s="167"/>
      <c r="E106" s="167"/>
      <c r="F106" s="167"/>
      <c r="G106" s="167"/>
      <c r="H106" s="167"/>
      <c r="I106" s="167"/>
      <c r="J106" s="167"/>
      <c r="K106" s="167"/>
      <c r="L106" s="167"/>
      <c r="M106" s="167"/>
      <c r="N106" s="167"/>
      <c r="O106" s="167"/>
      <c r="P106" s="168"/>
      <c r="Q106" s="168"/>
      <c r="R106" s="169"/>
      <c r="S106" s="169"/>
      <c r="T106" s="169"/>
      <c r="U106" s="134"/>
      <c r="V106" s="135"/>
      <c r="W106" s="135"/>
      <c r="X106" s="136"/>
      <c r="Y106" s="132"/>
      <c r="Z106" s="133"/>
      <c r="AA106" s="133"/>
      <c r="AB106" s="186"/>
      <c r="AC106" s="186"/>
      <c r="AD106" s="185"/>
      <c r="AE106" s="185"/>
      <c r="AF106" s="185"/>
      <c r="AG106" s="187">
        <f t="shared" si="4"/>
        <v>0</v>
      </c>
      <c r="AH106" s="187"/>
      <c r="AI106" s="187"/>
      <c r="AJ106" s="53"/>
      <c r="AK106" s="188"/>
      <c r="AL106" s="188"/>
      <c r="AM106" s="186"/>
      <c r="AN106" s="186"/>
      <c r="AO106" s="185"/>
      <c r="AP106" s="185"/>
      <c r="AQ106" s="185"/>
      <c r="AR106" s="187">
        <f t="shared" si="5"/>
        <v>0</v>
      </c>
      <c r="AS106" s="187"/>
      <c r="AT106" s="200"/>
      <c r="AU106" s="137"/>
      <c r="AV106" s="135"/>
      <c r="AW106" s="135"/>
      <c r="AX106" s="135"/>
      <c r="AY106" s="135"/>
      <c r="AZ106" s="136"/>
    </row>
    <row r="107" spans="1:52" ht="36" customHeight="1" x14ac:dyDescent="0.2">
      <c r="A107" s="73">
        <v>89</v>
      </c>
      <c r="B107" s="170"/>
      <c r="C107" s="167"/>
      <c r="D107" s="167"/>
      <c r="E107" s="167"/>
      <c r="F107" s="167"/>
      <c r="G107" s="167"/>
      <c r="H107" s="167"/>
      <c r="I107" s="167"/>
      <c r="J107" s="167"/>
      <c r="K107" s="167"/>
      <c r="L107" s="167"/>
      <c r="M107" s="167"/>
      <c r="N107" s="167"/>
      <c r="O107" s="167"/>
      <c r="P107" s="168"/>
      <c r="Q107" s="168"/>
      <c r="R107" s="169"/>
      <c r="S107" s="169"/>
      <c r="T107" s="169"/>
      <c r="U107" s="134"/>
      <c r="V107" s="135"/>
      <c r="W107" s="135"/>
      <c r="X107" s="136"/>
      <c r="Y107" s="132"/>
      <c r="Z107" s="133"/>
      <c r="AA107" s="133"/>
      <c r="AB107" s="186"/>
      <c r="AC107" s="186"/>
      <c r="AD107" s="185"/>
      <c r="AE107" s="185"/>
      <c r="AF107" s="185"/>
      <c r="AG107" s="187">
        <f t="shared" si="4"/>
        <v>0</v>
      </c>
      <c r="AH107" s="187"/>
      <c r="AI107" s="187"/>
      <c r="AJ107" s="53"/>
      <c r="AK107" s="188"/>
      <c r="AL107" s="188"/>
      <c r="AM107" s="186"/>
      <c r="AN107" s="186"/>
      <c r="AO107" s="185"/>
      <c r="AP107" s="185"/>
      <c r="AQ107" s="185"/>
      <c r="AR107" s="187">
        <f t="shared" si="5"/>
        <v>0</v>
      </c>
      <c r="AS107" s="187"/>
      <c r="AT107" s="200"/>
      <c r="AU107" s="137"/>
      <c r="AV107" s="135"/>
      <c r="AW107" s="135"/>
      <c r="AX107" s="135"/>
      <c r="AY107" s="135"/>
      <c r="AZ107" s="136"/>
    </row>
    <row r="108" spans="1:52" ht="36" customHeight="1" x14ac:dyDescent="0.2">
      <c r="A108" s="73">
        <v>90</v>
      </c>
      <c r="B108" s="170"/>
      <c r="C108" s="167"/>
      <c r="D108" s="167"/>
      <c r="E108" s="167"/>
      <c r="F108" s="167"/>
      <c r="G108" s="167"/>
      <c r="H108" s="167"/>
      <c r="I108" s="167"/>
      <c r="J108" s="167"/>
      <c r="K108" s="167"/>
      <c r="L108" s="167"/>
      <c r="M108" s="167"/>
      <c r="N108" s="167"/>
      <c r="O108" s="167"/>
      <c r="P108" s="168"/>
      <c r="Q108" s="168"/>
      <c r="R108" s="169"/>
      <c r="S108" s="169"/>
      <c r="T108" s="169"/>
      <c r="U108" s="134"/>
      <c r="V108" s="135"/>
      <c r="W108" s="135"/>
      <c r="X108" s="136"/>
      <c r="Y108" s="132"/>
      <c r="Z108" s="133"/>
      <c r="AA108" s="133"/>
      <c r="AB108" s="186"/>
      <c r="AC108" s="186"/>
      <c r="AD108" s="185"/>
      <c r="AE108" s="185"/>
      <c r="AF108" s="185"/>
      <c r="AG108" s="187">
        <f t="shared" si="4"/>
        <v>0</v>
      </c>
      <c r="AH108" s="187"/>
      <c r="AI108" s="187"/>
      <c r="AJ108" s="53"/>
      <c r="AK108" s="188"/>
      <c r="AL108" s="188"/>
      <c r="AM108" s="186"/>
      <c r="AN108" s="186"/>
      <c r="AO108" s="185"/>
      <c r="AP108" s="185"/>
      <c r="AQ108" s="185"/>
      <c r="AR108" s="187">
        <f t="shared" si="5"/>
        <v>0</v>
      </c>
      <c r="AS108" s="187"/>
      <c r="AT108" s="200"/>
      <c r="AU108" s="137"/>
      <c r="AV108" s="135"/>
      <c r="AW108" s="135"/>
      <c r="AX108" s="135"/>
      <c r="AY108" s="135"/>
      <c r="AZ108" s="136"/>
    </row>
    <row r="109" spans="1:52" ht="36" customHeight="1" x14ac:dyDescent="0.2">
      <c r="A109" s="73">
        <v>91</v>
      </c>
      <c r="B109" s="170"/>
      <c r="C109" s="167"/>
      <c r="D109" s="167"/>
      <c r="E109" s="167"/>
      <c r="F109" s="167"/>
      <c r="G109" s="167"/>
      <c r="H109" s="167"/>
      <c r="I109" s="167"/>
      <c r="J109" s="167"/>
      <c r="K109" s="167"/>
      <c r="L109" s="167"/>
      <c r="M109" s="167"/>
      <c r="N109" s="167"/>
      <c r="O109" s="167"/>
      <c r="P109" s="168"/>
      <c r="Q109" s="168"/>
      <c r="R109" s="169"/>
      <c r="S109" s="169"/>
      <c r="T109" s="169"/>
      <c r="U109" s="134"/>
      <c r="V109" s="135"/>
      <c r="W109" s="135"/>
      <c r="X109" s="136"/>
      <c r="Y109" s="132"/>
      <c r="Z109" s="133"/>
      <c r="AA109" s="133"/>
      <c r="AB109" s="186"/>
      <c r="AC109" s="186"/>
      <c r="AD109" s="185"/>
      <c r="AE109" s="185"/>
      <c r="AF109" s="185"/>
      <c r="AG109" s="187">
        <f t="shared" si="4"/>
        <v>0</v>
      </c>
      <c r="AH109" s="187"/>
      <c r="AI109" s="187"/>
      <c r="AJ109" s="53"/>
      <c r="AK109" s="188"/>
      <c r="AL109" s="188"/>
      <c r="AM109" s="186"/>
      <c r="AN109" s="186"/>
      <c r="AO109" s="185"/>
      <c r="AP109" s="185"/>
      <c r="AQ109" s="185"/>
      <c r="AR109" s="187">
        <f t="shared" si="5"/>
        <v>0</v>
      </c>
      <c r="AS109" s="187"/>
      <c r="AT109" s="200"/>
      <c r="AU109" s="137"/>
      <c r="AV109" s="135"/>
      <c r="AW109" s="135"/>
      <c r="AX109" s="135"/>
      <c r="AY109" s="135"/>
      <c r="AZ109" s="136"/>
    </row>
    <row r="110" spans="1:52" ht="36" customHeight="1" x14ac:dyDescent="0.2">
      <c r="A110" s="73">
        <v>92</v>
      </c>
      <c r="B110" s="170"/>
      <c r="C110" s="167"/>
      <c r="D110" s="167"/>
      <c r="E110" s="167"/>
      <c r="F110" s="167"/>
      <c r="G110" s="167"/>
      <c r="H110" s="167"/>
      <c r="I110" s="167"/>
      <c r="J110" s="167"/>
      <c r="K110" s="167"/>
      <c r="L110" s="167"/>
      <c r="M110" s="167"/>
      <c r="N110" s="167"/>
      <c r="O110" s="167"/>
      <c r="P110" s="168"/>
      <c r="Q110" s="168"/>
      <c r="R110" s="169"/>
      <c r="S110" s="169"/>
      <c r="T110" s="169"/>
      <c r="U110" s="134"/>
      <c r="V110" s="135"/>
      <c r="W110" s="135"/>
      <c r="X110" s="136"/>
      <c r="Y110" s="132"/>
      <c r="Z110" s="133"/>
      <c r="AA110" s="133"/>
      <c r="AB110" s="186"/>
      <c r="AC110" s="186"/>
      <c r="AD110" s="185"/>
      <c r="AE110" s="185"/>
      <c r="AF110" s="185"/>
      <c r="AG110" s="187">
        <f t="shared" si="4"/>
        <v>0</v>
      </c>
      <c r="AH110" s="187"/>
      <c r="AI110" s="187"/>
      <c r="AJ110" s="53"/>
      <c r="AK110" s="188"/>
      <c r="AL110" s="188"/>
      <c r="AM110" s="186"/>
      <c r="AN110" s="186"/>
      <c r="AO110" s="185"/>
      <c r="AP110" s="185"/>
      <c r="AQ110" s="185"/>
      <c r="AR110" s="187">
        <f t="shared" si="5"/>
        <v>0</v>
      </c>
      <c r="AS110" s="187"/>
      <c r="AT110" s="200"/>
      <c r="AU110" s="137"/>
      <c r="AV110" s="135"/>
      <c r="AW110" s="135"/>
      <c r="AX110" s="135"/>
      <c r="AY110" s="135"/>
      <c r="AZ110" s="136"/>
    </row>
    <row r="111" spans="1:52" ht="36" customHeight="1" x14ac:dyDescent="0.2">
      <c r="A111" s="73">
        <v>93</v>
      </c>
      <c r="B111" s="170"/>
      <c r="C111" s="167"/>
      <c r="D111" s="167"/>
      <c r="E111" s="167"/>
      <c r="F111" s="167"/>
      <c r="G111" s="167"/>
      <c r="H111" s="167"/>
      <c r="I111" s="167"/>
      <c r="J111" s="167"/>
      <c r="K111" s="167"/>
      <c r="L111" s="167"/>
      <c r="M111" s="167"/>
      <c r="N111" s="167"/>
      <c r="O111" s="167"/>
      <c r="P111" s="168"/>
      <c r="Q111" s="168"/>
      <c r="R111" s="169"/>
      <c r="S111" s="169"/>
      <c r="T111" s="169"/>
      <c r="U111" s="134"/>
      <c r="V111" s="135"/>
      <c r="W111" s="135"/>
      <c r="X111" s="136"/>
      <c r="Y111" s="132"/>
      <c r="Z111" s="133"/>
      <c r="AA111" s="133"/>
      <c r="AB111" s="186"/>
      <c r="AC111" s="186"/>
      <c r="AD111" s="185"/>
      <c r="AE111" s="185"/>
      <c r="AF111" s="185"/>
      <c r="AG111" s="187">
        <f t="shared" si="4"/>
        <v>0</v>
      </c>
      <c r="AH111" s="187"/>
      <c r="AI111" s="187"/>
      <c r="AJ111" s="53"/>
      <c r="AK111" s="188"/>
      <c r="AL111" s="188"/>
      <c r="AM111" s="186"/>
      <c r="AN111" s="186"/>
      <c r="AO111" s="185"/>
      <c r="AP111" s="185"/>
      <c r="AQ111" s="185"/>
      <c r="AR111" s="187">
        <f t="shared" si="5"/>
        <v>0</v>
      </c>
      <c r="AS111" s="187"/>
      <c r="AT111" s="200"/>
      <c r="AU111" s="137"/>
      <c r="AV111" s="135"/>
      <c r="AW111" s="135"/>
      <c r="AX111" s="135"/>
      <c r="AY111" s="135"/>
      <c r="AZ111" s="136"/>
    </row>
    <row r="112" spans="1:52" ht="36" customHeight="1" x14ac:dyDescent="0.2">
      <c r="A112" s="73">
        <v>94</v>
      </c>
      <c r="B112" s="170"/>
      <c r="C112" s="167"/>
      <c r="D112" s="167"/>
      <c r="E112" s="167"/>
      <c r="F112" s="167"/>
      <c r="G112" s="167"/>
      <c r="H112" s="167"/>
      <c r="I112" s="167"/>
      <c r="J112" s="167"/>
      <c r="K112" s="167"/>
      <c r="L112" s="167"/>
      <c r="M112" s="167"/>
      <c r="N112" s="167"/>
      <c r="O112" s="167"/>
      <c r="P112" s="168"/>
      <c r="Q112" s="168"/>
      <c r="R112" s="169"/>
      <c r="S112" s="169"/>
      <c r="T112" s="169"/>
      <c r="U112" s="134"/>
      <c r="V112" s="135"/>
      <c r="W112" s="135"/>
      <c r="X112" s="136"/>
      <c r="Y112" s="132"/>
      <c r="Z112" s="133"/>
      <c r="AA112" s="133"/>
      <c r="AB112" s="186"/>
      <c r="AC112" s="186"/>
      <c r="AD112" s="185"/>
      <c r="AE112" s="185"/>
      <c r="AF112" s="185"/>
      <c r="AG112" s="187">
        <f t="shared" si="4"/>
        <v>0</v>
      </c>
      <c r="AH112" s="187"/>
      <c r="AI112" s="187"/>
      <c r="AJ112" s="53"/>
      <c r="AK112" s="188"/>
      <c r="AL112" s="188"/>
      <c r="AM112" s="186"/>
      <c r="AN112" s="186"/>
      <c r="AO112" s="185"/>
      <c r="AP112" s="185"/>
      <c r="AQ112" s="185"/>
      <c r="AR112" s="187">
        <f t="shared" si="5"/>
        <v>0</v>
      </c>
      <c r="AS112" s="187"/>
      <c r="AT112" s="200"/>
      <c r="AU112" s="137"/>
      <c r="AV112" s="135"/>
      <c r="AW112" s="135"/>
      <c r="AX112" s="135"/>
      <c r="AY112" s="135"/>
      <c r="AZ112" s="136"/>
    </row>
    <row r="113" spans="1:52" ht="36" customHeight="1" x14ac:dyDescent="0.2">
      <c r="A113" s="73">
        <v>95</v>
      </c>
      <c r="B113" s="170"/>
      <c r="C113" s="167"/>
      <c r="D113" s="167"/>
      <c r="E113" s="167"/>
      <c r="F113" s="167"/>
      <c r="G113" s="167"/>
      <c r="H113" s="167"/>
      <c r="I113" s="167"/>
      <c r="J113" s="167"/>
      <c r="K113" s="167"/>
      <c r="L113" s="167"/>
      <c r="M113" s="167"/>
      <c r="N113" s="167"/>
      <c r="O113" s="167"/>
      <c r="P113" s="168"/>
      <c r="Q113" s="168"/>
      <c r="R113" s="169"/>
      <c r="S113" s="169"/>
      <c r="T113" s="169"/>
      <c r="U113" s="134"/>
      <c r="V113" s="135"/>
      <c r="W113" s="135"/>
      <c r="X113" s="136"/>
      <c r="Y113" s="132"/>
      <c r="Z113" s="133"/>
      <c r="AA113" s="133"/>
      <c r="AB113" s="186"/>
      <c r="AC113" s="186"/>
      <c r="AD113" s="185"/>
      <c r="AE113" s="185"/>
      <c r="AF113" s="185"/>
      <c r="AG113" s="187">
        <f t="shared" si="4"/>
        <v>0</v>
      </c>
      <c r="AH113" s="187"/>
      <c r="AI113" s="187"/>
      <c r="AJ113" s="53"/>
      <c r="AK113" s="188"/>
      <c r="AL113" s="188"/>
      <c r="AM113" s="186"/>
      <c r="AN113" s="186"/>
      <c r="AO113" s="185"/>
      <c r="AP113" s="185"/>
      <c r="AQ113" s="185"/>
      <c r="AR113" s="187">
        <f t="shared" si="5"/>
        <v>0</v>
      </c>
      <c r="AS113" s="187"/>
      <c r="AT113" s="200"/>
      <c r="AU113" s="137"/>
      <c r="AV113" s="135"/>
      <c r="AW113" s="135"/>
      <c r="AX113" s="135"/>
      <c r="AY113" s="135"/>
      <c r="AZ113" s="136"/>
    </row>
    <row r="114" spans="1:52" ht="36" customHeight="1" x14ac:dyDescent="0.2">
      <c r="A114" s="73">
        <v>96</v>
      </c>
      <c r="B114" s="170"/>
      <c r="C114" s="167"/>
      <c r="D114" s="167"/>
      <c r="E114" s="167"/>
      <c r="F114" s="167"/>
      <c r="G114" s="167"/>
      <c r="H114" s="167"/>
      <c r="I114" s="167"/>
      <c r="J114" s="167"/>
      <c r="K114" s="167"/>
      <c r="L114" s="167"/>
      <c r="M114" s="167"/>
      <c r="N114" s="167"/>
      <c r="O114" s="167"/>
      <c r="P114" s="168"/>
      <c r="Q114" s="168"/>
      <c r="R114" s="169"/>
      <c r="S114" s="169"/>
      <c r="T114" s="169"/>
      <c r="U114" s="134"/>
      <c r="V114" s="135"/>
      <c r="W114" s="135"/>
      <c r="X114" s="136"/>
      <c r="Y114" s="132"/>
      <c r="Z114" s="133"/>
      <c r="AA114" s="133"/>
      <c r="AB114" s="186"/>
      <c r="AC114" s="186"/>
      <c r="AD114" s="185"/>
      <c r="AE114" s="185"/>
      <c r="AF114" s="185"/>
      <c r="AG114" s="187">
        <f t="shared" si="4"/>
        <v>0</v>
      </c>
      <c r="AH114" s="187"/>
      <c r="AI114" s="187"/>
      <c r="AJ114" s="53"/>
      <c r="AK114" s="188"/>
      <c r="AL114" s="188"/>
      <c r="AM114" s="186"/>
      <c r="AN114" s="186"/>
      <c r="AO114" s="185"/>
      <c r="AP114" s="185"/>
      <c r="AQ114" s="185"/>
      <c r="AR114" s="187">
        <f t="shared" si="5"/>
        <v>0</v>
      </c>
      <c r="AS114" s="187"/>
      <c r="AT114" s="200"/>
      <c r="AU114" s="137"/>
      <c r="AV114" s="135"/>
      <c r="AW114" s="135"/>
      <c r="AX114" s="135"/>
      <c r="AY114" s="135"/>
      <c r="AZ114" s="136"/>
    </row>
    <row r="115" spans="1:52" ht="36" customHeight="1" x14ac:dyDescent="0.2">
      <c r="A115" s="73">
        <v>97</v>
      </c>
      <c r="B115" s="170"/>
      <c r="C115" s="167"/>
      <c r="D115" s="167"/>
      <c r="E115" s="167"/>
      <c r="F115" s="167"/>
      <c r="G115" s="167"/>
      <c r="H115" s="167"/>
      <c r="I115" s="167"/>
      <c r="J115" s="167"/>
      <c r="K115" s="167"/>
      <c r="L115" s="167"/>
      <c r="M115" s="167"/>
      <c r="N115" s="167"/>
      <c r="O115" s="167"/>
      <c r="P115" s="168"/>
      <c r="Q115" s="168"/>
      <c r="R115" s="169"/>
      <c r="S115" s="169"/>
      <c r="T115" s="169"/>
      <c r="U115" s="134"/>
      <c r="V115" s="135"/>
      <c r="W115" s="135"/>
      <c r="X115" s="136"/>
      <c r="Y115" s="132"/>
      <c r="Z115" s="133"/>
      <c r="AA115" s="133"/>
      <c r="AB115" s="186"/>
      <c r="AC115" s="186"/>
      <c r="AD115" s="185"/>
      <c r="AE115" s="185"/>
      <c r="AF115" s="185"/>
      <c r="AG115" s="187">
        <f t="shared" ref="AG115:AG146" si="6">AD115*AB115</f>
        <v>0</v>
      </c>
      <c r="AH115" s="187"/>
      <c r="AI115" s="187"/>
      <c r="AJ115" s="53"/>
      <c r="AK115" s="188"/>
      <c r="AL115" s="188"/>
      <c r="AM115" s="186"/>
      <c r="AN115" s="186"/>
      <c r="AO115" s="185"/>
      <c r="AP115" s="185"/>
      <c r="AQ115" s="185"/>
      <c r="AR115" s="187">
        <f t="shared" ref="AR115:AR146" si="7">AO115*AM115</f>
        <v>0</v>
      </c>
      <c r="AS115" s="187"/>
      <c r="AT115" s="200"/>
      <c r="AU115" s="137"/>
      <c r="AV115" s="135"/>
      <c r="AW115" s="135"/>
      <c r="AX115" s="135"/>
      <c r="AY115" s="135"/>
      <c r="AZ115" s="136"/>
    </row>
    <row r="116" spans="1:52" ht="36" customHeight="1" x14ac:dyDescent="0.2">
      <c r="A116" s="73">
        <v>98</v>
      </c>
      <c r="B116" s="170"/>
      <c r="C116" s="167"/>
      <c r="D116" s="167"/>
      <c r="E116" s="167"/>
      <c r="F116" s="167"/>
      <c r="G116" s="167"/>
      <c r="H116" s="167"/>
      <c r="I116" s="167"/>
      <c r="J116" s="167"/>
      <c r="K116" s="167"/>
      <c r="L116" s="167"/>
      <c r="M116" s="167"/>
      <c r="N116" s="167"/>
      <c r="O116" s="167"/>
      <c r="P116" s="168"/>
      <c r="Q116" s="168"/>
      <c r="R116" s="169"/>
      <c r="S116" s="169"/>
      <c r="T116" s="169"/>
      <c r="U116" s="134"/>
      <c r="V116" s="135"/>
      <c r="W116" s="135"/>
      <c r="X116" s="136"/>
      <c r="Y116" s="132"/>
      <c r="Z116" s="133"/>
      <c r="AA116" s="133"/>
      <c r="AB116" s="186"/>
      <c r="AC116" s="186"/>
      <c r="AD116" s="185"/>
      <c r="AE116" s="185"/>
      <c r="AF116" s="185"/>
      <c r="AG116" s="187">
        <f t="shared" si="6"/>
        <v>0</v>
      </c>
      <c r="AH116" s="187"/>
      <c r="AI116" s="187"/>
      <c r="AJ116" s="53"/>
      <c r="AK116" s="188"/>
      <c r="AL116" s="188"/>
      <c r="AM116" s="186"/>
      <c r="AN116" s="186"/>
      <c r="AO116" s="185"/>
      <c r="AP116" s="185"/>
      <c r="AQ116" s="185"/>
      <c r="AR116" s="187">
        <f t="shared" si="7"/>
        <v>0</v>
      </c>
      <c r="AS116" s="187"/>
      <c r="AT116" s="200"/>
      <c r="AU116" s="137"/>
      <c r="AV116" s="135"/>
      <c r="AW116" s="135"/>
      <c r="AX116" s="135"/>
      <c r="AY116" s="135"/>
      <c r="AZ116" s="136"/>
    </row>
    <row r="117" spans="1:52" ht="36" customHeight="1" x14ac:dyDescent="0.2">
      <c r="A117" s="73">
        <v>99</v>
      </c>
      <c r="B117" s="170"/>
      <c r="C117" s="167"/>
      <c r="D117" s="167"/>
      <c r="E117" s="167"/>
      <c r="F117" s="167"/>
      <c r="G117" s="167"/>
      <c r="H117" s="167"/>
      <c r="I117" s="167"/>
      <c r="J117" s="167"/>
      <c r="K117" s="167"/>
      <c r="L117" s="167"/>
      <c r="M117" s="167"/>
      <c r="N117" s="167"/>
      <c r="O117" s="167"/>
      <c r="P117" s="168"/>
      <c r="Q117" s="168"/>
      <c r="R117" s="169"/>
      <c r="S117" s="169"/>
      <c r="T117" s="169"/>
      <c r="U117" s="134"/>
      <c r="V117" s="135"/>
      <c r="W117" s="135"/>
      <c r="X117" s="136"/>
      <c r="Y117" s="132"/>
      <c r="Z117" s="133"/>
      <c r="AA117" s="133"/>
      <c r="AB117" s="186"/>
      <c r="AC117" s="186"/>
      <c r="AD117" s="185"/>
      <c r="AE117" s="185"/>
      <c r="AF117" s="185"/>
      <c r="AG117" s="187">
        <f t="shared" si="6"/>
        <v>0</v>
      </c>
      <c r="AH117" s="187"/>
      <c r="AI117" s="187"/>
      <c r="AJ117" s="53"/>
      <c r="AK117" s="188"/>
      <c r="AL117" s="188"/>
      <c r="AM117" s="186"/>
      <c r="AN117" s="186"/>
      <c r="AO117" s="185"/>
      <c r="AP117" s="185"/>
      <c r="AQ117" s="185"/>
      <c r="AR117" s="187">
        <f t="shared" si="7"/>
        <v>0</v>
      </c>
      <c r="AS117" s="187"/>
      <c r="AT117" s="200"/>
      <c r="AU117" s="137"/>
      <c r="AV117" s="135"/>
      <c r="AW117" s="135"/>
      <c r="AX117" s="135"/>
      <c r="AY117" s="135"/>
      <c r="AZ117" s="136"/>
    </row>
    <row r="118" spans="1:52" ht="36" customHeight="1" x14ac:dyDescent="0.2">
      <c r="A118" s="73">
        <v>100</v>
      </c>
      <c r="B118" s="170"/>
      <c r="C118" s="167"/>
      <c r="D118" s="167"/>
      <c r="E118" s="167"/>
      <c r="F118" s="167"/>
      <c r="G118" s="167"/>
      <c r="H118" s="167"/>
      <c r="I118" s="167"/>
      <c r="J118" s="167"/>
      <c r="K118" s="167"/>
      <c r="L118" s="167"/>
      <c r="M118" s="167"/>
      <c r="N118" s="167"/>
      <c r="O118" s="167"/>
      <c r="P118" s="168"/>
      <c r="Q118" s="168"/>
      <c r="R118" s="169"/>
      <c r="S118" s="169"/>
      <c r="T118" s="169"/>
      <c r="U118" s="134"/>
      <c r="V118" s="135"/>
      <c r="W118" s="135"/>
      <c r="X118" s="136"/>
      <c r="Y118" s="132"/>
      <c r="Z118" s="133"/>
      <c r="AA118" s="133"/>
      <c r="AB118" s="186"/>
      <c r="AC118" s="186"/>
      <c r="AD118" s="185"/>
      <c r="AE118" s="185"/>
      <c r="AF118" s="185"/>
      <c r="AG118" s="187">
        <f t="shared" si="6"/>
        <v>0</v>
      </c>
      <c r="AH118" s="187"/>
      <c r="AI118" s="187"/>
      <c r="AJ118" s="53"/>
      <c r="AK118" s="188"/>
      <c r="AL118" s="188"/>
      <c r="AM118" s="186"/>
      <c r="AN118" s="186"/>
      <c r="AO118" s="185"/>
      <c r="AP118" s="185"/>
      <c r="AQ118" s="185"/>
      <c r="AR118" s="187">
        <f t="shared" si="7"/>
        <v>0</v>
      </c>
      <c r="AS118" s="187"/>
      <c r="AT118" s="200"/>
      <c r="AU118" s="137"/>
      <c r="AV118" s="135"/>
      <c r="AW118" s="135"/>
      <c r="AX118" s="135"/>
      <c r="AY118" s="135"/>
      <c r="AZ118" s="136"/>
    </row>
    <row r="119" spans="1:52" ht="36" customHeight="1" x14ac:dyDescent="0.2">
      <c r="A119" s="73">
        <v>101</v>
      </c>
      <c r="B119" s="170"/>
      <c r="C119" s="167"/>
      <c r="D119" s="167"/>
      <c r="E119" s="167"/>
      <c r="F119" s="167"/>
      <c r="G119" s="167"/>
      <c r="H119" s="167"/>
      <c r="I119" s="167"/>
      <c r="J119" s="167"/>
      <c r="K119" s="167"/>
      <c r="L119" s="167"/>
      <c r="M119" s="167"/>
      <c r="N119" s="167"/>
      <c r="O119" s="167"/>
      <c r="P119" s="168"/>
      <c r="Q119" s="168"/>
      <c r="R119" s="169"/>
      <c r="S119" s="169"/>
      <c r="T119" s="169"/>
      <c r="U119" s="134"/>
      <c r="V119" s="135"/>
      <c r="W119" s="135"/>
      <c r="X119" s="136"/>
      <c r="Y119" s="132"/>
      <c r="Z119" s="133"/>
      <c r="AA119" s="133"/>
      <c r="AB119" s="186"/>
      <c r="AC119" s="186"/>
      <c r="AD119" s="185"/>
      <c r="AE119" s="185"/>
      <c r="AF119" s="185"/>
      <c r="AG119" s="187">
        <f t="shared" si="6"/>
        <v>0</v>
      </c>
      <c r="AH119" s="187"/>
      <c r="AI119" s="187"/>
      <c r="AJ119" s="53"/>
      <c r="AK119" s="188"/>
      <c r="AL119" s="188"/>
      <c r="AM119" s="186"/>
      <c r="AN119" s="186"/>
      <c r="AO119" s="185"/>
      <c r="AP119" s="185"/>
      <c r="AQ119" s="185"/>
      <c r="AR119" s="187">
        <f t="shared" si="7"/>
        <v>0</v>
      </c>
      <c r="AS119" s="187"/>
      <c r="AT119" s="200"/>
      <c r="AU119" s="137"/>
      <c r="AV119" s="135"/>
      <c r="AW119" s="135"/>
      <c r="AX119" s="135"/>
      <c r="AY119" s="135"/>
      <c r="AZ119" s="136"/>
    </row>
    <row r="120" spans="1:52" ht="36" customHeight="1" x14ac:dyDescent="0.2">
      <c r="A120" s="73">
        <v>102</v>
      </c>
      <c r="B120" s="170"/>
      <c r="C120" s="167"/>
      <c r="D120" s="167"/>
      <c r="E120" s="167"/>
      <c r="F120" s="167"/>
      <c r="G120" s="167"/>
      <c r="H120" s="167"/>
      <c r="I120" s="167"/>
      <c r="J120" s="167"/>
      <c r="K120" s="167"/>
      <c r="L120" s="167"/>
      <c r="M120" s="167"/>
      <c r="N120" s="167"/>
      <c r="O120" s="167"/>
      <c r="P120" s="168"/>
      <c r="Q120" s="168"/>
      <c r="R120" s="169"/>
      <c r="S120" s="169"/>
      <c r="T120" s="169"/>
      <c r="U120" s="134"/>
      <c r="V120" s="135"/>
      <c r="W120" s="135"/>
      <c r="X120" s="136"/>
      <c r="Y120" s="132"/>
      <c r="Z120" s="133"/>
      <c r="AA120" s="133"/>
      <c r="AB120" s="186"/>
      <c r="AC120" s="186"/>
      <c r="AD120" s="185"/>
      <c r="AE120" s="185"/>
      <c r="AF120" s="185"/>
      <c r="AG120" s="187">
        <f t="shared" si="6"/>
        <v>0</v>
      </c>
      <c r="AH120" s="187"/>
      <c r="AI120" s="187"/>
      <c r="AJ120" s="53"/>
      <c r="AK120" s="188"/>
      <c r="AL120" s="188"/>
      <c r="AM120" s="186"/>
      <c r="AN120" s="186"/>
      <c r="AO120" s="185"/>
      <c r="AP120" s="185"/>
      <c r="AQ120" s="185"/>
      <c r="AR120" s="187">
        <f t="shared" si="7"/>
        <v>0</v>
      </c>
      <c r="AS120" s="187"/>
      <c r="AT120" s="200"/>
      <c r="AU120" s="137"/>
      <c r="AV120" s="135"/>
      <c r="AW120" s="135"/>
      <c r="AX120" s="135"/>
      <c r="AY120" s="135"/>
      <c r="AZ120" s="136"/>
    </row>
    <row r="121" spans="1:52" ht="36" customHeight="1" x14ac:dyDescent="0.2">
      <c r="A121" s="73">
        <v>103</v>
      </c>
      <c r="B121" s="170"/>
      <c r="C121" s="167"/>
      <c r="D121" s="167"/>
      <c r="E121" s="167"/>
      <c r="F121" s="167"/>
      <c r="G121" s="167"/>
      <c r="H121" s="167"/>
      <c r="I121" s="167"/>
      <c r="J121" s="167"/>
      <c r="K121" s="167"/>
      <c r="L121" s="167"/>
      <c r="M121" s="167"/>
      <c r="N121" s="167"/>
      <c r="O121" s="167"/>
      <c r="P121" s="168"/>
      <c r="Q121" s="168"/>
      <c r="R121" s="169"/>
      <c r="S121" s="169"/>
      <c r="T121" s="169"/>
      <c r="U121" s="134"/>
      <c r="V121" s="135"/>
      <c r="W121" s="135"/>
      <c r="X121" s="136"/>
      <c r="Y121" s="132"/>
      <c r="Z121" s="133"/>
      <c r="AA121" s="133"/>
      <c r="AB121" s="186"/>
      <c r="AC121" s="186"/>
      <c r="AD121" s="185"/>
      <c r="AE121" s="185"/>
      <c r="AF121" s="185"/>
      <c r="AG121" s="187">
        <f t="shared" si="6"/>
        <v>0</v>
      </c>
      <c r="AH121" s="187"/>
      <c r="AI121" s="187"/>
      <c r="AJ121" s="53"/>
      <c r="AK121" s="188"/>
      <c r="AL121" s="188"/>
      <c r="AM121" s="186"/>
      <c r="AN121" s="186"/>
      <c r="AO121" s="185"/>
      <c r="AP121" s="185"/>
      <c r="AQ121" s="185"/>
      <c r="AR121" s="187">
        <f t="shared" si="7"/>
        <v>0</v>
      </c>
      <c r="AS121" s="187"/>
      <c r="AT121" s="200"/>
      <c r="AU121" s="137"/>
      <c r="AV121" s="135"/>
      <c r="AW121" s="135"/>
      <c r="AX121" s="135"/>
      <c r="AY121" s="135"/>
      <c r="AZ121" s="136"/>
    </row>
    <row r="122" spans="1:52" ht="36" customHeight="1" x14ac:dyDescent="0.2">
      <c r="A122" s="73">
        <v>104</v>
      </c>
      <c r="B122" s="170"/>
      <c r="C122" s="167"/>
      <c r="D122" s="167"/>
      <c r="E122" s="167"/>
      <c r="F122" s="167"/>
      <c r="G122" s="167"/>
      <c r="H122" s="167"/>
      <c r="I122" s="167"/>
      <c r="J122" s="167"/>
      <c r="K122" s="167"/>
      <c r="L122" s="167"/>
      <c r="M122" s="167"/>
      <c r="N122" s="167"/>
      <c r="O122" s="167"/>
      <c r="P122" s="168"/>
      <c r="Q122" s="168"/>
      <c r="R122" s="169"/>
      <c r="S122" s="169"/>
      <c r="T122" s="169"/>
      <c r="U122" s="134"/>
      <c r="V122" s="135"/>
      <c r="W122" s="135"/>
      <c r="X122" s="136"/>
      <c r="Y122" s="132"/>
      <c r="Z122" s="133"/>
      <c r="AA122" s="133"/>
      <c r="AB122" s="186"/>
      <c r="AC122" s="186"/>
      <c r="AD122" s="185"/>
      <c r="AE122" s="185"/>
      <c r="AF122" s="185"/>
      <c r="AG122" s="187">
        <f t="shared" si="6"/>
        <v>0</v>
      </c>
      <c r="AH122" s="187"/>
      <c r="AI122" s="187"/>
      <c r="AJ122" s="53"/>
      <c r="AK122" s="188"/>
      <c r="AL122" s="188"/>
      <c r="AM122" s="186"/>
      <c r="AN122" s="186"/>
      <c r="AO122" s="185"/>
      <c r="AP122" s="185"/>
      <c r="AQ122" s="185"/>
      <c r="AR122" s="187">
        <f t="shared" si="7"/>
        <v>0</v>
      </c>
      <c r="AS122" s="187"/>
      <c r="AT122" s="200"/>
      <c r="AU122" s="137"/>
      <c r="AV122" s="135"/>
      <c r="AW122" s="135"/>
      <c r="AX122" s="135"/>
      <c r="AY122" s="135"/>
      <c r="AZ122" s="136"/>
    </row>
    <row r="123" spans="1:52" ht="36" customHeight="1" x14ac:dyDescent="0.2">
      <c r="A123" s="73">
        <v>105</v>
      </c>
      <c r="B123" s="170"/>
      <c r="C123" s="167"/>
      <c r="D123" s="167"/>
      <c r="E123" s="167"/>
      <c r="F123" s="167"/>
      <c r="G123" s="167"/>
      <c r="H123" s="167"/>
      <c r="I123" s="167"/>
      <c r="J123" s="167"/>
      <c r="K123" s="167"/>
      <c r="L123" s="167"/>
      <c r="M123" s="167"/>
      <c r="N123" s="167"/>
      <c r="O123" s="167"/>
      <c r="P123" s="168"/>
      <c r="Q123" s="168"/>
      <c r="R123" s="169"/>
      <c r="S123" s="169"/>
      <c r="T123" s="169"/>
      <c r="U123" s="134"/>
      <c r="V123" s="135"/>
      <c r="W123" s="135"/>
      <c r="X123" s="136"/>
      <c r="Y123" s="132"/>
      <c r="Z123" s="133"/>
      <c r="AA123" s="133"/>
      <c r="AB123" s="186"/>
      <c r="AC123" s="186"/>
      <c r="AD123" s="185"/>
      <c r="AE123" s="185"/>
      <c r="AF123" s="185"/>
      <c r="AG123" s="187">
        <f t="shared" si="6"/>
        <v>0</v>
      </c>
      <c r="AH123" s="187"/>
      <c r="AI123" s="187"/>
      <c r="AJ123" s="53"/>
      <c r="AK123" s="188"/>
      <c r="AL123" s="188"/>
      <c r="AM123" s="186"/>
      <c r="AN123" s="186"/>
      <c r="AO123" s="185"/>
      <c r="AP123" s="185"/>
      <c r="AQ123" s="185"/>
      <c r="AR123" s="187">
        <f t="shared" si="7"/>
        <v>0</v>
      </c>
      <c r="AS123" s="187"/>
      <c r="AT123" s="200"/>
      <c r="AU123" s="137"/>
      <c r="AV123" s="135"/>
      <c r="AW123" s="135"/>
      <c r="AX123" s="135"/>
      <c r="AY123" s="135"/>
      <c r="AZ123" s="136"/>
    </row>
    <row r="124" spans="1:52" ht="36" customHeight="1" x14ac:dyDescent="0.2">
      <c r="A124" s="73">
        <v>106</v>
      </c>
      <c r="B124" s="170"/>
      <c r="C124" s="167"/>
      <c r="D124" s="167"/>
      <c r="E124" s="167"/>
      <c r="F124" s="167"/>
      <c r="G124" s="167"/>
      <c r="H124" s="167"/>
      <c r="I124" s="167"/>
      <c r="J124" s="167"/>
      <c r="K124" s="167"/>
      <c r="L124" s="167"/>
      <c r="M124" s="167"/>
      <c r="N124" s="167"/>
      <c r="O124" s="167"/>
      <c r="P124" s="168"/>
      <c r="Q124" s="168"/>
      <c r="R124" s="169"/>
      <c r="S124" s="169"/>
      <c r="T124" s="169"/>
      <c r="U124" s="134"/>
      <c r="V124" s="135"/>
      <c r="W124" s="135"/>
      <c r="X124" s="136"/>
      <c r="Y124" s="132"/>
      <c r="Z124" s="133"/>
      <c r="AA124" s="133"/>
      <c r="AB124" s="186"/>
      <c r="AC124" s="186"/>
      <c r="AD124" s="185"/>
      <c r="AE124" s="185"/>
      <c r="AF124" s="185"/>
      <c r="AG124" s="187">
        <f t="shared" si="6"/>
        <v>0</v>
      </c>
      <c r="AH124" s="187"/>
      <c r="AI124" s="187"/>
      <c r="AJ124" s="53"/>
      <c r="AK124" s="188"/>
      <c r="AL124" s="188"/>
      <c r="AM124" s="186"/>
      <c r="AN124" s="186"/>
      <c r="AO124" s="185"/>
      <c r="AP124" s="185"/>
      <c r="AQ124" s="185"/>
      <c r="AR124" s="187">
        <f t="shared" si="7"/>
        <v>0</v>
      </c>
      <c r="AS124" s="187"/>
      <c r="AT124" s="200"/>
      <c r="AU124" s="137"/>
      <c r="AV124" s="135"/>
      <c r="AW124" s="135"/>
      <c r="AX124" s="135"/>
      <c r="AY124" s="135"/>
      <c r="AZ124" s="136"/>
    </row>
    <row r="125" spans="1:52" ht="36" customHeight="1" x14ac:dyDescent="0.2">
      <c r="A125" s="73">
        <v>107</v>
      </c>
      <c r="B125" s="170"/>
      <c r="C125" s="167"/>
      <c r="D125" s="167"/>
      <c r="E125" s="167"/>
      <c r="F125" s="167"/>
      <c r="G125" s="167"/>
      <c r="H125" s="167"/>
      <c r="I125" s="167"/>
      <c r="J125" s="167"/>
      <c r="K125" s="167"/>
      <c r="L125" s="167"/>
      <c r="M125" s="167"/>
      <c r="N125" s="167"/>
      <c r="O125" s="167"/>
      <c r="P125" s="168"/>
      <c r="Q125" s="168"/>
      <c r="R125" s="169"/>
      <c r="S125" s="169"/>
      <c r="T125" s="169"/>
      <c r="U125" s="134"/>
      <c r="V125" s="135"/>
      <c r="W125" s="135"/>
      <c r="X125" s="136"/>
      <c r="Y125" s="132"/>
      <c r="Z125" s="133"/>
      <c r="AA125" s="133"/>
      <c r="AB125" s="186"/>
      <c r="AC125" s="186"/>
      <c r="AD125" s="185"/>
      <c r="AE125" s="185"/>
      <c r="AF125" s="185"/>
      <c r="AG125" s="187">
        <f t="shared" si="6"/>
        <v>0</v>
      </c>
      <c r="AH125" s="187"/>
      <c r="AI125" s="187"/>
      <c r="AJ125" s="53"/>
      <c r="AK125" s="188"/>
      <c r="AL125" s="188"/>
      <c r="AM125" s="186"/>
      <c r="AN125" s="186"/>
      <c r="AO125" s="185"/>
      <c r="AP125" s="185"/>
      <c r="AQ125" s="185"/>
      <c r="AR125" s="187">
        <f t="shared" si="7"/>
        <v>0</v>
      </c>
      <c r="AS125" s="187"/>
      <c r="AT125" s="200"/>
      <c r="AU125" s="137"/>
      <c r="AV125" s="135"/>
      <c r="AW125" s="135"/>
      <c r="AX125" s="135"/>
      <c r="AY125" s="135"/>
      <c r="AZ125" s="136"/>
    </row>
    <row r="126" spans="1:52" ht="36" customHeight="1" x14ac:dyDescent="0.2">
      <c r="A126" s="73">
        <v>108</v>
      </c>
      <c r="B126" s="170"/>
      <c r="C126" s="167"/>
      <c r="D126" s="167"/>
      <c r="E126" s="167"/>
      <c r="F126" s="167"/>
      <c r="G126" s="167"/>
      <c r="H126" s="167"/>
      <c r="I126" s="167"/>
      <c r="J126" s="167"/>
      <c r="K126" s="167"/>
      <c r="L126" s="167"/>
      <c r="M126" s="167"/>
      <c r="N126" s="167"/>
      <c r="O126" s="167"/>
      <c r="P126" s="168"/>
      <c r="Q126" s="168"/>
      <c r="R126" s="169"/>
      <c r="S126" s="169"/>
      <c r="T126" s="169"/>
      <c r="U126" s="134"/>
      <c r="V126" s="135"/>
      <c r="W126" s="135"/>
      <c r="X126" s="136"/>
      <c r="Y126" s="132"/>
      <c r="Z126" s="133"/>
      <c r="AA126" s="133"/>
      <c r="AB126" s="186"/>
      <c r="AC126" s="186"/>
      <c r="AD126" s="185"/>
      <c r="AE126" s="185"/>
      <c r="AF126" s="185"/>
      <c r="AG126" s="187">
        <f t="shared" si="6"/>
        <v>0</v>
      </c>
      <c r="AH126" s="187"/>
      <c r="AI126" s="187"/>
      <c r="AJ126" s="53"/>
      <c r="AK126" s="188"/>
      <c r="AL126" s="188"/>
      <c r="AM126" s="186"/>
      <c r="AN126" s="186"/>
      <c r="AO126" s="185"/>
      <c r="AP126" s="185"/>
      <c r="AQ126" s="185"/>
      <c r="AR126" s="187">
        <f t="shared" si="7"/>
        <v>0</v>
      </c>
      <c r="AS126" s="187"/>
      <c r="AT126" s="200"/>
      <c r="AU126" s="137"/>
      <c r="AV126" s="135"/>
      <c r="AW126" s="135"/>
      <c r="AX126" s="135"/>
      <c r="AY126" s="135"/>
      <c r="AZ126" s="136"/>
    </row>
    <row r="127" spans="1:52" ht="36" customHeight="1" x14ac:dyDescent="0.2">
      <c r="A127" s="73">
        <v>109</v>
      </c>
      <c r="B127" s="170"/>
      <c r="C127" s="167"/>
      <c r="D127" s="167"/>
      <c r="E127" s="167"/>
      <c r="F127" s="167"/>
      <c r="G127" s="167"/>
      <c r="H127" s="167"/>
      <c r="I127" s="167"/>
      <c r="J127" s="167"/>
      <c r="K127" s="167"/>
      <c r="L127" s="167"/>
      <c r="M127" s="167"/>
      <c r="N127" s="167"/>
      <c r="O127" s="167"/>
      <c r="P127" s="168"/>
      <c r="Q127" s="168"/>
      <c r="R127" s="169"/>
      <c r="S127" s="169"/>
      <c r="T127" s="169"/>
      <c r="U127" s="134"/>
      <c r="V127" s="135"/>
      <c r="W127" s="135"/>
      <c r="X127" s="136"/>
      <c r="Y127" s="132"/>
      <c r="Z127" s="133"/>
      <c r="AA127" s="133"/>
      <c r="AB127" s="186"/>
      <c r="AC127" s="186"/>
      <c r="AD127" s="185"/>
      <c r="AE127" s="185"/>
      <c r="AF127" s="185"/>
      <c r="AG127" s="187">
        <f t="shared" si="6"/>
        <v>0</v>
      </c>
      <c r="AH127" s="187"/>
      <c r="AI127" s="187"/>
      <c r="AJ127" s="53"/>
      <c r="AK127" s="188"/>
      <c r="AL127" s="188"/>
      <c r="AM127" s="186"/>
      <c r="AN127" s="186"/>
      <c r="AO127" s="185"/>
      <c r="AP127" s="185"/>
      <c r="AQ127" s="185"/>
      <c r="AR127" s="187">
        <f t="shared" si="7"/>
        <v>0</v>
      </c>
      <c r="AS127" s="187"/>
      <c r="AT127" s="200"/>
      <c r="AU127" s="137"/>
      <c r="AV127" s="135"/>
      <c r="AW127" s="135"/>
      <c r="AX127" s="135"/>
      <c r="AY127" s="135"/>
      <c r="AZ127" s="136"/>
    </row>
    <row r="128" spans="1:52" ht="36" customHeight="1" x14ac:dyDescent="0.2">
      <c r="A128" s="73">
        <v>110</v>
      </c>
      <c r="B128" s="170"/>
      <c r="C128" s="167"/>
      <c r="D128" s="167"/>
      <c r="E128" s="167"/>
      <c r="F128" s="167"/>
      <c r="G128" s="167"/>
      <c r="H128" s="167"/>
      <c r="I128" s="167"/>
      <c r="J128" s="167"/>
      <c r="K128" s="167"/>
      <c r="L128" s="167"/>
      <c r="M128" s="167"/>
      <c r="N128" s="167"/>
      <c r="O128" s="167"/>
      <c r="P128" s="168"/>
      <c r="Q128" s="168"/>
      <c r="R128" s="169"/>
      <c r="S128" s="169"/>
      <c r="T128" s="169"/>
      <c r="U128" s="134"/>
      <c r="V128" s="135"/>
      <c r="W128" s="135"/>
      <c r="X128" s="136"/>
      <c r="Y128" s="132"/>
      <c r="Z128" s="133"/>
      <c r="AA128" s="133"/>
      <c r="AB128" s="186"/>
      <c r="AC128" s="186"/>
      <c r="AD128" s="185"/>
      <c r="AE128" s="185"/>
      <c r="AF128" s="185"/>
      <c r="AG128" s="187">
        <f t="shared" si="6"/>
        <v>0</v>
      </c>
      <c r="AH128" s="187"/>
      <c r="AI128" s="187"/>
      <c r="AJ128" s="53"/>
      <c r="AK128" s="188"/>
      <c r="AL128" s="188"/>
      <c r="AM128" s="186"/>
      <c r="AN128" s="186"/>
      <c r="AO128" s="185"/>
      <c r="AP128" s="185"/>
      <c r="AQ128" s="185"/>
      <c r="AR128" s="187">
        <f t="shared" si="7"/>
        <v>0</v>
      </c>
      <c r="AS128" s="187"/>
      <c r="AT128" s="200"/>
      <c r="AU128" s="137"/>
      <c r="AV128" s="135"/>
      <c r="AW128" s="135"/>
      <c r="AX128" s="135"/>
      <c r="AY128" s="135"/>
      <c r="AZ128" s="136"/>
    </row>
    <row r="129" spans="1:52" ht="36" customHeight="1" x14ac:dyDescent="0.2">
      <c r="A129" s="73">
        <v>111</v>
      </c>
      <c r="B129" s="170"/>
      <c r="C129" s="167"/>
      <c r="D129" s="167"/>
      <c r="E129" s="167"/>
      <c r="F129" s="167"/>
      <c r="G129" s="167"/>
      <c r="H129" s="167"/>
      <c r="I129" s="167"/>
      <c r="J129" s="167"/>
      <c r="K129" s="167"/>
      <c r="L129" s="167"/>
      <c r="M129" s="167"/>
      <c r="N129" s="167"/>
      <c r="O129" s="167"/>
      <c r="P129" s="168"/>
      <c r="Q129" s="168"/>
      <c r="R129" s="169"/>
      <c r="S129" s="169"/>
      <c r="T129" s="169"/>
      <c r="U129" s="134"/>
      <c r="V129" s="135"/>
      <c r="W129" s="135"/>
      <c r="X129" s="136"/>
      <c r="Y129" s="132"/>
      <c r="Z129" s="133"/>
      <c r="AA129" s="133"/>
      <c r="AB129" s="186"/>
      <c r="AC129" s="186"/>
      <c r="AD129" s="185"/>
      <c r="AE129" s="185"/>
      <c r="AF129" s="185"/>
      <c r="AG129" s="187">
        <f t="shared" si="6"/>
        <v>0</v>
      </c>
      <c r="AH129" s="187"/>
      <c r="AI129" s="187"/>
      <c r="AJ129" s="53"/>
      <c r="AK129" s="188"/>
      <c r="AL129" s="188"/>
      <c r="AM129" s="186"/>
      <c r="AN129" s="186"/>
      <c r="AO129" s="185"/>
      <c r="AP129" s="185"/>
      <c r="AQ129" s="185"/>
      <c r="AR129" s="187">
        <f t="shared" si="7"/>
        <v>0</v>
      </c>
      <c r="AS129" s="187"/>
      <c r="AT129" s="200"/>
      <c r="AU129" s="137"/>
      <c r="AV129" s="135"/>
      <c r="AW129" s="135"/>
      <c r="AX129" s="135"/>
      <c r="AY129" s="135"/>
      <c r="AZ129" s="136"/>
    </row>
    <row r="130" spans="1:52" ht="36" customHeight="1" x14ac:dyDescent="0.2">
      <c r="A130" s="73">
        <v>112</v>
      </c>
      <c r="B130" s="170"/>
      <c r="C130" s="167"/>
      <c r="D130" s="167"/>
      <c r="E130" s="167"/>
      <c r="F130" s="167"/>
      <c r="G130" s="167"/>
      <c r="H130" s="167"/>
      <c r="I130" s="167"/>
      <c r="J130" s="167"/>
      <c r="K130" s="167"/>
      <c r="L130" s="167"/>
      <c r="M130" s="167"/>
      <c r="N130" s="167"/>
      <c r="O130" s="167"/>
      <c r="P130" s="168"/>
      <c r="Q130" s="168"/>
      <c r="R130" s="169"/>
      <c r="S130" s="169"/>
      <c r="T130" s="169"/>
      <c r="U130" s="134"/>
      <c r="V130" s="135"/>
      <c r="W130" s="135"/>
      <c r="X130" s="136"/>
      <c r="Y130" s="132"/>
      <c r="Z130" s="133"/>
      <c r="AA130" s="133"/>
      <c r="AB130" s="186"/>
      <c r="AC130" s="186"/>
      <c r="AD130" s="185"/>
      <c r="AE130" s="185"/>
      <c r="AF130" s="185"/>
      <c r="AG130" s="187">
        <f t="shared" si="6"/>
        <v>0</v>
      </c>
      <c r="AH130" s="187"/>
      <c r="AI130" s="187"/>
      <c r="AJ130" s="53"/>
      <c r="AK130" s="188"/>
      <c r="AL130" s="188"/>
      <c r="AM130" s="186"/>
      <c r="AN130" s="186"/>
      <c r="AO130" s="185"/>
      <c r="AP130" s="185"/>
      <c r="AQ130" s="185"/>
      <c r="AR130" s="187">
        <f t="shared" si="7"/>
        <v>0</v>
      </c>
      <c r="AS130" s="187"/>
      <c r="AT130" s="200"/>
      <c r="AU130" s="137"/>
      <c r="AV130" s="135"/>
      <c r="AW130" s="135"/>
      <c r="AX130" s="135"/>
      <c r="AY130" s="135"/>
      <c r="AZ130" s="136"/>
    </row>
    <row r="131" spans="1:52" ht="36" customHeight="1" x14ac:dyDescent="0.2">
      <c r="A131" s="73">
        <v>113</v>
      </c>
      <c r="B131" s="170"/>
      <c r="C131" s="167"/>
      <c r="D131" s="167"/>
      <c r="E131" s="167"/>
      <c r="F131" s="167"/>
      <c r="G131" s="167"/>
      <c r="H131" s="167"/>
      <c r="I131" s="167"/>
      <c r="J131" s="167"/>
      <c r="K131" s="167"/>
      <c r="L131" s="167"/>
      <c r="M131" s="167"/>
      <c r="N131" s="167"/>
      <c r="O131" s="167"/>
      <c r="P131" s="168"/>
      <c r="Q131" s="168"/>
      <c r="R131" s="169"/>
      <c r="S131" s="169"/>
      <c r="T131" s="169"/>
      <c r="U131" s="134"/>
      <c r="V131" s="135"/>
      <c r="W131" s="135"/>
      <c r="X131" s="136"/>
      <c r="Y131" s="132"/>
      <c r="Z131" s="133"/>
      <c r="AA131" s="133"/>
      <c r="AB131" s="186"/>
      <c r="AC131" s="186"/>
      <c r="AD131" s="185"/>
      <c r="AE131" s="185"/>
      <c r="AF131" s="185"/>
      <c r="AG131" s="187">
        <f t="shared" si="6"/>
        <v>0</v>
      </c>
      <c r="AH131" s="187"/>
      <c r="AI131" s="187"/>
      <c r="AJ131" s="53"/>
      <c r="AK131" s="188"/>
      <c r="AL131" s="188"/>
      <c r="AM131" s="186"/>
      <c r="AN131" s="186"/>
      <c r="AO131" s="185"/>
      <c r="AP131" s="185"/>
      <c r="AQ131" s="185"/>
      <c r="AR131" s="187">
        <f t="shared" si="7"/>
        <v>0</v>
      </c>
      <c r="AS131" s="187"/>
      <c r="AT131" s="200"/>
      <c r="AU131" s="137"/>
      <c r="AV131" s="135"/>
      <c r="AW131" s="135"/>
      <c r="AX131" s="135"/>
      <c r="AY131" s="135"/>
      <c r="AZ131" s="136"/>
    </row>
    <row r="132" spans="1:52" ht="36" customHeight="1" x14ac:dyDescent="0.2">
      <c r="A132" s="73">
        <v>114</v>
      </c>
      <c r="B132" s="170"/>
      <c r="C132" s="167"/>
      <c r="D132" s="167"/>
      <c r="E132" s="167"/>
      <c r="F132" s="167"/>
      <c r="G132" s="167"/>
      <c r="H132" s="167"/>
      <c r="I132" s="167"/>
      <c r="J132" s="167"/>
      <c r="K132" s="167"/>
      <c r="L132" s="167"/>
      <c r="M132" s="167"/>
      <c r="N132" s="167"/>
      <c r="O132" s="167"/>
      <c r="P132" s="168"/>
      <c r="Q132" s="168"/>
      <c r="R132" s="169"/>
      <c r="S132" s="169"/>
      <c r="T132" s="169"/>
      <c r="U132" s="134"/>
      <c r="V132" s="135"/>
      <c r="W132" s="135"/>
      <c r="X132" s="136"/>
      <c r="Y132" s="132"/>
      <c r="Z132" s="133"/>
      <c r="AA132" s="133"/>
      <c r="AB132" s="186"/>
      <c r="AC132" s="186"/>
      <c r="AD132" s="185"/>
      <c r="AE132" s="185"/>
      <c r="AF132" s="185"/>
      <c r="AG132" s="187">
        <f t="shared" si="6"/>
        <v>0</v>
      </c>
      <c r="AH132" s="187"/>
      <c r="AI132" s="187"/>
      <c r="AJ132" s="53"/>
      <c r="AK132" s="188"/>
      <c r="AL132" s="188"/>
      <c r="AM132" s="186"/>
      <c r="AN132" s="186"/>
      <c r="AO132" s="185"/>
      <c r="AP132" s="185"/>
      <c r="AQ132" s="185"/>
      <c r="AR132" s="187">
        <f t="shared" si="7"/>
        <v>0</v>
      </c>
      <c r="AS132" s="187"/>
      <c r="AT132" s="200"/>
      <c r="AU132" s="137"/>
      <c r="AV132" s="135"/>
      <c r="AW132" s="135"/>
      <c r="AX132" s="135"/>
      <c r="AY132" s="135"/>
      <c r="AZ132" s="136"/>
    </row>
    <row r="133" spans="1:52" ht="36" customHeight="1" x14ac:dyDescent="0.2">
      <c r="A133" s="73">
        <v>115</v>
      </c>
      <c r="B133" s="170"/>
      <c r="C133" s="167"/>
      <c r="D133" s="167"/>
      <c r="E133" s="167"/>
      <c r="F133" s="167"/>
      <c r="G133" s="167"/>
      <c r="H133" s="167"/>
      <c r="I133" s="167"/>
      <c r="J133" s="167"/>
      <c r="K133" s="167"/>
      <c r="L133" s="167"/>
      <c r="M133" s="167"/>
      <c r="N133" s="167"/>
      <c r="O133" s="167"/>
      <c r="P133" s="168"/>
      <c r="Q133" s="168"/>
      <c r="R133" s="169"/>
      <c r="S133" s="169"/>
      <c r="T133" s="169"/>
      <c r="U133" s="134"/>
      <c r="V133" s="135"/>
      <c r="W133" s="135"/>
      <c r="X133" s="136"/>
      <c r="Y133" s="132"/>
      <c r="Z133" s="133"/>
      <c r="AA133" s="133"/>
      <c r="AB133" s="186"/>
      <c r="AC133" s="186"/>
      <c r="AD133" s="185"/>
      <c r="AE133" s="185"/>
      <c r="AF133" s="185"/>
      <c r="AG133" s="187">
        <f t="shared" si="6"/>
        <v>0</v>
      </c>
      <c r="AH133" s="187"/>
      <c r="AI133" s="187"/>
      <c r="AJ133" s="53"/>
      <c r="AK133" s="188"/>
      <c r="AL133" s="188"/>
      <c r="AM133" s="186"/>
      <c r="AN133" s="186"/>
      <c r="AO133" s="185"/>
      <c r="AP133" s="185"/>
      <c r="AQ133" s="185"/>
      <c r="AR133" s="187">
        <f t="shared" si="7"/>
        <v>0</v>
      </c>
      <c r="AS133" s="187"/>
      <c r="AT133" s="200"/>
      <c r="AU133" s="137"/>
      <c r="AV133" s="135"/>
      <c r="AW133" s="135"/>
      <c r="AX133" s="135"/>
      <c r="AY133" s="135"/>
      <c r="AZ133" s="136"/>
    </row>
    <row r="134" spans="1:52" ht="36" customHeight="1" x14ac:dyDescent="0.2">
      <c r="A134" s="73">
        <v>116</v>
      </c>
      <c r="B134" s="170"/>
      <c r="C134" s="167"/>
      <c r="D134" s="167"/>
      <c r="E134" s="167"/>
      <c r="F134" s="167"/>
      <c r="G134" s="167"/>
      <c r="H134" s="167"/>
      <c r="I134" s="167"/>
      <c r="J134" s="167"/>
      <c r="K134" s="167"/>
      <c r="L134" s="167"/>
      <c r="M134" s="167"/>
      <c r="N134" s="167"/>
      <c r="O134" s="167"/>
      <c r="P134" s="168"/>
      <c r="Q134" s="168"/>
      <c r="R134" s="169"/>
      <c r="S134" s="169"/>
      <c r="T134" s="169"/>
      <c r="U134" s="134"/>
      <c r="V134" s="135"/>
      <c r="W134" s="135"/>
      <c r="X134" s="136"/>
      <c r="Y134" s="132"/>
      <c r="Z134" s="133"/>
      <c r="AA134" s="133"/>
      <c r="AB134" s="186"/>
      <c r="AC134" s="186"/>
      <c r="AD134" s="185"/>
      <c r="AE134" s="185"/>
      <c r="AF134" s="185"/>
      <c r="AG134" s="187">
        <f t="shared" si="6"/>
        <v>0</v>
      </c>
      <c r="AH134" s="187"/>
      <c r="AI134" s="187"/>
      <c r="AJ134" s="53"/>
      <c r="AK134" s="188"/>
      <c r="AL134" s="188"/>
      <c r="AM134" s="186"/>
      <c r="AN134" s="186"/>
      <c r="AO134" s="185"/>
      <c r="AP134" s="185"/>
      <c r="AQ134" s="185"/>
      <c r="AR134" s="187">
        <f t="shared" si="7"/>
        <v>0</v>
      </c>
      <c r="AS134" s="187"/>
      <c r="AT134" s="200"/>
      <c r="AU134" s="137"/>
      <c r="AV134" s="135"/>
      <c r="AW134" s="135"/>
      <c r="AX134" s="135"/>
      <c r="AY134" s="135"/>
      <c r="AZ134" s="136"/>
    </row>
    <row r="135" spans="1:52" ht="36" customHeight="1" x14ac:dyDescent="0.2">
      <c r="A135" s="73">
        <v>117</v>
      </c>
      <c r="B135" s="170"/>
      <c r="C135" s="167"/>
      <c r="D135" s="167"/>
      <c r="E135" s="167"/>
      <c r="F135" s="167"/>
      <c r="G135" s="167"/>
      <c r="H135" s="167"/>
      <c r="I135" s="167"/>
      <c r="J135" s="167"/>
      <c r="K135" s="167"/>
      <c r="L135" s="167"/>
      <c r="M135" s="167"/>
      <c r="N135" s="167"/>
      <c r="O135" s="167"/>
      <c r="P135" s="168"/>
      <c r="Q135" s="168"/>
      <c r="R135" s="169"/>
      <c r="S135" s="169"/>
      <c r="T135" s="169"/>
      <c r="U135" s="134"/>
      <c r="V135" s="135"/>
      <c r="W135" s="135"/>
      <c r="X135" s="136"/>
      <c r="Y135" s="132"/>
      <c r="Z135" s="133"/>
      <c r="AA135" s="133"/>
      <c r="AB135" s="186"/>
      <c r="AC135" s="186"/>
      <c r="AD135" s="185"/>
      <c r="AE135" s="185"/>
      <c r="AF135" s="185"/>
      <c r="AG135" s="187">
        <f t="shared" si="6"/>
        <v>0</v>
      </c>
      <c r="AH135" s="187"/>
      <c r="AI135" s="187"/>
      <c r="AJ135" s="53"/>
      <c r="AK135" s="188"/>
      <c r="AL135" s="188"/>
      <c r="AM135" s="186"/>
      <c r="AN135" s="186"/>
      <c r="AO135" s="185"/>
      <c r="AP135" s="185"/>
      <c r="AQ135" s="185"/>
      <c r="AR135" s="187">
        <f t="shared" si="7"/>
        <v>0</v>
      </c>
      <c r="AS135" s="187"/>
      <c r="AT135" s="200"/>
      <c r="AU135" s="137"/>
      <c r="AV135" s="135"/>
      <c r="AW135" s="135"/>
      <c r="AX135" s="135"/>
      <c r="AY135" s="135"/>
      <c r="AZ135" s="136"/>
    </row>
    <row r="136" spans="1:52" ht="36" customHeight="1" x14ac:dyDescent="0.2">
      <c r="A136" s="73">
        <v>118</v>
      </c>
      <c r="B136" s="170"/>
      <c r="C136" s="167"/>
      <c r="D136" s="167"/>
      <c r="E136" s="167"/>
      <c r="F136" s="167"/>
      <c r="G136" s="167"/>
      <c r="H136" s="167"/>
      <c r="I136" s="167"/>
      <c r="J136" s="167"/>
      <c r="K136" s="167"/>
      <c r="L136" s="167"/>
      <c r="M136" s="167"/>
      <c r="N136" s="167"/>
      <c r="O136" s="167"/>
      <c r="P136" s="168"/>
      <c r="Q136" s="168"/>
      <c r="R136" s="169"/>
      <c r="S136" s="169"/>
      <c r="T136" s="169"/>
      <c r="U136" s="134"/>
      <c r="V136" s="135"/>
      <c r="W136" s="135"/>
      <c r="X136" s="136"/>
      <c r="Y136" s="132"/>
      <c r="Z136" s="133"/>
      <c r="AA136" s="133"/>
      <c r="AB136" s="186"/>
      <c r="AC136" s="186"/>
      <c r="AD136" s="185"/>
      <c r="AE136" s="185"/>
      <c r="AF136" s="185"/>
      <c r="AG136" s="187">
        <f t="shared" si="6"/>
        <v>0</v>
      </c>
      <c r="AH136" s="187"/>
      <c r="AI136" s="187"/>
      <c r="AJ136" s="53"/>
      <c r="AK136" s="188"/>
      <c r="AL136" s="188"/>
      <c r="AM136" s="186"/>
      <c r="AN136" s="186"/>
      <c r="AO136" s="185"/>
      <c r="AP136" s="185"/>
      <c r="AQ136" s="185"/>
      <c r="AR136" s="187">
        <f t="shared" si="7"/>
        <v>0</v>
      </c>
      <c r="AS136" s="187"/>
      <c r="AT136" s="200"/>
      <c r="AU136" s="137"/>
      <c r="AV136" s="135"/>
      <c r="AW136" s="135"/>
      <c r="AX136" s="135"/>
      <c r="AY136" s="135"/>
      <c r="AZ136" s="136"/>
    </row>
    <row r="137" spans="1:52" ht="36" customHeight="1" x14ac:dyDescent="0.2">
      <c r="A137" s="73">
        <v>119</v>
      </c>
      <c r="B137" s="170"/>
      <c r="C137" s="167"/>
      <c r="D137" s="167"/>
      <c r="E137" s="167"/>
      <c r="F137" s="167"/>
      <c r="G137" s="167"/>
      <c r="H137" s="167"/>
      <c r="I137" s="167"/>
      <c r="J137" s="167"/>
      <c r="K137" s="167"/>
      <c r="L137" s="167"/>
      <c r="M137" s="167"/>
      <c r="N137" s="167"/>
      <c r="O137" s="167"/>
      <c r="P137" s="168"/>
      <c r="Q137" s="168"/>
      <c r="R137" s="169"/>
      <c r="S137" s="169"/>
      <c r="T137" s="169"/>
      <c r="U137" s="134"/>
      <c r="V137" s="135"/>
      <c r="W137" s="135"/>
      <c r="X137" s="136"/>
      <c r="Y137" s="132"/>
      <c r="Z137" s="133"/>
      <c r="AA137" s="133"/>
      <c r="AB137" s="186"/>
      <c r="AC137" s="186"/>
      <c r="AD137" s="185"/>
      <c r="AE137" s="185"/>
      <c r="AF137" s="185"/>
      <c r="AG137" s="187">
        <f t="shared" si="6"/>
        <v>0</v>
      </c>
      <c r="AH137" s="187"/>
      <c r="AI137" s="187"/>
      <c r="AJ137" s="53"/>
      <c r="AK137" s="188"/>
      <c r="AL137" s="188"/>
      <c r="AM137" s="186"/>
      <c r="AN137" s="186"/>
      <c r="AO137" s="185"/>
      <c r="AP137" s="185"/>
      <c r="AQ137" s="185"/>
      <c r="AR137" s="187">
        <f t="shared" si="7"/>
        <v>0</v>
      </c>
      <c r="AS137" s="187"/>
      <c r="AT137" s="200"/>
      <c r="AU137" s="137"/>
      <c r="AV137" s="135"/>
      <c r="AW137" s="135"/>
      <c r="AX137" s="135"/>
      <c r="AY137" s="135"/>
      <c r="AZ137" s="136"/>
    </row>
    <row r="138" spans="1:52" ht="36" customHeight="1" x14ac:dyDescent="0.2">
      <c r="A138" s="73">
        <v>120</v>
      </c>
      <c r="B138" s="170"/>
      <c r="C138" s="167"/>
      <c r="D138" s="167"/>
      <c r="E138" s="167"/>
      <c r="F138" s="167"/>
      <c r="G138" s="167"/>
      <c r="H138" s="167"/>
      <c r="I138" s="167"/>
      <c r="J138" s="167"/>
      <c r="K138" s="167"/>
      <c r="L138" s="167"/>
      <c r="M138" s="167"/>
      <c r="N138" s="167"/>
      <c r="O138" s="167"/>
      <c r="P138" s="168"/>
      <c r="Q138" s="168"/>
      <c r="R138" s="169"/>
      <c r="S138" s="169"/>
      <c r="T138" s="169"/>
      <c r="U138" s="134"/>
      <c r="V138" s="135"/>
      <c r="W138" s="135"/>
      <c r="X138" s="136"/>
      <c r="Y138" s="132"/>
      <c r="Z138" s="133"/>
      <c r="AA138" s="133"/>
      <c r="AB138" s="186"/>
      <c r="AC138" s="186"/>
      <c r="AD138" s="185"/>
      <c r="AE138" s="185"/>
      <c r="AF138" s="185"/>
      <c r="AG138" s="187">
        <f t="shared" si="6"/>
        <v>0</v>
      </c>
      <c r="AH138" s="187"/>
      <c r="AI138" s="187"/>
      <c r="AJ138" s="53"/>
      <c r="AK138" s="188"/>
      <c r="AL138" s="188"/>
      <c r="AM138" s="186"/>
      <c r="AN138" s="186"/>
      <c r="AO138" s="185"/>
      <c r="AP138" s="185"/>
      <c r="AQ138" s="185"/>
      <c r="AR138" s="187">
        <f t="shared" si="7"/>
        <v>0</v>
      </c>
      <c r="AS138" s="187"/>
      <c r="AT138" s="200"/>
      <c r="AU138" s="137"/>
      <c r="AV138" s="135"/>
      <c r="AW138" s="135"/>
      <c r="AX138" s="135"/>
      <c r="AY138" s="135"/>
      <c r="AZ138" s="136"/>
    </row>
    <row r="139" spans="1:52" ht="36" customHeight="1" x14ac:dyDescent="0.2">
      <c r="A139" s="73">
        <v>121</v>
      </c>
      <c r="B139" s="170"/>
      <c r="C139" s="167"/>
      <c r="D139" s="167"/>
      <c r="E139" s="167"/>
      <c r="F139" s="167"/>
      <c r="G139" s="167"/>
      <c r="H139" s="167"/>
      <c r="I139" s="167"/>
      <c r="J139" s="167"/>
      <c r="K139" s="167"/>
      <c r="L139" s="167"/>
      <c r="M139" s="167"/>
      <c r="N139" s="167"/>
      <c r="O139" s="167"/>
      <c r="P139" s="168"/>
      <c r="Q139" s="168"/>
      <c r="R139" s="169"/>
      <c r="S139" s="169"/>
      <c r="T139" s="169"/>
      <c r="U139" s="134"/>
      <c r="V139" s="135"/>
      <c r="W139" s="135"/>
      <c r="X139" s="136"/>
      <c r="Y139" s="132"/>
      <c r="Z139" s="133"/>
      <c r="AA139" s="133"/>
      <c r="AB139" s="186"/>
      <c r="AC139" s="186"/>
      <c r="AD139" s="185"/>
      <c r="AE139" s="185"/>
      <c r="AF139" s="185"/>
      <c r="AG139" s="187">
        <f t="shared" si="6"/>
        <v>0</v>
      </c>
      <c r="AH139" s="187"/>
      <c r="AI139" s="187"/>
      <c r="AJ139" s="53"/>
      <c r="AK139" s="188"/>
      <c r="AL139" s="188"/>
      <c r="AM139" s="186"/>
      <c r="AN139" s="186"/>
      <c r="AO139" s="185"/>
      <c r="AP139" s="185"/>
      <c r="AQ139" s="185"/>
      <c r="AR139" s="187">
        <f t="shared" si="7"/>
        <v>0</v>
      </c>
      <c r="AS139" s="187"/>
      <c r="AT139" s="200"/>
      <c r="AU139" s="137"/>
      <c r="AV139" s="135"/>
      <c r="AW139" s="135"/>
      <c r="AX139" s="135"/>
      <c r="AY139" s="135"/>
      <c r="AZ139" s="136"/>
    </row>
    <row r="140" spans="1:52" ht="36" customHeight="1" x14ac:dyDescent="0.2">
      <c r="A140" s="73">
        <v>122</v>
      </c>
      <c r="B140" s="170"/>
      <c r="C140" s="167"/>
      <c r="D140" s="167"/>
      <c r="E140" s="167"/>
      <c r="F140" s="167"/>
      <c r="G140" s="167"/>
      <c r="H140" s="167"/>
      <c r="I140" s="167"/>
      <c r="J140" s="167"/>
      <c r="K140" s="167"/>
      <c r="L140" s="167"/>
      <c r="M140" s="167"/>
      <c r="N140" s="167"/>
      <c r="O140" s="167"/>
      <c r="P140" s="168"/>
      <c r="Q140" s="168"/>
      <c r="R140" s="169"/>
      <c r="S140" s="169"/>
      <c r="T140" s="169"/>
      <c r="U140" s="134"/>
      <c r="V140" s="135"/>
      <c r="W140" s="135"/>
      <c r="X140" s="136"/>
      <c r="Y140" s="132"/>
      <c r="Z140" s="133"/>
      <c r="AA140" s="133"/>
      <c r="AB140" s="186"/>
      <c r="AC140" s="186"/>
      <c r="AD140" s="185"/>
      <c r="AE140" s="185"/>
      <c r="AF140" s="185"/>
      <c r="AG140" s="187">
        <f t="shared" si="6"/>
        <v>0</v>
      </c>
      <c r="AH140" s="187"/>
      <c r="AI140" s="187"/>
      <c r="AJ140" s="53"/>
      <c r="AK140" s="188"/>
      <c r="AL140" s="188"/>
      <c r="AM140" s="186"/>
      <c r="AN140" s="186"/>
      <c r="AO140" s="185"/>
      <c r="AP140" s="185"/>
      <c r="AQ140" s="185"/>
      <c r="AR140" s="187">
        <f t="shared" si="7"/>
        <v>0</v>
      </c>
      <c r="AS140" s="187"/>
      <c r="AT140" s="200"/>
      <c r="AU140" s="137"/>
      <c r="AV140" s="135"/>
      <c r="AW140" s="135"/>
      <c r="AX140" s="135"/>
      <c r="AY140" s="135"/>
      <c r="AZ140" s="136"/>
    </row>
    <row r="141" spans="1:52" ht="36" customHeight="1" x14ac:dyDescent="0.2">
      <c r="A141" s="73">
        <v>123</v>
      </c>
      <c r="B141" s="170"/>
      <c r="C141" s="167"/>
      <c r="D141" s="167"/>
      <c r="E141" s="167"/>
      <c r="F141" s="167"/>
      <c r="G141" s="167"/>
      <c r="H141" s="167"/>
      <c r="I141" s="167"/>
      <c r="J141" s="167"/>
      <c r="K141" s="167"/>
      <c r="L141" s="167"/>
      <c r="M141" s="167"/>
      <c r="N141" s="167"/>
      <c r="O141" s="167"/>
      <c r="P141" s="168"/>
      <c r="Q141" s="168"/>
      <c r="R141" s="169"/>
      <c r="S141" s="169"/>
      <c r="T141" s="169"/>
      <c r="U141" s="134"/>
      <c r="V141" s="135"/>
      <c r="W141" s="135"/>
      <c r="X141" s="136"/>
      <c r="Y141" s="132"/>
      <c r="Z141" s="133"/>
      <c r="AA141" s="133"/>
      <c r="AB141" s="186"/>
      <c r="AC141" s="186"/>
      <c r="AD141" s="185"/>
      <c r="AE141" s="185"/>
      <c r="AF141" s="185"/>
      <c r="AG141" s="187">
        <f t="shared" si="6"/>
        <v>0</v>
      </c>
      <c r="AH141" s="187"/>
      <c r="AI141" s="187"/>
      <c r="AJ141" s="53"/>
      <c r="AK141" s="188"/>
      <c r="AL141" s="188"/>
      <c r="AM141" s="186"/>
      <c r="AN141" s="186"/>
      <c r="AO141" s="185"/>
      <c r="AP141" s="185"/>
      <c r="AQ141" s="185"/>
      <c r="AR141" s="187">
        <f t="shared" si="7"/>
        <v>0</v>
      </c>
      <c r="AS141" s="187"/>
      <c r="AT141" s="200"/>
      <c r="AU141" s="137"/>
      <c r="AV141" s="135"/>
      <c r="AW141" s="135"/>
      <c r="AX141" s="135"/>
      <c r="AY141" s="135"/>
      <c r="AZ141" s="136"/>
    </row>
    <row r="142" spans="1:52" ht="36" customHeight="1" x14ac:dyDescent="0.2">
      <c r="A142" s="73">
        <v>124</v>
      </c>
      <c r="B142" s="170"/>
      <c r="C142" s="167"/>
      <c r="D142" s="167"/>
      <c r="E142" s="167"/>
      <c r="F142" s="167"/>
      <c r="G142" s="167"/>
      <c r="H142" s="167"/>
      <c r="I142" s="167"/>
      <c r="J142" s="167"/>
      <c r="K142" s="167"/>
      <c r="L142" s="167"/>
      <c r="M142" s="167"/>
      <c r="N142" s="167"/>
      <c r="O142" s="167"/>
      <c r="P142" s="168"/>
      <c r="Q142" s="168"/>
      <c r="R142" s="169"/>
      <c r="S142" s="169"/>
      <c r="T142" s="169"/>
      <c r="U142" s="134"/>
      <c r="V142" s="135"/>
      <c r="W142" s="135"/>
      <c r="X142" s="136"/>
      <c r="Y142" s="132"/>
      <c r="Z142" s="133"/>
      <c r="AA142" s="133"/>
      <c r="AB142" s="186"/>
      <c r="AC142" s="186"/>
      <c r="AD142" s="185"/>
      <c r="AE142" s="185"/>
      <c r="AF142" s="185"/>
      <c r="AG142" s="187">
        <f t="shared" si="6"/>
        <v>0</v>
      </c>
      <c r="AH142" s="187"/>
      <c r="AI142" s="187"/>
      <c r="AJ142" s="53"/>
      <c r="AK142" s="188"/>
      <c r="AL142" s="188"/>
      <c r="AM142" s="186"/>
      <c r="AN142" s="186"/>
      <c r="AO142" s="185"/>
      <c r="AP142" s="185"/>
      <c r="AQ142" s="185"/>
      <c r="AR142" s="187">
        <f t="shared" si="7"/>
        <v>0</v>
      </c>
      <c r="AS142" s="187"/>
      <c r="AT142" s="200"/>
      <c r="AU142" s="137"/>
      <c r="AV142" s="135"/>
      <c r="AW142" s="135"/>
      <c r="AX142" s="135"/>
      <c r="AY142" s="135"/>
      <c r="AZ142" s="136"/>
    </row>
    <row r="143" spans="1:52" ht="36" customHeight="1" x14ac:dyDescent="0.2">
      <c r="A143" s="73">
        <v>125</v>
      </c>
      <c r="B143" s="170"/>
      <c r="C143" s="167"/>
      <c r="D143" s="167"/>
      <c r="E143" s="167"/>
      <c r="F143" s="167"/>
      <c r="G143" s="167"/>
      <c r="H143" s="167"/>
      <c r="I143" s="167"/>
      <c r="J143" s="167"/>
      <c r="K143" s="167"/>
      <c r="L143" s="167"/>
      <c r="M143" s="167"/>
      <c r="N143" s="167"/>
      <c r="O143" s="167"/>
      <c r="P143" s="168"/>
      <c r="Q143" s="168"/>
      <c r="R143" s="169"/>
      <c r="S143" s="169"/>
      <c r="T143" s="169"/>
      <c r="U143" s="134"/>
      <c r="V143" s="135"/>
      <c r="W143" s="135"/>
      <c r="X143" s="136"/>
      <c r="Y143" s="132"/>
      <c r="Z143" s="133"/>
      <c r="AA143" s="133"/>
      <c r="AB143" s="186"/>
      <c r="AC143" s="186"/>
      <c r="AD143" s="185"/>
      <c r="AE143" s="185"/>
      <c r="AF143" s="185"/>
      <c r="AG143" s="187">
        <f t="shared" si="6"/>
        <v>0</v>
      </c>
      <c r="AH143" s="187"/>
      <c r="AI143" s="187"/>
      <c r="AJ143" s="53"/>
      <c r="AK143" s="188"/>
      <c r="AL143" s="188"/>
      <c r="AM143" s="186"/>
      <c r="AN143" s="186"/>
      <c r="AO143" s="185"/>
      <c r="AP143" s="185"/>
      <c r="AQ143" s="185"/>
      <c r="AR143" s="187">
        <f t="shared" si="7"/>
        <v>0</v>
      </c>
      <c r="AS143" s="187"/>
      <c r="AT143" s="200"/>
      <c r="AU143" s="137"/>
      <c r="AV143" s="135"/>
      <c r="AW143" s="135"/>
      <c r="AX143" s="135"/>
      <c r="AY143" s="135"/>
      <c r="AZ143" s="136"/>
    </row>
    <row r="144" spans="1:52" ht="36" customHeight="1" x14ac:dyDescent="0.2">
      <c r="A144" s="73">
        <v>126</v>
      </c>
      <c r="B144" s="170"/>
      <c r="C144" s="167"/>
      <c r="D144" s="167"/>
      <c r="E144" s="167"/>
      <c r="F144" s="167"/>
      <c r="G144" s="167"/>
      <c r="H144" s="167"/>
      <c r="I144" s="167"/>
      <c r="J144" s="167"/>
      <c r="K144" s="167"/>
      <c r="L144" s="167"/>
      <c r="M144" s="167"/>
      <c r="N144" s="167"/>
      <c r="O144" s="167"/>
      <c r="P144" s="168"/>
      <c r="Q144" s="168"/>
      <c r="R144" s="169"/>
      <c r="S144" s="169"/>
      <c r="T144" s="169"/>
      <c r="U144" s="134"/>
      <c r="V144" s="135"/>
      <c r="W144" s="135"/>
      <c r="X144" s="136"/>
      <c r="Y144" s="132"/>
      <c r="Z144" s="133"/>
      <c r="AA144" s="133"/>
      <c r="AB144" s="186"/>
      <c r="AC144" s="186"/>
      <c r="AD144" s="185"/>
      <c r="AE144" s="185"/>
      <c r="AF144" s="185"/>
      <c r="AG144" s="187">
        <f t="shared" si="6"/>
        <v>0</v>
      </c>
      <c r="AH144" s="187"/>
      <c r="AI144" s="187"/>
      <c r="AJ144" s="53"/>
      <c r="AK144" s="188"/>
      <c r="AL144" s="188"/>
      <c r="AM144" s="186"/>
      <c r="AN144" s="186"/>
      <c r="AO144" s="185"/>
      <c r="AP144" s="185"/>
      <c r="AQ144" s="185"/>
      <c r="AR144" s="187">
        <f t="shared" si="7"/>
        <v>0</v>
      </c>
      <c r="AS144" s="187"/>
      <c r="AT144" s="200"/>
      <c r="AU144" s="137"/>
      <c r="AV144" s="135"/>
      <c r="AW144" s="135"/>
      <c r="AX144" s="135"/>
      <c r="AY144" s="135"/>
      <c r="AZ144" s="136"/>
    </row>
    <row r="145" spans="1:52" ht="36" customHeight="1" x14ac:dyDescent="0.2">
      <c r="A145" s="73">
        <v>127</v>
      </c>
      <c r="B145" s="170"/>
      <c r="C145" s="167"/>
      <c r="D145" s="167"/>
      <c r="E145" s="167"/>
      <c r="F145" s="167"/>
      <c r="G145" s="167"/>
      <c r="H145" s="167"/>
      <c r="I145" s="167"/>
      <c r="J145" s="167"/>
      <c r="K145" s="167"/>
      <c r="L145" s="167"/>
      <c r="M145" s="167"/>
      <c r="N145" s="167"/>
      <c r="O145" s="167"/>
      <c r="P145" s="168"/>
      <c r="Q145" s="168"/>
      <c r="R145" s="169"/>
      <c r="S145" s="169"/>
      <c r="T145" s="169"/>
      <c r="U145" s="134"/>
      <c r="V145" s="135"/>
      <c r="W145" s="135"/>
      <c r="X145" s="136"/>
      <c r="Y145" s="132"/>
      <c r="Z145" s="133"/>
      <c r="AA145" s="133"/>
      <c r="AB145" s="186"/>
      <c r="AC145" s="186"/>
      <c r="AD145" s="185"/>
      <c r="AE145" s="185"/>
      <c r="AF145" s="185"/>
      <c r="AG145" s="187">
        <f t="shared" si="6"/>
        <v>0</v>
      </c>
      <c r="AH145" s="187"/>
      <c r="AI145" s="187"/>
      <c r="AJ145" s="53"/>
      <c r="AK145" s="188"/>
      <c r="AL145" s="188"/>
      <c r="AM145" s="186"/>
      <c r="AN145" s="186"/>
      <c r="AO145" s="185"/>
      <c r="AP145" s="185"/>
      <c r="AQ145" s="185"/>
      <c r="AR145" s="187">
        <f t="shared" si="7"/>
        <v>0</v>
      </c>
      <c r="AS145" s="187"/>
      <c r="AT145" s="200"/>
      <c r="AU145" s="137"/>
      <c r="AV145" s="135"/>
      <c r="AW145" s="135"/>
      <c r="AX145" s="135"/>
      <c r="AY145" s="135"/>
      <c r="AZ145" s="136"/>
    </row>
    <row r="146" spans="1:52" ht="36" customHeight="1" x14ac:dyDescent="0.2">
      <c r="A146" s="73">
        <v>128</v>
      </c>
      <c r="B146" s="170"/>
      <c r="C146" s="167"/>
      <c r="D146" s="167"/>
      <c r="E146" s="167"/>
      <c r="F146" s="167"/>
      <c r="G146" s="167"/>
      <c r="H146" s="167"/>
      <c r="I146" s="167"/>
      <c r="J146" s="167"/>
      <c r="K146" s="167"/>
      <c r="L146" s="167"/>
      <c r="M146" s="167"/>
      <c r="N146" s="167"/>
      <c r="O146" s="167"/>
      <c r="P146" s="168"/>
      <c r="Q146" s="168"/>
      <c r="R146" s="169"/>
      <c r="S146" s="169"/>
      <c r="T146" s="169"/>
      <c r="U146" s="134"/>
      <c r="V146" s="135"/>
      <c r="W146" s="135"/>
      <c r="X146" s="136"/>
      <c r="Y146" s="132"/>
      <c r="Z146" s="133"/>
      <c r="AA146" s="133"/>
      <c r="AB146" s="186"/>
      <c r="AC146" s="186"/>
      <c r="AD146" s="185"/>
      <c r="AE146" s="185"/>
      <c r="AF146" s="185"/>
      <c r="AG146" s="187">
        <f t="shared" si="6"/>
        <v>0</v>
      </c>
      <c r="AH146" s="187"/>
      <c r="AI146" s="187"/>
      <c r="AJ146" s="53"/>
      <c r="AK146" s="188"/>
      <c r="AL146" s="188"/>
      <c r="AM146" s="186"/>
      <c r="AN146" s="186"/>
      <c r="AO146" s="185"/>
      <c r="AP146" s="185"/>
      <c r="AQ146" s="185"/>
      <c r="AR146" s="187">
        <f t="shared" si="7"/>
        <v>0</v>
      </c>
      <c r="AS146" s="187"/>
      <c r="AT146" s="200"/>
      <c r="AU146" s="137"/>
      <c r="AV146" s="135"/>
      <c r="AW146" s="135"/>
      <c r="AX146" s="135"/>
      <c r="AY146" s="135"/>
      <c r="AZ146" s="136"/>
    </row>
    <row r="147" spans="1:52" ht="36" customHeight="1" x14ac:dyDescent="0.2">
      <c r="A147" s="73">
        <v>129</v>
      </c>
      <c r="B147" s="170"/>
      <c r="C147" s="167"/>
      <c r="D147" s="167"/>
      <c r="E147" s="167"/>
      <c r="F147" s="167"/>
      <c r="G147" s="167"/>
      <c r="H147" s="167"/>
      <c r="I147" s="167"/>
      <c r="J147" s="167"/>
      <c r="K147" s="167"/>
      <c r="L147" s="167"/>
      <c r="M147" s="167"/>
      <c r="N147" s="167"/>
      <c r="O147" s="167"/>
      <c r="P147" s="168"/>
      <c r="Q147" s="168"/>
      <c r="R147" s="169"/>
      <c r="S147" s="169"/>
      <c r="T147" s="169"/>
      <c r="U147" s="134"/>
      <c r="V147" s="135"/>
      <c r="W147" s="135"/>
      <c r="X147" s="136"/>
      <c r="Y147" s="132"/>
      <c r="Z147" s="133"/>
      <c r="AA147" s="133"/>
      <c r="AB147" s="186"/>
      <c r="AC147" s="186"/>
      <c r="AD147" s="185"/>
      <c r="AE147" s="185"/>
      <c r="AF147" s="185"/>
      <c r="AG147" s="187">
        <f t="shared" ref="AG147:AG178" si="8">AD147*AB147</f>
        <v>0</v>
      </c>
      <c r="AH147" s="187"/>
      <c r="AI147" s="187"/>
      <c r="AJ147" s="53"/>
      <c r="AK147" s="188"/>
      <c r="AL147" s="188"/>
      <c r="AM147" s="186"/>
      <c r="AN147" s="186"/>
      <c r="AO147" s="185"/>
      <c r="AP147" s="185"/>
      <c r="AQ147" s="185"/>
      <c r="AR147" s="187">
        <f t="shared" ref="AR147:AR178" si="9">AO147*AM147</f>
        <v>0</v>
      </c>
      <c r="AS147" s="187"/>
      <c r="AT147" s="200"/>
      <c r="AU147" s="137"/>
      <c r="AV147" s="135"/>
      <c r="AW147" s="135"/>
      <c r="AX147" s="135"/>
      <c r="AY147" s="135"/>
      <c r="AZ147" s="136"/>
    </row>
    <row r="148" spans="1:52" ht="36" customHeight="1" x14ac:dyDescent="0.2">
      <c r="A148" s="73">
        <v>130</v>
      </c>
      <c r="B148" s="170"/>
      <c r="C148" s="167"/>
      <c r="D148" s="167"/>
      <c r="E148" s="167"/>
      <c r="F148" s="167"/>
      <c r="G148" s="167"/>
      <c r="H148" s="167"/>
      <c r="I148" s="167"/>
      <c r="J148" s="167"/>
      <c r="K148" s="167"/>
      <c r="L148" s="167"/>
      <c r="M148" s="167"/>
      <c r="N148" s="167"/>
      <c r="O148" s="167"/>
      <c r="P148" s="168"/>
      <c r="Q148" s="168"/>
      <c r="R148" s="169"/>
      <c r="S148" s="169"/>
      <c r="T148" s="169"/>
      <c r="U148" s="134"/>
      <c r="V148" s="135"/>
      <c r="W148" s="135"/>
      <c r="X148" s="136"/>
      <c r="Y148" s="132"/>
      <c r="Z148" s="133"/>
      <c r="AA148" s="133"/>
      <c r="AB148" s="186"/>
      <c r="AC148" s="186"/>
      <c r="AD148" s="185"/>
      <c r="AE148" s="185"/>
      <c r="AF148" s="185"/>
      <c r="AG148" s="187">
        <f t="shared" si="8"/>
        <v>0</v>
      </c>
      <c r="AH148" s="187"/>
      <c r="AI148" s="187"/>
      <c r="AJ148" s="53"/>
      <c r="AK148" s="188"/>
      <c r="AL148" s="188"/>
      <c r="AM148" s="186"/>
      <c r="AN148" s="186"/>
      <c r="AO148" s="185"/>
      <c r="AP148" s="185"/>
      <c r="AQ148" s="185"/>
      <c r="AR148" s="187">
        <f t="shared" si="9"/>
        <v>0</v>
      </c>
      <c r="AS148" s="187"/>
      <c r="AT148" s="200"/>
      <c r="AU148" s="137"/>
      <c r="AV148" s="135"/>
      <c r="AW148" s="135"/>
      <c r="AX148" s="135"/>
      <c r="AY148" s="135"/>
      <c r="AZ148" s="136"/>
    </row>
    <row r="149" spans="1:52" ht="36" customHeight="1" x14ac:dyDescent="0.2">
      <c r="A149" s="73">
        <v>131</v>
      </c>
      <c r="B149" s="170"/>
      <c r="C149" s="167"/>
      <c r="D149" s="167"/>
      <c r="E149" s="167"/>
      <c r="F149" s="167"/>
      <c r="G149" s="167"/>
      <c r="H149" s="167"/>
      <c r="I149" s="167"/>
      <c r="J149" s="167"/>
      <c r="K149" s="167"/>
      <c r="L149" s="167"/>
      <c r="M149" s="167"/>
      <c r="N149" s="167"/>
      <c r="O149" s="167"/>
      <c r="P149" s="168"/>
      <c r="Q149" s="168"/>
      <c r="R149" s="169"/>
      <c r="S149" s="169"/>
      <c r="T149" s="169"/>
      <c r="U149" s="134"/>
      <c r="V149" s="135"/>
      <c r="W149" s="135"/>
      <c r="X149" s="136"/>
      <c r="Y149" s="132"/>
      <c r="Z149" s="133"/>
      <c r="AA149" s="133"/>
      <c r="AB149" s="186"/>
      <c r="AC149" s="186"/>
      <c r="AD149" s="185"/>
      <c r="AE149" s="185"/>
      <c r="AF149" s="185"/>
      <c r="AG149" s="187">
        <f t="shared" si="8"/>
        <v>0</v>
      </c>
      <c r="AH149" s="187"/>
      <c r="AI149" s="187"/>
      <c r="AJ149" s="53"/>
      <c r="AK149" s="188"/>
      <c r="AL149" s="188"/>
      <c r="AM149" s="186"/>
      <c r="AN149" s="186"/>
      <c r="AO149" s="185"/>
      <c r="AP149" s="185"/>
      <c r="AQ149" s="185"/>
      <c r="AR149" s="187">
        <f t="shared" si="9"/>
        <v>0</v>
      </c>
      <c r="AS149" s="187"/>
      <c r="AT149" s="200"/>
      <c r="AU149" s="137"/>
      <c r="AV149" s="135"/>
      <c r="AW149" s="135"/>
      <c r="AX149" s="135"/>
      <c r="AY149" s="135"/>
      <c r="AZ149" s="136"/>
    </row>
    <row r="150" spans="1:52" ht="36" customHeight="1" x14ac:dyDescent="0.2">
      <c r="A150" s="73">
        <v>132</v>
      </c>
      <c r="B150" s="170"/>
      <c r="C150" s="167"/>
      <c r="D150" s="167"/>
      <c r="E150" s="167"/>
      <c r="F150" s="167"/>
      <c r="G150" s="167"/>
      <c r="H150" s="167"/>
      <c r="I150" s="167"/>
      <c r="J150" s="167"/>
      <c r="K150" s="167"/>
      <c r="L150" s="167"/>
      <c r="M150" s="167"/>
      <c r="N150" s="167"/>
      <c r="O150" s="167"/>
      <c r="P150" s="168"/>
      <c r="Q150" s="168"/>
      <c r="R150" s="169"/>
      <c r="S150" s="169"/>
      <c r="T150" s="169"/>
      <c r="U150" s="134"/>
      <c r="V150" s="135"/>
      <c r="W150" s="135"/>
      <c r="X150" s="136"/>
      <c r="Y150" s="132"/>
      <c r="Z150" s="133"/>
      <c r="AA150" s="133"/>
      <c r="AB150" s="186"/>
      <c r="AC150" s="186"/>
      <c r="AD150" s="185"/>
      <c r="AE150" s="185"/>
      <c r="AF150" s="185"/>
      <c r="AG150" s="187">
        <f t="shared" si="8"/>
        <v>0</v>
      </c>
      <c r="AH150" s="187"/>
      <c r="AI150" s="187"/>
      <c r="AJ150" s="53"/>
      <c r="AK150" s="188"/>
      <c r="AL150" s="188"/>
      <c r="AM150" s="186"/>
      <c r="AN150" s="186"/>
      <c r="AO150" s="185"/>
      <c r="AP150" s="185"/>
      <c r="AQ150" s="185"/>
      <c r="AR150" s="187">
        <f t="shared" si="9"/>
        <v>0</v>
      </c>
      <c r="AS150" s="187"/>
      <c r="AT150" s="200"/>
      <c r="AU150" s="137"/>
      <c r="AV150" s="135"/>
      <c r="AW150" s="135"/>
      <c r="AX150" s="135"/>
      <c r="AY150" s="135"/>
      <c r="AZ150" s="136"/>
    </row>
    <row r="151" spans="1:52" ht="36" customHeight="1" x14ac:dyDescent="0.2">
      <c r="A151" s="73">
        <v>133</v>
      </c>
      <c r="B151" s="170"/>
      <c r="C151" s="167"/>
      <c r="D151" s="167"/>
      <c r="E151" s="167"/>
      <c r="F151" s="167"/>
      <c r="G151" s="167"/>
      <c r="H151" s="167"/>
      <c r="I151" s="167"/>
      <c r="J151" s="167"/>
      <c r="K151" s="167"/>
      <c r="L151" s="167"/>
      <c r="M151" s="167"/>
      <c r="N151" s="167"/>
      <c r="O151" s="167"/>
      <c r="P151" s="168"/>
      <c r="Q151" s="168"/>
      <c r="R151" s="169"/>
      <c r="S151" s="169"/>
      <c r="T151" s="169"/>
      <c r="U151" s="134"/>
      <c r="V151" s="135"/>
      <c r="W151" s="135"/>
      <c r="X151" s="136"/>
      <c r="Y151" s="132"/>
      <c r="Z151" s="133"/>
      <c r="AA151" s="133"/>
      <c r="AB151" s="186"/>
      <c r="AC151" s="186"/>
      <c r="AD151" s="185"/>
      <c r="AE151" s="185"/>
      <c r="AF151" s="185"/>
      <c r="AG151" s="187">
        <f t="shared" si="8"/>
        <v>0</v>
      </c>
      <c r="AH151" s="187"/>
      <c r="AI151" s="187"/>
      <c r="AJ151" s="53"/>
      <c r="AK151" s="188"/>
      <c r="AL151" s="188"/>
      <c r="AM151" s="186"/>
      <c r="AN151" s="186"/>
      <c r="AO151" s="185"/>
      <c r="AP151" s="185"/>
      <c r="AQ151" s="185"/>
      <c r="AR151" s="187">
        <f t="shared" si="9"/>
        <v>0</v>
      </c>
      <c r="AS151" s="187"/>
      <c r="AT151" s="200"/>
      <c r="AU151" s="137"/>
      <c r="AV151" s="135"/>
      <c r="AW151" s="135"/>
      <c r="AX151" s="135"/>
      <c r="AY151" s="135"/>
      <c r="AZ151" s="136"/>
    </row>
    <row r="152" spans="1:52" ht="36" customHeight="1" x14ac:dyDescent="0.2">
      <c r="A152" s="73">
        <v>134</v>
      </c>
      <c r="B152" s="170"/>
      <c r="C152" s="167"/>
      <c r="D152" s="167"/>
      <c r="E152" s="167"/>
      <c r="F152" s="167"/>
      <c r="G152" s="167"/>
      <c r="H152" s="167"/>
      <c r="I152" s="167"/>
      <c r="J152" s="167"/>
      <c r="K152" s="167"/>
      <c r="L152" s="167"/>
      <c r="M152" s="167"/>
      <c r="N152" s="167"/>
      <c r="O152" s="167"/>
      <c r="P152" s="168"/>
      <c r="Q152" s="168"/>
      <c r="R152" s="169"/>
      <c r="S152" s="169"/>
      <c r="T152" s="169"/>
      <c r="U152" s="134"/>
      <c r="V152" s="135"/>
      <c r="W152" s="135"/>
      <c r="X152" s="136"/>
      <c r="Y152" s="132"/>
      <c r="Z152" s="133"/>
      <c r="AA152" s="133"/>
      <c r="AB152" s="186"/>
      <c r="AC152" s="186"/>
      <c r="AD152" s="185"/>
      <c r="AE152" s="185"/>
      <c r="AF152" s="185"/>
      <c r="AG152" s="187">
        <f t="shared" si="8"/>
        <v>0</v>
      </c>
      <c r="AH152" s="187"/>
      <c r="AI152" s="187"/>
      <c r="AJ152" s="53"/>
      <c r="AK152" s="188"/>
      <c r="AL152" s="188"/>
      <c r="AM152" s="186"/>
      <c r="AN152" s="186"/>
      <c r="AO152" s="185"/>
      <c r="AP152" s="185"/>
      <c r="AQ152" s="185"/>
      <c r="AR152" s="187">
        <f t="shared" si="9"/>
        <v>0</v>
      </c>
      <c r="AS152" s="187"/>
      <c r="AT152" s="200"/>
      <c r="AU152" s="137"/>
      <c r="AV152" s="135"/>
      <c r="AW152" s="135"/>
      <c r="AX152" s="135"/>
      <c r="AY152" s="135"/>
      <c r="AZ152" s="136"/>
    </row>
    <row r="153" spans="1:52" ht="36" customHeight="1" x14ac:dyDescent="0.2">
      <c r="A153" s="73">
        <v>135</v>
      </c>
      <c r="B153" s="170"/>
      <c r="C153" s="167"/>
      <c r="D153" s="167"/>
      <c r="E153" s="167"/>
      <c r="F153" s="167"/>
      <c r="G153" s="167"/>
      <c r="H153" s="167"/>
      <c r="I153" s="167"/>
      <c r="J153" s="167"/>
      <c r="K153" s="167"/>
      <c r="L153" s="167"/>
      <c r="M153" s="167"/>
      <c r="N153" s="167"/>
      <c r="O153" s="167"/>
      <c r="P153" s="168"/>
      <c r="Q153" s="168"/>
      <c r="R153" s="169"/>
      <c r="S153" s="169"/>
      <c r="T153" s="169"/>
      <c r="U153" s="134"/>
      <c r="V153" s="135"/>
      <c r="W153" s="135"/>
      <c r="X153" s="136"/>
      <c r="Y153" s="132"/>
      <c r="Z153" s="133"/>
      <c r="AA153" s="133"/>
      <c r="AB153" s="186"/>
      <c r="AC153" s="186"/>
      <c r="AD153" s="185"/>
      <c r="AE153" s="185"/>
      <c r="AF153" s="185"/>
      <c r="AG153" s="187">
        <f t="shared" si="8"/>
        <v>0</v>
      </c>
      <c r="AH153" s="187"/>
      <c r="AI153" s="187"/>
      <c r="AJ153" s="53"/>
      <c r="AK153" s="188"/>
      <c r="AL153" s="188"/>
      <c r="AM153" s="186"/>
      <c r="AN153" s="186"/>
      <c r="AO153" s="185"/>
      <c r="AP153" s="185"/>
      <c r="AQ153" s="185"/>
      <c r="AR153" s="187">
        <f t="shared" si="9"/>
        <v>0</v>
      </c>
      <c r="AS153" s="187"/>
      <c r="AT153" s="200"/>
      <c r="AU153" s="137"/>
      <c r="AV153" s="135"/>
      <c r="AW153" s="135"/>
      <c r="AX153" s="135"/>
      <c r="AY153" s="135"/>
      <c r="AZ153" s="136"/>
    </row>
    <row r="154" spans="1:52" ht="36" customHeight="1" x14ac:dyDescent="0.2">
      <c r="A154" s="73">
        <v>136</v>
      </c>
      <c r="B154" s="170"/>
      <c r="C154" s="167"/>
      <c r="D154" s="167"/>
      <c r="E154" s="167"/>
      <c r="F154" s="167"/>
      <c r="G154" s="167"/>
      <c r="H154" s="167"/>
      <c r="I154" s="167"/>
      <c r="J154" s="167"/>
      <c r="K154" s="167"/>
      <c r="L154" s="167"/>
      <c r="M154" s="167"/>
      <c r="N154" s="167"/>
      <c r="O154" s="167"/>
      <c r="P154" s="168"/>
      <c r="Q154" s="168"/>
      <c r="R154" s="169"/>
      <c r="S154" s="169"/>
      <c r="T154" s="169"/>
      <c r="U154" s="134"/>
      <c r="V154" s="135"/>
      <c r="W154" s="135"/>
      <c r="X154" s="136"/>
      <c r="Y154" s="132"/>
      <c r="Z154" s="133"/>
      <c r="AA154" s="133"/>
      <c r="AB154" s="186"/>
      <c r="AC154" s="186"/>
      <c r="AD154" s="185"/>
      <c r="AE154" s="185"/>
      <c r="AF154" s="185"/>
      <c r="AG154" s="187">
        <f t="shared" si="8"/>
        <v>0</v>
      </c>
      <c r="AH154" s="187"/>
      <c r="AI154" s="187"/>
      <c r="AJ154" s="53"/>
      <c r="AK154" s="188"/>
      <c r="AL154" s="188"/>
      <c r="AM154" s="186"/>
      <c r="AN154" s="186"/>
      <c r="AO154" s="185"/>
      <c r="AP154" s="185"/>
      <c r="AQ154" s="185"/>
      <c r="AR154" s="187">
        <f t="shared" si="9"/>
        <v>0</v>
      </c>
      <c r="AS154" s="187"/>
      <c r="AT154" s="200"/>
      <c r="AU154" s="137"/>
      <c r="AV154" s="135"/>
      <c r="AW154" s="135"/>
      <c r="AX154" s="135"/>
      <c r="AY154" s="135"/>
      <c r="AZ154" s="136"/>
    </row>
    <row r="155" spans="1:52" ht="36" customHeight="1" x14ac:dyDescent="0.2">
      <c r="A155" s="73">
        <v>137</v>
      </c>
      <c r="B155" s="170"/>
      <c r="C155" s="167"/>
      <c r="D155" s="167"/>
      <c r="E155" s="167"/>
      <c r="F155" s="167"/>
      <c r="G155" s="167"/>
      <c r="H155" s="167"/>
      <c r="I155" s="167"/>
      <c r="J155" s="167"/>
      <c r="K155" s="167"/>
      <c r="L155" s="167"/>
      <c r="M155" s="167"/>
      <c r="N155" s="167"/>
      <c r="O155" s="167"/>
      <c r="P155" s="168"/>
      <c r="Q155" s="168"/>
      <c r="R155" s="169"/>
      <c r="S155" s="169"/>
      <c r="T155" s="169"/>
      <c r="U155" s="134"/>
      <c r="V155" s="135"/>
      <c r="W155" s="135"/>
      <c r="X155" s="136"/>
      <c r="Y155" s="132"/>
      <c r="Z155" s="133"/>
      <c r="AA155" s="133"/>
      <c r="AB155" s="186"/>
      <c r="AC155" s="186"/>
      <c r="AD155" s="185"/>
      <c r="AE155" s="185"/>
      <c r="AF155" s="185"/>
      <c r="AG155" s="187">
        <f t="shared" si="8"/>
        <v>0</v>
      </c>
      <c r="AH155" s="187"/>
      <c r="AI155" s="187"/>
      <c r="AJ155" s="53"/>
      <c r="AK155" s="188"/>
      <c r="AL155" s="188"/>
      <c r="AM155" s="186"/>
      <c r="AN155" s="186"/>
      <c r="AO155" s="185"/>
      <c r="AP155" s="185"/>
      <c r="AQ155" s="185"/>
      <c r="AR155" s="187">
        <f t="shared" si="9"/>
        <v>0</v>
      </c>
      <c r="AS155" s="187"/>
      <c r="AT155" s="200"/>
      <c r="AU155" s="137"/>
      <c r="AV155" s="135"/>
      <c r="AW155" s="135"/>
      <c r="AX155" s="135"/>
      <c r="AY155" s="135"/>
      <c r="AZ155" s="136"/>
    </row>
    <row r="156" spans="1:52" ht="36" customHeight="1" x14ac:dyDescent="0.2">
      <c r="A156" s="73">
        <v>138</v>
      </c>
      <c r="B156" s="170"/>
      <c r="C156" s="167"/>
      <c r="D156" s="167"/>
      <c r="E156" s="167"/>
      <c r="F156" s="167"/>
      <c r="G156" s="167"/>
      <c r="H156" s="167"/>
      <c r="I156" s="167"/>
      <c r="J156" s="167"/>
      <c r="K156" s="167"/>
      <c r="L156" s="167"/>
      <c r="M156" s="167"/>
      <c r="N156" s="167"/>
      <c r="O156" s="167"/>
      <c r="P156" s="168"/>
      <c r="Q156" s="168"/>
      <c r="R156" s="169"/>
      <c r="S156" s="169"/>
      <c r="T156" s="169"/>
      <c r="U156" s="134"/>
      <c r="V156" s="135"/>
      <c r="W156" s="135"/>
      <c r="X156" s="136"/>
      <c r="Y156" s="132"/>
      <c r="Z156" s="133"/>
      <c r="AA156" s="133"/>
      <c r="AB156" s="186"/>
      <c r="AC156" s="186"/>
      <c r="AD156" s="185"/>
      <c r="AE156" s="185"/>
      <c r="AF156" s="185"/>
      <c r="AG156" s="187">
        <f t="shared" si="8"/>
        <v>0</v>
      </c>
      <c r="AH156" s="187"/>
      <c r="AI156" s="187"/>
      <c r="AJ156" s="53"/>
      <c r="AK156" s="188"/>
      <c r="AL156" s="188"/>
      <c r="AM156" s="186"/>
      <c r="AN156" s="186"/>
      <c r="AO156" s="185"/>
      <c r="AP156" s="185"/>
      <c r="AQ156" s="185"/>
      <c r="AR156" s="187">
        <f t="shared" si="9"/>
        <v>0</v>
      </c>
      <c r="AS156" s="187"/>
      <c r="AT156" s="200"/>
      <c r="AU156" s="137"/>
      <c r="AV156" s="135"/>
      <c r="AW156" s="135"/>
      <c r="AX156" s="135"/>
      <c r="AY156" s="135"/>
      <c r="AZ156" s="136"/>
    </row>
    <row r="157" spans="1:52" ht="36" customHeight="1" x14ac:dyDescent="0.2">
      <c r="A157" s="73">
        <v>139</v>
      </c>
      <c r="B157" s="170"/>
      <c r="C157" s="167"/>
      <c r="D157" s="167"/>
      <c r="E157" s="167"/>
      <c r="F157" s="167"/>
      <c r="G157" s="167"/>
      <c r="H157" s="167"/>
      <c r="I157" s="167"/>
      <c r="J157" s="167"/>
      <c r="K157" s="167"/>
      <c r="L157" s="167"/>
      <c r="M157" s="167"/>
      <c r="N157" s="167"/>
      <c r="O157" s="167"/>
      <c r="P157" s="168"/>
      <c r="Q157" s="168"/>
      <c r="R157" s="169"/>
      <c r="S157" s="169"/>
      <c r="T157" s="169"/>
      <c r="U157" s="134"/>
      <c r="V157" s="135"/>
      <c r="W157" s="135"/>
      <c r="X157" s="136"/>
      <c r="Y157" s="132"/>
      <c r="Z157" s="133"/>
      <c r="AA157" s="133"/>
      <c r="AB157" s="186"/>
      <c r="AC157" s="186"/>
      <c r="AD157" s="185"/>
      <c r="AE157" s="185"/>
      <c r="AF157" s="185"/>
      <c r="AG157" s="187">
        <f t="shared" si="8"/>
        <v>0</v>
      </c>
      <c r="AH157" s="187"/>
      <c r="AI157" s="187"/>
      <c r="AJ157" s="53"/>
      <c r="AK157" s="188"/>
      <c r="AL157" s="188"/>
      <c r="AM157" s="186"/>
      <c r="AN157" s="186"/>
      <c r="AO157" s="185"/>
      <c r="AP157" s="185"/>
      <c r="AQ157" s="185"/>
      <c r="AR157" s="187">
        <f t="shared" si="9"/>
        <v>0</v>
      </c>
      <c r="AS157" s="187"/>
      <c r="AT157" s="200"/>
      <c r="AU157" s="137"/>
      <c r="AV157" s="135"/>
      <c r="AW157" s="135"/>
      <c r="AX157" s="135"/>
      <c r="AY157" s="135"/>
      <c r="AZ157" s="136"/>
    </row>
    <row r="158" spans="1:52" ht="36" customHeight="1" x14ac:dyDescent="0.2">
      <c r="A158" s="73">
        <v>140</v>
      </c>
      <c r="B158" s="170"/>
      <c r="C158" s="167"/>
      <c r="D158" s="167"/>
      <c r="E158" s="167"/>
      <c r="F158" s="167"/>
      <c r="G158" s="167"/>
      <c r="H158" s="167"/>
      <c r="I158" s="167"/>
      <c r="J158" s="167"/>
      <c r="K158" s="167"/>
      <c r="L158" s="167"/>
      <c r="M158" s="167"/>
      <c r="N158" s="167"/>
      <c r="O158" s="167"/>
      <c r="P158" s="168"/>
      <c r="Q158" s="168"/>
      <c r="R158" s="169"/>
      <c r="S158" s="169"/>
      <c r="T158" s="169"/>
      <c r="U158" s="134"/>
      <c r="V158" s="135"/>
      <c r="W158" s="135"/>
      <c r="X158" s="136"/>
      <c r="Y158" s="132"/>
      <c r="Z158" s="133"/>
      <c r="AA158" s="133"/>
      <c r="AB158" s="186"/>
      <c r="AC158" s="186"/>
      <c r="AD158" s="185"/>
      <c r="AE158" s="185"/>
      <c r="AF158" s="185"/>
      <c r="AG158" s="187">
        <f t="shared" si="8"/>
        <v>0</v>
      </c>
      <c r="AH158" s="187"/>
      <c r="AI158" s="187"/>
      <c r="AJ158" s="53"/>
      <c r="AK158" s="188"/>
      <c r="AL158" s="188"/>
      <c r="AM158" s="186"/>
      <c r="AN158" s="186"/>
      <c r="AO158" s="185"/>
      <c r="AP158" s="185"/>
      <c r="AQ158" s="185"/>
      <c r="AR158" s="187">
        <f t="shared" si="9"/>
        <v>0</v>
      </c>
      <c r="AS158" s="187"/>
      <c r="AT158" s="200"/>
      <c r="AU158" s="137"/>
      <c r="AV158" s="135"/>
      <c r="AW158" s="135"/>
      <c r="AX158" s="135"/>
      <c r="AY158" s="135"/>
      <c r="AZ158" s="136"/>
    </row>
    <row r="159" spans="1:52" ht="36" customHeight="1" x14ac:dyDescent="0.2">
      <c r="A159" s="73">
        <v>141</v>
      </c>
      <c r="B159" s="170"/>
      <c r="C159" s="167"/>
      <c r="D159" s="167"/>
      <c r="E159" s="167"/>
      <c r="F159" s="167"/>
      <c r="G159" s="167"/>
      <c r="H159" s="167"/>
      <c r="I159" s="167"/>
      <c r="J159" s="167"/>
      <c r="K159" s="167"/>
      <c r="L159" s="167"/>
      <c r="M159" s="167"/>
      <c r="N159" s="167"/>
      <c r="O159" s="167"/>
      <c r="P159" s="168"/>
      <c r="Q159" s="168"/>
      <c r="R159" s="169"/>
      <c r="S159" s="169"/>
      <c r="T159" s="169"/>
      <c r="U159" s="134"/>
      <c r="V159" s="135"/>
      <c r="W159" s="135"/>
      <c r="X159" s="136"/>
      <c r="Y159" s="132"/>
      <c r="Z159" s="133"/>
      <c r="AA159" s="133"/>
      <c r="AB159" s="186"/>
      <c r="AC159" s="186"/>
      <c r="AD159" s="185"/>
      <c r="AE159" s="185"/>
      <c r="AF159" s="185"/>
      <c r="AG159" s="187">
        <f t="shared" si="8"/>
        <v>0</v>
      </c>
      <c r="AH159" s="187"/>
      <c r="AI159" s="187"/>
      <c r="AJ159" s="53"/>
      <c r="AK159" s="188"/>
      <c r="AL159" s="188"/>
      <c r="AM159" s="186"/>
      <c r="AN159" s="186"/>
      <c r="AO159" s="185"/>
      <c r="AP159" s="185"/>
      <c r="AQ159" s="185"/>
      <c r="AR159" s="187">
        <f t="shared" si="9"/>
        <v>0</v>
      </c>
      <c r="AS159" s="187"/>
      <c r="AT159" s="200"/>
      <c r="AU159" s="137"/>
      <c r="AV159" s="135"/>
      <c r="AW159" s="135"/>
      <c r="AX159" s="135"/>
      <c r="AY159" s="135"/>
      <c r="AZ159" s="136"/>
    </row>
    <row r="160" spans="1:52" ht="36" customHeight="1" x14ac:dyDescent="0.2">
      <c r="A160" s="73">
        <v>142</v>
      </c>
      <c r="B160" s="170"/>
      <c r="C160" s="167"/>
      <c r="D160" s="167"/>
      <c r="E160" s="167"/>
      <c r="F160" s="167"/>
      <c r="G160" s="167"/>
      <c r="H160" s="167"/>
      <c r="I160" s="167"/>
      <c r="J160" s="167"/>
      <c r="K160" s="167"/>
      <c r="L160" s="167"/>
      <c r="M160" s="167"/>
      <c r="N160" s="167"/>
      <c r="O160" s="167"/>
      <c r="P160" s="168"/>
      <c r="Q160" s="168"/>
      <c r="R160" s="169"/>
      <c r="S160" s="169"/>
      <c r="T160" s="169"/>
      <c r="U160" s="134"/>
      <c r="V160" s="135"/>
      <c r="W160" s="135"/>
      <c r="X160" s="136"/>
      <c r="Y160" s="132"/>
      <c r="Z160" s="133"/>
      <c r="AA160" s="133"/>
      <c r="AB160" s="186"/>
      <c r="AC160" s="186"/>
      <c r="AD160" s="185"/>
      <c r="AE160" s="185"/>
      <c r="AF160" s="185"/>
      <c r="AG160" s="187">
        <f t="shared" si="8"/>
        <v>0</v>
      </c>
      <c r="AH160" s="187"/>
      <c r="AI160" s="187"/>
      <c r="AJ160" s="53"/>
      <c r="AK160" s="188"/>
      <c r="AL160" s="188"/>
      <c r="AM160" s="186"/>
      <c r="AN160" s="186"/>
      <c r="AO160" s="185"/>
      <c r="AP160" s="185"/>
      <c r="AQ160" s="185"/>
      <c r="AR160" s="187">
        <f t="shared" si="9"/>
        <v>0</v>
      </c>
      <c r="AS160" s="187"/>
      <c r="AT160" s="200"/>
      <c r="AU160" s="137"/>
      <c r="AV160" s="135"/>
      <c r="AW160" s="135"/>
      <c r="AX160" s="135"/>
      <c r="AY160" s="135"/>
      <c r="AZ160" s="136"/>
    </row>
    <row r="161" spans="1:52" ht="36" customHeight="1" x14ac:dyDescent="0.2">
      <c r="A161" s="73">
        <v>143</v>
      </c>
      <c r="B161" s="170"/>
      <c r="C161" s="167"/>
      <c r="D161" s="167"/>
      <c r="E161" s="167"/>
      <c r="F161" s="167"/>
      <c r="G161" s="167"/>
      <c r="H161" s="167"/>
      <c r="I161" s="167"/>
      <c r="J161" s="167"/>
      <c r="K161" s="167"/>
      <c r="L161" s="167"/>
      <c r="M161" s="167"/>
      <c r="N161" s="167"/>
      <c r="O161" s="167"/>
      <c r="P161" s="168"/>
      <c r="Q161" s="168"/>
      <c r="R161" s="169"/>
      <c r="S161" s="169"/>
      <c r="T161" s="169"/>
      <c r="U161" s="134"/>
      <c r="V161" s="135"/>
      <c r="W161" s="135"/>
      <c r="X161" s="136"/>
      <c r="Y161" s="132"/>
      <c r="Z161" s="133"/>
      <c r="AA161" s="133"/>
      <c r="AB161" s="186"/>
      <c r="AC161" s="186"/>
      <c r="AD161" s="185"/>
      <c r="AE161" s="185"/>
      <c r="AF161" s="185"/>
      <c r="AG161" s="187">
        <f t="shared" si="8"/>
        <v>0</v>
      </c>
      <c r="AH161" s="187"/>
      <c r="AI161" s="187"/>
      <c r="AJ161" s="53"/>
      <c r="AK161" s="188"/>
      <c r="AL161" s="188"/>
      <c r="AM161" s="186"/>
      <c r="AN161" s="186"/>
      <c r="AO161" s="185"/>
      <c r="AP161" s="185"/>
      <c r="AQ161" s="185"/>
      <c r="AR161" s="187">
        <f t="shared" si="9"/>
        <v>0</v>
      </c>
      <c r="AS161" s="187"/>
      <c r="AT161" s="200"/>
      <c r="AU161" s="137"/>
      <c r="AV161" s="135"/>
      <c r="AW161" s="135"/>
      <c r="AX161" s="135"/>
      <c r="AY161" s="135"/>
      <c r="AZ161" s="136"/>
    </row>
    <row r="162" spans="1:52" ht="36" customHeight="1" x14ac:dyDescent="0.2">
      <c r="A162" s="73">
        <v>144</v>
      </c>
      <c r="B162" s="170"/>
      <c r="C162" s="167"/>
      <c r="D162" s="167"/>
      <c r="E162" s="167"/>
      <c r="F162" s="167"/>
      <c r="G162" s="167"/>
      <c r="H162" s="167"/>
      <c r="I162" s="167"/>
      <c r="J162" s="167"/>
      <c r="K162" s="167"/>
      <c r="L162" s="167"/>
      <c r="M162" s="167"/>
      <c r="N162" s="167"/>
      <c r="O162" s="167"/>
      <c r="P162" s="168"/>
      <c r="Q162" s="168"/>
      <c r="R162" s="169"/>
      <c r="S162" s="169"/>
      <c r="T162" s="169"/>
      <c r="U162" s="134"/>
      <c r="V162" s="135"/>
      <c r="W162" s="135"/>
      <c r="X162" s="136"/>
      <c r="Y162" s="132"/>
      <c r="Z162" s="133"/>
      <c r="AA162" s="133"/>
      <c r="AB162" s="186"/>
      <c r="AC162" s="186"/>
      <c r="AD162" s="185"/>
      <c r="AE162" s="185"/>
      <c r="AF162" s="185"/>
      <c r="AG162" s="187">
        <f t="shared" si="8"/>
        <v>0</v>
      </c>
      <c r="AH162" s="187"/>
      <c r="AI162" s="187"/>
      <c r="AJ162" s="53"/>
      <c r="AK162" s="188"/>
      <c r="AL162" s="188"/>
      <c r="AM162" s="186"/>
      <c r="AN162" s="186"/>
      <c r="AO162" s="185"/>
      <c r="AP162" s="185"/>
      <c r="AQ162" s="185"/>
      <c r="AR162" s="187">
        <f t="shared" si="9"/>
        <v>0</v>
      </c>
      <c r="AS162" s="187"/>
      <c r="AT162" s="200"/>
      <c r="AU162" s="137"/>
      <c r="AV162" s="135"/>
      <c r="AW162" s="135"/>
      <c r="AX162" s="135"/>
      <c r="AY162" s="135"/>
      <c r="AZ162" s="136"/>
    </row>
    <row r="163" spans="1:52" ht="36" customHeight="1" x14ac:dyDescent="0.2">
      <c r="A163" s="73">
        <v>145</v>
      </c>
      <c r="B163" s="170"/>
      <c r="C163" s="167"/>
      <c r="D163" s="167"/>
      <c r="E163" s="167"/>
      <c r="F163" s="167"/>
      <c r="G163" s="167"/>
      <c r="H163" s="167"/>
      <c r="I163" s="167"/>
      <c r="J163" s="167"/>
      <c r="K163" s="167"/>
      <c r="L163" s="167"/>
      <c r="M163" s="167"/>
      <c r="N163" s="167"/>
      <c r="O163" s="167"/>
      <c r="P163" s="168"/>
      <c r="Q163" s="168"/>
      <c r="R163" s="169"/>
      <c r="S163" s="169"/>
      <c r="T163" s="169"/>
      <c r="U163" s="134"/>
      <c r="V163" s="135"/>
      <c r="W163" s="135"/>
      <c r="X163" s="136"/>
      <c r="Y163" s="132"/>
      <c r="Z163" s="133"/>
      <c r="AA163" s="133"/>
      <c r="AB163" s="186"/>
      <c r="AC163" s="186"/>
      <c r="AD163" s="185"/>
      <c r="AE163" s="185"/>
      <c r="AF163" s="185"/>
      <c r="AG163" s="187">
        <f t="shared" si="8"/>
        <v>0</v>
      </c>
      <c r="AH163" s="187"/>
      <c r="AI163" s="187"/>
      <c r="AJ163" s="53"/>
      <c r="AK163" s="188"/>
      <c r="AL163" s="188"/>
      <c r="AM163" s="186"/>
      <c r="AN163" s="186"/>
      <c r="AO163" s="185"/>
      <c r="AP163" s="185"/>
      <c r="AQ163" s="185"/>
      <c r="AR163" s="187">
        <f t="shared" si="9"/>
        <v>0</v>
      </c>
      <c r="AS163" s="187"/>
      <c r="AT163" s="200"/>
      <c r="AU163" s="137"/>
      <c r="AV163" s="135"/>
      <c r="AW163" s="135"/>
      <c r="AX163" s="135"/>
      <c r="AY163" s="135"/>
      <c r="AZ163" s="136"/>
    </row>
    <row r="164" spans="1:52" ht="36" customHeight="1" x14ac:dyDescent="0.2">
      <c r="A164" s="73">
        <v>146</v>
      </c>
      <c r="B164" s="170"/>
      <c r="C164" s="167"/>
      <c r="D164" s="167"/>
      <c r="E164" s="167"/>
      <c r="F164" s="167"/>
      <c r="G164" s="167"/>
      <c r="H164" s="167"/>
      <c r="I164" s="167"/>
      <c r="J164" s="167"/>
      <c r="K164" s="167"/>
      <c r="L164" s="167"/>
      <c r="M164" s="167"/>
      <c r="N164" s="167"/>
      <c r="O164" s="167"/>
      <c r="P164" s="168"/>
      <c r="Q164" s="168"/>
      <c r="R164" s="169"/>
      <c r="S164" s="169"/>
      <c r="T164" s="169"/>
      <c r="U164" s="134"/>
      <c r="V164" s="135"/>
      <c r="W164" s="135"/>
      <c r="X164" s="136"/>
      <c r="Y164" s="132"/>
      <c r="Z164" s="133"/>
      <c r="AA164" s="133"/>
      <c r="AB164" s="186"/>
      <c r="AC164" s="186"/>
      <c r="AD164" s="185"/>
      <c r="AE164" s="185"/>
      <c r="AF164" s="185"/>
      <c r="AG164" s="187">
        <f t="shared" si="8"/>
        <v>0</v>
      </c>
      <c r="AH164" s="187"/>
      <c r="AI164" s="187"/>
      <c r="AJ164" s="53"/>
      <c r="AK164" s="188"/>
      <c r="AL164" s="188"/>
      <c r="AM164" s="186"/>
      <c r="AN164" s="186"/>
      <c r="AO164" s="185"/>
      <c r="AP164" s="185"/>
      <c r="AQ164" s="185"/>
      <c r="AR164" s="187">
        <f t="shared" si="9"/>
        <v>0</v>
      </c>
      <c r="AS164" s="187"/>
      <c r="AT164" s="200"/>
      <c r="AU164" s="137"/>
      <c r="AV164" s="135"/>
      <c r="AW164" s="135"/>
      <c r="AX164" s="135"/>
      <c r="AY164" s="135"/>
      <c r="AZ164" s="136"/>
    </row>
    <row r="165" spans="1:52" ht="36" customHeight="1" x14ac:dyDescent="0.2">
      <c r="A165" s="73">
        <v>147</v>
      </c>
      <c r="B165" s="170"/>
      <c r="C165" s="167"/>
      <c r="D165" s="167"/>
      <c r="E165" s="167"/>
      <c r="F165" s="167"/>
      <c r="G165" s="167"/>
      <c r="H165" s="167"/>
      <c r="I165" s="167"/>
      <c r="J165" s="167"/>
      <c r="K165" s="167"/>
      <c r="L165" s="167"/>
      <c r="M165" s="167"/>
      <c r="N165" s="167"/>
      <c r="O165" s="167"/>
      <c r="P165" s="168"/>
      <c r="Q165" s="168"/>
      <c r="R165" s="169"/>
      <c r="S165" s="169"/>
      <c r="T165" s="169"/>
      <c r="U165" s="134"/>
      <c r="V165" s="135"/>
      <c r="W165" s="135"/>
      <c r="X165" s="136"/>
      <c r="Y165" s="132"/>
      <c r="Z165" s="133"/>
      <c r="AA165" s="133"/>
      <c r="AB165" s="186"/>
      <c r="AC165" s="186"/>
      <c r="AD165" s="185"/>
      <c r="AE165" s="185"/>
      <c r="AF165" s="185"/>
      <c r="AG165" s="187">
        <f t="shared" si="8"/>
        <v>0</v>
      </c>
      <c r="AH165" s="187"/>
      <c r="AI165" s="187"/>
      <c r="AJ165" s="53"/>
      <c r="AK165" s="188"/>
      <c r="AL165" s="188"/>
      <c r="AM165" s="186"/>
      <c r="AN165" s="186"/>
      <c r="AO165" s="185"/>
      <c r="AP165" s="185"/>
      <c r="AQ165" s="185"/>
      <c r="AR165" s="187">
        <f t="shared" si="9"/>
        <v>0</v>
      </c>
      <c r="AS165" s="187"/>
      <c r="AT165" s="200"/>
      <c r="AU165" s="137"/>
      <c r="AV165" s="135"/>
      <c r="AW165" s="135"/>
      <c r="AX165" s="135"/>
      <c r="AY165" s="135"/>
      <c r="AZ165" s="136"/>
    </row>
    <row r="166" spans="1:52" ht="36" customHeight="1" x14ac:dyDescent="0.2">
      <c r="A166" s="73">
        <v>148</v>
      </c>
      <c r="B166" s="170"/>
      <c r="C166" s="167"/>
      <c r="D166" s="167"/>
      <c r="E166" s="167"/>
      <c r="F166" s="167"/>
      <c r="G166" s="167"/>
      <c r="H166" s="167"/>
      <c r="I166" s="167"/>
      <c r="J166" s="167"/>
      <c r="K166" s="167"/>
      <c r="L166" s="167"/>
      <c r="M166" s="167"/>
      <c r="N166" s="167"/>
      <c r="O166" s="167"/>
      <c r="P166" s="168"/>
      <c r="Q166" s="168"/>
      <c r="R166" s="169"/>
      <c r="S166" s="169"/>
      <c r="T166" s="169"/>
      <c r="U166" s="134"/>
      <c r="V166" s="135"/>
      <c r="W166" s="135"/>
      <c r="X166" s="136"/>
      <c r="Y166" s="132"/>
      <c r="Z166" s="133"/>
      <c r="AA166" s="133"/>
      <c r="AB166" s="186"/>
      <c r="AC166" s="186"/>
      <c r="AD166" s="185"/>
      <c r="AE166" s="185"/>
      <c r="AF166" s="185"/>
      <c r="AG166" s="187">
        <f t="shared" si="8"/>
        <v>0</v>
      </c>
      <c r="AH166" s="187"/>
      <c r="AI166" s="187"/>
      <c r="AJ166" s="53"/>
      <c r="AK166" s="188"/>
      <c r="AL166" s="188"/>
      <c r="AM166" s="186"/>
      <c r="AN166" s="186"/>
      <c r="AO166" s="185"/>
      <c r="AP166" s="185"/>
      <c r="AQ166" s="185"/>
      <c r="AR166" s="187">
        <f t="shared" si="9"/>
        <v>0</v>
      </c>
      <c r="AS166" s="187"/>
      <c r="AT166" s="200"/>
      <c r="AU166" s="137"/>
      <c r="AV166" s="135"/>
      <c r="AW166" s="135"/>
      <c r="AX166" s="135"/>
      <c r="AY166" s="135"/>
      <c r="AZ166" s="136"/>
    </row>
    <row r="167" spans="1:52" ht="36" customHeight="1" x14ac:dyDescent="0.2">
      <c r="A167" s="73">
        <v>149</v>
      </c>
      <c r="B167" s="170"/>
      <c r="C167" s="167"/>
      <c r="D167" s="167"/>
      <c r="E167" s="167"/>
      <c r="F167" s="167"/>
      <c r="G167" s="167"/>
      <c r="H167" s="167"/>
      <c r="I167" s="167"/>
      <c r="J167" s="167"/>
      <c r="K167" s="167"/>
      <c r="L167" s="167"/>
      <c r="M167" s="167"/>
      <c r="N167" s="167"/>
      <c r="O167" s="167"/>
      <c r="P167" s="168"/>
      <c r="Q167" s="168"/>
      <c r="R167" s="169"/>
      <c r="S167" s="169"/>
      <c r="T167" s="169"/>
      <c r="U167" s="134"/>
      <c r="V167" s="135"/>
      <c r="W167" s="135"/>
      <c r="X167" s="136"/>
      <c r="Y167" s="132"/>
      <c r="Z167" s="133"/>
      <c r="AA167" s="133"/>
      <c r="AB167" s="186"/>
      <c r="AC167" s="186"/>
      <c r="AD167" s="185"/>
      <c r="AE167" s="185"/>
      <c r="AF167" s="185"/>
      <c r="AG167" s="187">
        <f t="shared" si="8"/>
        <v>0</v>
      </c>
      <c r="AH167" s="187"/>
      <c r="AI167" s="187"/>
      <c r="AJ167" s="53"/>
      <c r="AK167" s="188"/>
      <c r="AL167" s="188"/>
      <c r="AM167" s="186"/>
      <c r="AN167" s="186"/>
      <c r="AO167" s="185"/>
      <c r="AP167" s="185"/>
      <c r="AQ167" s="185"/>
      <c r="AR167" s="187">
        <f t="shared" si="9"/>
        <v>0</v>
      </c>
      <c r="AS167" s="187"/>
      <c r="AT167" s="200"/>
      <c r="AU167" s="137"/>
      <c r="AV167" s="135"/>
      <c r="AW167" s="135"/>
      <c r="AX167" s="135"/>
      <c r="AY167" s="135"/>
      <c r="AZ167" s="136"/>
    </row>
    <row r="168" spans="1:52" ht="36" customHeight="1" x14ac:dyDescent="0.2">
      <c r="A168" s="73">
        <v>150</v>
      </c>
      <c r="B168" s="170"/>
      <c r="C168" s="167"/>
      <c r="D168" s="167"/>
      <c r="E168" s="167"/>
      <c r="F168" s="167"/>
      <c r="G168" s="167"/>
      <c r="H168" s="167"/>
      <c r="I168" s="167"/>
      <c r="J168" s="167"/>
      <c r="K168" s="167"/>
      <c r="L168" s="167"/>
      <c r="M168" s="167"/>
      <c r="N168" s="167"/>
      <c r="O168" s="167"/>
      <c r="P168" s="168"/>
      <c r="Q168" s="168"/>
      <c r="R168" s="169"/>
      <c r="S168" s="169"/>
      <c r="T168" s="169"/>
      <c r="U168" s="134"/>
      <c r="V168" s="135"/>
      <c r="W168" s="135"/>
      <c r="X168" s="136"/>
      <c r="Y168" s="132"/>
      <c r="Z168" s="133"/>
      <c r="AA168" s="133"/>
      <c r="AB168" s="186"/>
      <c r="AC168" s="186"/>
      <c r="AD168" s="185"/>
      <c r="AE168" s="185"/>
      <c r="AF168" s="185"/>
      <c r="AG168" s="187">
        <f t="shared" si="8"/>
        <v>0</v>
      </c>
      <c r="AH168" s="187"/>
      <c r="AI168" s="187"/>
      <c r="AJ168" s="53"/>
      <c r="AK168" s="188"/>
      <c r="AL168" s="188"/>
      <c r="AM168" s="186"/>
      <c r="AN168" s="186"/>
      <c r="AO168" s="185"/>
      <c r="AP168" s="185"/>
      <c r="AQ168" s="185"/>
      <c r="AR168" s="187">
        <f t="shared" si="9"/>
        <v>0</v>
      </c>
      <c r="AS168" s="187"/>
      <c r="AT168" s="200"/>
      <c r="AU168" s="137"/>
      <c r="AV168" s="135"/>
      <c r="AW168" s="135"/>
      <c r="AX168" s="135"/>
      <c r="AY168" s="135"/>
      <c r="AZ168" s="136"/>
    </row>
    <row r="169" spans="1:52" ht="36" customHeight="1" x14ac:dyDescent="0.2">
      <c r="A169" s="73">
        <v>151</v>
      </c>
      <c r="B169" s="170"/>
      <c r="C169" s="167"/>
      <c r="D169" s="167"/>
      <c r="E169" s="167"/>
      <c r="F169" s="167"/>
      <c r="G169" s="167"/>
      <c r="H169" s="167"/>
      <c r="I169" s="167"/>
      <c r="J169" s="167"/>
      <c r="K169" s="167"/>
      <c r="L169" s="167"/>
      <c r="M169" s="167"/>
      <c r="N169" s="167"/>
      <c r="O169" s="167"/>
      <c r="P169" s="168"/>
      <c r="Q169" s="168"/>
      <c r="R169" s="169"/>
      <c r="S169" s="169"/>
      <c r="T169" s="169"/>
      <c r="U169" s="134"/>
      <c r="V169" s="135"/>
      <c r="W169" s="135"/>
      <c r="X169" s="136"/>
      <c r="Y169" s="132"/>
      <c r="Z169" s="133"/>
      <c r="AA169" s="133"/>
      <c r="AB169" s="186"/>
      <c r="AC169" s="186"/>
      <c r="AD169" s="185"/>
      <c r="AE169" s="185"/>
      <c r="AF169" s="185"/>
      <c r="AG169" s="187">
        <f t="shared" si="8"/>
        <v>0</v>
      </c>
      <c r="AH169" s="187"/>
      <c r="AI169" s="187"/>
      <c r="AJ169" s="53"/>
      <c r="AK169" s="188"/>
      <c r="AL169" s="188"/>
      <c r="AM169" s="186"/>
      <c r="AN169" s="186"/>
      <c r="AO169" s="185"/>
      <c r="AP169" s="185"/>
      <c r="AQ169" s="185"/>
      <c r="AR169" s="187">
        <f t="shared" si="9"/>
        <v>0</v>
      </c>
      <c r="AS169" s="187"/>
      <c r="AT169" s="200"/>
      <c r="AU169" s="137"/>
      <c r="AV169" s="135"/>
      <c r="AW169" s="135"/>
      <c r="AX169" s="135"/>
      <c r="AY169" s="135"/>
      <c r="AZ169" s="136"/>
    </row>
    <row r="170" spans="1:52" ht="36" customHeight="1" x14ac:dyDescent="0.2">
      <c r="A170" s="73">
        <v>152</v>
      </c>
      <c r="B170" s="170"/>
      <c r="C170" s="167"/>
      <c r="D170" s="167"/>
      <c r="E170" s="167"/>
      <c r="F170" s="167"/>
      <c r="G170" s="167"/>
      <c r="H170" s="167"/>
      <c r="I170" s="167"/>
      <c r="J170" s="167"/>
      <c r="K170" s="167"/>
      <c r="L170" s="167"/>
      <c r="M170" s="167"/>
      <c r="N170" s="167"/>
      <c r="O170" s="167"/>
      <c r="P170" s="168"/>
      <c r="Q170" s="168"/>
      <c r="R170" s="169"/>
      <c r="S170" s="169"/>
      <c r="T170" s="169"/>
      <c r="U170" s="134"/>
      <c r="V170" s="135"/>
      <c r="W170" s="135"/>
      <c r="X170" s="136"/>
      <c r="Y170" s="132"/>
      <c r="Z170" s="133"/>
      <c r="AA170" s="133"/>
      <c r="AB170" s="186"/>
      <c r="AC170" s="186"/>
      <c r="AD170" s="185"/>
      <c r="AE170" s="185"/>
      <c r="AF170" s="185"/>
      <c r="AG170" s="187">
        <f t="shared" si="8"/>
        <v>0</v>
      </c>
      <c r="AH170" s="187"/>
      <c r="AI170" s="187"/>
      <c r="AJ170" s="53"/>
      <c r="AK170" s="188"/>
      <c r="AL170" s="188"/>
      <c r="AM170" s="186"/>
      <c r="AN170" s="186"/>
      <c r="AO170" s="185"/>
      <c r="AP170" s="185"/>
      <c r="AQ170" s="185"/>
      <c r="AR170" s="187">
        <f t="shared" si="9"/>
        <v>0</v>
      </c>
      <c r="AS170" s="187"/>
      <c r="AT170" s="200"/>
      <c r="AU170" s="137"/>
      <c r="AV170" s="135"/>
      <c r="AW170" s="135"/>
      <c r="AX170" s="135"/>
      <c r="AY170" s="135"/>
      <c r="AZ170" s="136"/>
    </row>
    <row r="171" spans="1:52" ht="36" customHeight="1" x14ac:dyDescent="0.2">
      <c r="A171" s="73">
        <v>153</v>
      </c>
      <c r="B171" s="170"/>
      <c r="C171" s="167"/>
      <c r="D171" s="167"/>
      <c r="E171" s="167"/>
      <c r="F171" s="167"/>
      <c r="G171" s="167"/>
      <c r="H171" s="167"/>
      <c r="I171" s="167"/>
      <c r="J171" s="167"/>
      <c r="K171" s="167"/>
      <c r="L171" s="167"/>
      <c r="M171" s="167"/>
      <c r="N171" s="167"/>
      <c r="O171" s="167"/>
      <c r="P171" s="168"/>
      <c r="Q171" s="168"/>
      <c r="R171" s="169"/>
      <c r="S171" s="169"/>
      <c r="T171" s="169"/>
      <c r="U171" s="134"/>
      <c r="V171" s="135"/>
      <c r="W171" s="135"/>
      <c r="X171" s="136"/>
      <c r="Y171" s="132"/>
      <c r="Z171" s="133"/>
      <c r="AA171" s="133"/>
      <c r="AB171" s="186"/>
      <c r="AC171" s="186"/>
      <c r="AD171" s="185"/>
      <c r="AE171" s="185"/>
      <c r="AF171" s="185"/>
      <c r="AG171" s="187">
        <f t="shared" si="8"/>
        <v>0</v>
      </c>
      <c r="AH171" s="187"/>
      <c r="AI171" s="187"/>
      <c r="AJ171" s="53"/>
      <c r="AK171" s="188"/>
      <c r="AL171" s="188"/>
      <c r="AM171" s="186"/>
      <c r="AN171" s="186"/>
      <c r="AO171" s="185"/>
      <c r="AP171" s="185"/>
      <c r="AQ171" s="185"/>
      <c r="AR171" s="187">
        <f t="shared" si="9"/>
        <v>0</v>
      </c>
      <c r="AS171" s="187"/>
      <c r="AT171" s="200"/>
      <c r="AU171" s="137"/>
      <c r="AV171" s="135"/>
      <c r="AW171" s="135"/>
      <c r="AX171" s="135"/>
      <c r="AY171" s="135"/>
      <c r="AZ171" s="136"/>
    </row>
    <row r="172" spans="1:52" ht="36" customHeight="1" x14ac:dyDescent="0.2">
      <c r="A172" s="73">
        <v>154</v>
      </c>
      <c r="B172" s="170"/>
      <c r="C172" s="167"/>
      <c r="D172" s="167"/>
      <c r="E172" s="167"/>
      <c r="F172" s="167"/>
      <c r="G172" s="167"/>
      <c r="H172" s="167"/>
      <c r="I172" s="167"/>
      <c r="J172" s="167"/>
      <c r="K172" s="167"/>
      <c r="L172" s="167"/>
      <c r="M172" s="167"/>
      <c r="N172" s="167"/>
      <c r="O172" s="167"/>
      <c r="P172" s="168"/>
      <c r="Q172" s="168"/>
      <c r="R172" s="169"/>
      <c r="S172" s="169"/>
      <c r="T172" s="169"/>
      <c r="U172" s="134"/>
      <c r="V172" s="135"/>
      <c r="W172" s="135"/>
      <c r="X172" s="136"/>
      <c r="Y172" s="132"/>
      <c r="Z172" s="133"/>
      <c r="AA172" s="133"/>
      <c r="AB172" s="186"/>
      <c r="AC172" s="186"/>
      <c r="AD172" s="185"/>
      <c r="AE172" s="185"/>
      <c r="AF172" s="185"/>
      <c r="AG172" s="187">
        <f t="shared" si="8"/>
        <v>0</v>
      </c>
      <c r="AH172" s="187"/>
      <c r="AI172" s="187"/>
      <c r="AJ172" s="53"/>
      <c r="AK172" s="188"/>
      <c r="AL172" s="188"/>
      <c r="AM172" s="186"/>
      <c r="AN172" s="186"/>
      <c r="AO172" s="185"/>
      <c r="AP172" s="185"/>
      <c r="AQ172" s="185"/>
      <c r="AR172" s="187">
        <f t="shared" si="9"/>
        <v>0</v>
      </c>
      <c r="AS172" s="187"/>
      <c r="AT172" s="200"/>
      <c r="AU172" s="137"/>
      <c r="AV172" s="135"/>
      <c r="AW172" s="135"/>
      <c r="AX172" s="135"/>
      <c r="AY172" s="135"/>
      <c r="AZ172" s="136"/>
    </row>
    <row r="173" spans="1:52" ht="36" customHeight="1" x14ac:dyDescent="0.2">
      <c r="A173" s="73">
        <v>155</v>
      </c>
      <c r="B173" s="170"/>
      <c r="C173" s="167"/>
      <c r="D173" s="167"/>
      <c r="E173" s="167"/>
      <c r="F173" s="167"/>
      <c r="G173" s="167"/>
      <c r="H173" s="167"/>
      <c r="I173" s="167"/>
      <c r="J173" s="167"/>
      <c r="K173" s="167"/>
      <c r="L173" s="167"/>
      <c r="M173" s="167"/>
      <c r="N173" s="167"/>
      <c r="O173" s="167"/>
      <c r="P173" s="168"/>
      <c r="Q173" s="168"/>
      <c r="R173" s="169"/>
      <c r="S173" s="169"/>
      <c r="T173" s="169"/>
      <c r="U173" s="134"/>
      <c r="V173" s="135"/>
      <c r="W173" s="135"/>
      <c r="X173" s="136"/>
      <c r="Y173" s="132"/>
      <c r="Z173" s="133"/>
      <c r="AA173" s="133"/>
      <c r="AB173" s="186"/>
      <c r="AC173" s="186"/>
      <c r="AD173" s="185"/>
      <c r="AE173" s="185"/>
      <c r="AF173" s="185"/>
      <c r="AG173" s="187">
        <f t="shared" si="8"/>
        <v>0</v>
      </c>
      <c r="AH173" s="187"/>
      <c r="AI173" s="187"/>
      <c r="AJ173" s="53"/>
      <c r="AK173" s="188"/>
      <c r="AL173" s="188"/>
      <c r="AM173" s="186"/>
      <c r="AN173" s="186"/>
      <c r="AO173" s="185"/>
      <c r="AP173" s="185"/>
      <c r="AQ173" s="185"/>
      <c r="AR173" s="187">
        <f t="shared" si="9"/>
        <v>0</v>
      </c>
      <c r="AS173" s="187"/>
      <c r="AT173" s="200"/>
      <c r="AU173" s="137"/>
      <c r="AV173" s="135"/>
      <c r="AW173" s="135"/>
      <c r="AX173" s="135"/>
      <c r="AY173" s="135"/>
      <c r="AZ173" s="136"/>
    </row>
    <row r="174" spans="1:52" ht="36" customHeight="1" x14ac:dyDescent="0.2">
      <c r="A174" s="73">
        <v>156</v>
      </c>
      <c r="B174" s="170"/>
      <c r="C174" s="167"/>
      <c r="D174" s="167"/>
      <c r="E174" s="167"/>
      <c r="F174" s="167"/>
      <c r="G174" s="167"/>
      <c r="H174" s="167"/>
      <c r="I174" s="167"/>
      <c r="J174" s="167"/>
      <c r="K174" s="167"/>
      <c r="L174" s="167"/>
      <c r="M174" s="167"/>
      <c r="N174" s="167"/>
      <c r="O174" s="167"/>
      <c r="P174" s="168"/>
      <c r="Q174" s="168"/>
      <c r="R174" s="169"/>
      <c r="S174" s="169"/>
      <c r="T174" s="169"/>
      <c r="U174" s="134"/>
      <c r="V174" s="135"/>
      <c r="W174" s="135"/>
      <c r="X174" s="136"/>
      <c r="Y174" s="132"/>
      <c r="Z174" s="133"/>
      <c r="AA174" s="133"/>
      <c r="AB174" s="186"/>
      <c r="AC174" s="186"/>
      <c r="AD174" s="185"/>
      <c r="AE174" s="185"/>
      <c r="AF174" s="185"/>
      <c r="AG174" s="187">
        <f t="shared" si="8"/>
        <v>0</v>
      </c>
      <c r="AH174" s="187"/>
      <c r="AI174" s="187"/>
      <c r="AJ174" s="53"/>
      <c r="AK174" s="188"/>
      <c r="AL174" s="188"/>
      <c r="AM174" s="186"/>
      <c r="AN174" s="186"/>
      <c r="AO174" s="185"/>
      <c r="AP174" s="185"/>
      <c r="AQ174" s="185"/>
      <c r="AR174" s="187">
        <f t="shared" si="9"/>
        <v>0</v>
      </c>
      <c r="AS174" s="187"/>
      <c r="AT174" s="200"/>
      <c r="AU174" s="137"/>
      <c r="AV174" s="135"/>
      <c r="AW174" s="135"/>
      <c r="AX174" s="135"/>
      <c r="AY174" s="135"/>
      <c r="AZ174" s="136"/>
    </row>
    <row r="175" spans="1:52" ht="36" customHeight="1" x14ac:dyDescent="0.2">
      <c r="A175" s="73">
        <v>157</v>
      </c>
      <c r="B175" s="170"/>
      <c r="C175" s="167"/>
      <c r="D175" s="167"/>
      <c r="E175" s="167"/>
      <c r="F175" s="167"/>
      <c r="G175" s="167"/>
      <c r="H175" s="167"/>
      <c r="I175" s="167"/>
      <c r="J175" s="167"/>
      <c r="K175" s="167"/>
      <c r="L175" s="167"/>
      <c r="M175" s="167"/>
      <c r="N175" s="167"/>
      <c r="O175" s="167"/>
      <c r="P175" s="168"/>
      <c r="Q175" s="168"/>
      <c r="R175" s="169"/>
      <c r="S175" s="169"/>
      <c r="T175" s="169"/>
      <c r="U175" s="134"/>
      <c r="V175" s="135"/>
      <c r="W175" s="135"/>
      <c r="X175" s="136"/>
      <c r="Y175" s="132"/>
      <c r="Z175" s="133"/>
      <c r="AA175" s="133"/>
      <c r="AB175" s="186"/>
      <c r="AC175" s="186"/>
      <c r="AD175" s="185"/>
      <c r="AE175" s="185"/>
      <c r="AF175" s="185"/>
      <c r="AG175" s="187">
        <f t="shared" si="8"/>
        <v>0</v>
      </c>
      <c r="AH175" s="187"/>
      <c r="AI175" s="187"/>
      <c r="AJ175" s="53"/>
      <c r="AK175" s="188"/>
      <c r="AL175" s="188"/>
      <c r="AM175" s="186"/>
      <c r="AN175" s="186"/>
      <c r="AO175" s="185"/>
      <c r="AP175" s="185"/>
      <c r="AQ175" s="185"/>
      <c r="AR175" s="187">
        <f t="shared" si="9"/>
        <v>0</v>
      </c>
      <c r="AS175" s="187"/>
      <c r="AT175" s="200"/>
      <c r="AU175" s="137"/>
      <c r="AV175" s="135"/>
      <c r="AW175" s="135"/>
      <c r="AX175" s="135"/>
      <c r="AY175" s="135"/>
      <c r="AZ175" s="136"/>
    </row>
    <row r="176" spans="1:52" ht="36" customHeight="1" x14ac:dyDescent="0.2">
      <c r="A176" s="73">
        <v>158</v>
      </c>
      <c r="B176" s="170"/>
      <c r="C176" s="167"/>
      <c r="D176" s="167"/>
      <c r="E176" s="167"/>
      <c r="F176" s="167"/>
      <c r="G176" s="167"/>
      <c r="H176" s="167"/>
      <c r="I176" s="167"/>
      <c r="J176" s="167"/>
      <c r="K176" s="167"/>
      <c r="L176" s="167"/>
      <c r="M176" s="167"/>
      <c r="N176" s="167"/>
      <c r="O176" s="167"/>
      <c r="P176" s="168"/>
      <c r="Q176" s="168"/>
      <c r="R176" s="169"/>
      <c r="S176" s="169"/>
      <c r="T176" s="169"/>
      <c r="U176" s="134"/>
      <c r="V176" s="135"/>
      <c r="W176" s="135"/>
      <c r="X176" s="136"/>
      <c r="Y176" s="132"/>
      <c r="Z176" s="133"/>
      <c r="AA176" s="133"/>
      <c r="AB176" s="186"/>
      <c r="AC176" s="186"/>
      <c r="AD176" s="185"/>
      <c r="AE176" s="185"/>
      <c r="AF176" s="185"/>
      <c r="AG176" s="187">
        <f t="shared" si="8"/>
        <v>0</v>
      </c>
      <c r="AH176" s="187"/>
      <c r="AI176" s="187"/>
      <c r="AJ176" s="53"/>
      <c r="AK176" s="188"/>
      <c r="AL176" s="188"/>
      <c r="AM176" s="186"/>
      <c r="AN176" s="186"/>
      <c r="AO176" s="185"/>
      <c r="AP176" s="185"/>
      <c r="AQ176" s="185"/>
      <c r="AR176" s="187">
        <f t="shared" si="9"/>
        <v>0</v>
      </c>
      <c r="AS176" s="187"/>
      <c r="AT176" s="200"/>
      <c r="AU176" s="137"/>
      <c r="AV176" s="135"/>
      <c r="AW176" s="135"/>
      <c r="AX176" s="135"/>
      <c r="AY176" s="135"/>
      <c r="AZ176" s="136"/>
    </row>
    <row r="177" spans="1:52" ht="36" customHeight="1" x14ac:dyDescent="0.2">
      <c r="A177" s="73">
        <v>159</v>
      </c>
      <c r="B177" s="170"/>
      <c r="C177" s="167"/>
      <c r="D177" s="167"/>
      <c r="E177" s="167"/>
      <c r="F177" s="167"/>
      <c r="G177" s="167"/>
      <c r="H177" s="167"/>
      <c r="I177" s="167"/>
      <c r="J177" s="167"/>
      <c r="K177" s="167"/>
      <c r="L177" s="167"/>
      <c r="M177" s="167"/>
      <c r="N177" s="167"/>
      <c r="O177" s="167"/>
      <c r="P177" s="168"/>
      <c r="Q177" s="168"/>
      <c r="R177" s="169"/>
      <c r="S177" s="169"/>
      <c r="T177" s="169"/>
      <c r="U177" s="134"/>
      <c r="V177" s="135"/>
      <c r="W177" s="135"/>
      <c r="X177" s="136"/>
      <c r="Y177" s="132"/>
      <c r="Z177" s="133"/>
      <c r="AA177" s="133"/>
      <c r="AB177" s="186"/>
      <c r="AC177" s="186"/>
      <c r="AD177" s="185"/>
      <c r="AE177" s="185"/>
      <c r="AF177" s="185"/>
      <c r="AG177" s="187">
        <f t="shared" si="8"/>
        <v>0</v>
      </c>
      <c r="AH177" s="187"/>
      <c r="AI177" s="187"/>
      <c r="AJ177" s="53"/>
      <c r="AK177" s="188"/>
      <c r="AL177" s="188"/>
      <c r="AM177" s="186"/>
      <c r="AN177" s="186"/>
      <c r="AO177" s="185"/>
      <c r="AP177" s="185"/>
      <c r="AQ177" s="185"/>
      <c r="AR177" s="187">
        <f t="shared" si="9"/>
        <v>0</v>
      </c>
      <c r="AS177" s="187"/>
      <c r="AT177" s="200"/>
      <c r="AU177" s="137"/>
      <c r="AV177" s="135"/>
      <c r="AW177" s="135"/>
      <c r="AX177" s="135"/>
      <c r="AY177" s="135"/>
      <c r="AZ177" s="136"/>
    </row>
    <row r="178" spans="1:52" ht="36" customHeight="1" x14ac:dyDescent="0.2">
      <c r="A178" s="73">
        <v>160</v>
      </c>
      <c r="B178" s="170"/>
      <c r="C178" s="167"/>
      <c r="D178" s="167"/>
      <c r="E178" s="167"/>
      <c r="F178" s="167"/>
      <c r="G178" s="167"/>
      <c r="H178" s="167"/>
      <c r="I178" s="167"/>
      <c r="J178" s="167"/>
      <c r="K178" s="167"/>
      <c r="L178" s="167"/>
      <c r="M178" s="167"/>
      <c r="N178" s="167"/>
      <c r="O178" s="167"/>
      <c r="P178" s="168"/>
      <c r="Q178" s="168"/>
      <c r="R178" s="169"/>
      <c r="S178" s="169"/>
      <c r="T178" s="169"/>
      <c r="U178" s="134"/>
      <c r="V178" s="135"/>
      <c r="W178" s="135"/>
      <c r="X178" s="136"/>
      <c r="Y178" s="132"/>
      <c r="Z178" s="133"/>
      <c r="AA178" s="133"/>
      <c r="AB178" s="186"/>
      <c r="AC178" s="186"/>
      <c r="AD178" s="185"/>
      <c r="AE178" s="185"/>
      <c r="AF178" s="185"/>
      <c r="AG178" s="187">
        <f t="shared" si="8"/>
        <v>0</v>
      </c>
      <c r="AH178" s="187"/>
      <c r="AI178" s="187"/>
      <c r="AJ178" s="53"/>
      <c r="AK178" s="188"/>
      <c r="AL178" s="188"/>
      <c r="AM178" s="186"/>
      <c r="AN178" s="186"/>
      <c r="AO178" s="185"/>
      <c r="AP178" s="185"/>
      <c r="AQ178" s="185"/>
      <c r="AR178" s="187">
        <f t="shared" si="9"/>
        <v>0</v>
      </c>
      <c r="AS178" s="187"/>
      <c r="AT178" s="200"/>
      <c r="AU178" s="137"/>
      <c r="AV178" s="135"/>
      <c r="AW178" s="135"/>
      <c r="AX178" s="135"/>
      <c r="AY178" s="135"/>
      <c r="AZ178" s="136"/>
    </row>
    <row r="179" spans="1:52" ht="36" customHeight="1" x14ac:dyDescent="0.2">
      <c r="A179" s="73">
        <v>161</v>
      </c>
      <c r="B179" s="170"/>
      <c r="C179" s="167"/>
      <c r="D179" s="167"/>
      <c r="E179" s="167"/>
      <c r="F179" s="167"/>
      <c r="G179" s="167"/>
      <c r="H179" s="167"/>
      <c r="I179" s="167"/>
      <c r="J179" s="167"/>
      <c r="K179" s="167"/>
      <c r="L179" s="167"/>
      <c r="M179" s="167"/>
      <c r="N179" s="167"/>
      <c r="O179" s="167"/>
      <c r="P179" s="168"/>
      <c r="Q179" s="168"/>
      <c r="R179" s="169"/>
      <c r="S179" s="169"/>
      <c r="T179" s="169"/>
      <c r="U179" s="134"/>
      <c r="V179" s="135"/>
      <c r="W179" s="135"/>
      <c r="X179" s="136"/>
      <c r="Y179" s="132"/>
      <c r="Z179" s="133"/>
      <c r="AA179" s="133"/>
      <c r="AB179" s="186"/>
      <c r="AC179" s="186"/>
      <c r="AD179" s="185"/>
      <c r="AE179" s="185"/>
      <c r="AF179" s="185"/>
      <c r="AG179" s="187">
        <f t="shared" ref="AG179:AG206" si="10">AD179*AB179</f>
        <v>0</v>
      </c>
      <c r="AH179" s="187"/>
      <c r="AI179" s="187"/>
      <c r="AJ179" s="53"/>
      <c r="AK179" s="188"/>
      <c r="AL179" s="188"/>
      <c r="AM179" s="186"/>
      <c r="AN179" s="186"/>
      <c r="AO179" s="185"/>
      <c r="AP179" s="185"/>
      <c r="AQ179" s="185"/>
      <c r="AR179" s="187">
        <f t="shared" ref="AR179:AR206" si="11">AO179*AM179</f>
        <v>0</v>
      </c>
      <c r="AS179" s="187"/>
      <c r="AT179" s="200"/>
      <c r="AU179" s="137"/>
      <c r="AV179" s="135"/>
      <c r="AW179" s="135"/>
      <c r="AX179" s="135"/>
      <c r="AY179" s="135"/>
      <c r="AZ179" s="136"/>
    </row>
    <row r="180" spans="1:52" ht="36" customHeight="1" x14ac:dyDescent="0.2">
      <c r="A180" s="73">
        <v>162</v>
      </c>
      <c r="B180" s="170"/>
      <c r="C180" s="167"/>
      <c r="D180" s="167"/>
      <c r="E180" s="167"/>
      <c r="F180" s="167"/>
      <c r="G180" s="167"/>
      <c r="H180" s="167"/>
      <c r="I180" s="167"/>
      <c r="J180" s="167"/>
      <c r="K180" s="167"/>
      <c r="L180" s="167"/>
      <c r="M180" s="167"/>
      <c r="N180" s="167"/>
      <c r="O180" s="167"/>
      <c r="P180" s="168"/>
      <c r="Q180" s="168"/>
      <c r="R180" s="169"/>
      <c r="S180" s="169"/>
      <c r="T180" s="169"/>
      <c r="U180" s="134"/>
      <c r="V180" s="135"/>
      <c r="W180" s="135"/>
      <c r="X180" s="136"/>
      <c r="Y180" s="132"/>
      <c r="Z180" s="133"/>
      <c r="AA180" s="133"/>
      <c r="AB180" s="186"/>
      <c r="AC180" s="186"/>
      <c r="AD180" s="185"/>
      <c r="AE180" s="185"/>
      <c r="AF180" s="185"/>
      <c r="AG180" s="187">
        <f t="shared" si="10"/>
        <v>0</v>
      </c>
      <c r="AH180" s="187"/>
      <c r="AI180" s="187"/>
      <c r="AJ180" s="53"/>
      <c r="AK180" s="188"/>
      <c r="AL180" s="188"/>
      <c r="AM180" s="186"/>
      <c r="AN180" s="186"/>
      <c r="AO180" s="185"/>
      <c r="AP180" s="185"/>
      <c r="AQ180" s="185"/>
      <c r="AR180" s="187">
        <f t="shared" si="11"/>
        <v>0</v>
      </c>
      <c r="AS180" s="187"/>
      <c r="AT180" s="200"/>
      <c r="AU180" s="137"/>
      <c r="AV180" s="135"/>
      <c r="AW180" s="135"/>
      <c r="AX180" s="135"/>
      <c r="AY180" s="135"/>
      <c r="AZ180" s="136"/>
    </row>
    <row r="181" spans="1:52" ht="36" customHeight="1" x14ac:dyDescent="0.2">
      <c r="A181" s="73">
        <v>163</v>
      </c>
      <c r="B181" s="170"/>
      <c r="C181" s="167"/>
      <c r="D181" s="167"/>
      <c r="E181" s="167"/>
      <c r="F181" s="167"/>
      <c r="G181" s="167"/>
      <c r="H181" s="167"/>
      <c r="I181" s="167"/>
      <c r="J181" s="167"/>
      <c r="K181" s="167"/>
      <c r="L181" s="167"/>
      <c r="M181" s="167"/>
      <c r="N181" s="167"/>
      <c r="O181" s="167"/>
      <c r="P181" s="168"/>
      <c r="Q181" s="168"/>
      <c r="R181" s="169"/>
      <c r="S181" s="169"/>
      <c r="T181" s="169"/>
      <c r="U181" s="134"/>
      <c r="V181" s="135"/>
      <c r="W181" s="135"/>
      <c r="X181" s="136"/>
      <c r="Y181" s="132"/>
      <c r="Z181" s="133"/>
      <c r="AA181" s="133"/>
      <c r="AB181" s="186"/>
      <c r="AC181" s="186"/>
      <c r="AD181" s="185"/>
      <c r="AE181" s="185"/>
      <c r="AF181" s="185"/>
      <c r="AG181" s="187">
        <f t="shared" si="10"/>
        <v>0</v>
      </c>
      <c r="AH181" s="187"/>
      <c r="AI181" s="187"/>
      <c r="AJ181" s="53"/>
      <c r="AK181" s="188"/>
      <c r="AL181" s="188"/>
      <c r="AM181" s="186"/>
      <c r="AN181" s="186"/>
      <c r="AO181" s="185"/>
      <c r="AP181" s="185"/>
      <c r="AQ181" s="185"/>
      <c r="AR181" s="187">
        <f t="shared" si="11"/>
        <v>0</v>
      </c>
      <c r="AS181" s="187"/>
      <c r="AT181" s="200"/>
      <c r="AU181" s="137"/>
      <c r="AV181" s="135"/>
      <c r="AW181" s="135"/>
      <c r="AX181" s="135"/>
      <c r="AY181" s="135"/>
      <c r="AZ181" s="136"/>
    </row>
    <row r="182" spans="1:52" ht="36" customHeight="1" x14ac:dyDescent="0.2">
      <c r="A182" s="73">
        <v>164</v>
      </c>
      <c r="B182" s="170"/>
      <c r="C182" s="167"/>
      <c r="D182" s="167"/>
      <c r="E182" s="167"/>
      <c r="F182" s="167"/>
      <c r="G182" s="167"/>
      <c r="H182" s="167"/>
      <c r="I182" s="167"/>
      <c r="J182" s="167"/>
      <c r="K182" s="167"/>
      <c r="L182" s="167"/>
      <c r="M182" s="167"/>
      <c r="N182" s="167"/>
      <c r="O182" s="167"/>
      <c r="P182" s="168"/>
      <c r="Q182" s="168"/>
      <c r="R182" s="169"/>
      <c r="S182" s="169"/>
      <c r="T182" s="169"/>
      <c r="U182" s="134"/>
      <c r="V182" s="135"/>
      <c r="W182" s="135"/>
      <c r="X182" s="136"/>
      <c r="Y182" s="132"/>
      <c r="Z182" s="133"/>
      <c r="AA182" s="133"/>
      <c r="AB182" s="186"/>
      <c r="AC182" s="186"/>
      <c r="AD182" s="185"/>
      <c r="AE182" s="185"/>
      <c r="AF182" s="185"/>
      <c r="AG182" s="187">
        <f t="shared" si="10"/>
        <v>0</v>
      </c>
      <c r="AH182" s="187"/>
      <c r="AI182" s="187"/>
      <c r="AJ182" s="53"/>
      <c r="AK182" s="188"/>
      <c r="AL182" s="188"/>
      <c r="AM182" s="186"/>
      <c r="AN182" s="186"/>
      <c r="AO182" s="185"/>
      <c r="AP182" s="185"/>
      <c r="AQ182" s="185"/>
      <c r="AR182" s="187">
        <f t="shared" si="11"/>
        <v>0</v>
      </c>
      <c r="AS182" s="187"/>
      <c r="AT182" s="200"/>
      <c r="AU182" s="137"/>
      <c r="AV182" s="135"/>
      <c r="AW182" s="135"/>
      <c r="AX182" s="135"/>
      <c r="AY182" s="135"/>
      <c r="AZ182" s="136"/>
    </row>
    <row r="183" spans="1:52" ht="36" customHeight="1" x14ac:dyDescent="0.2">
      <c r="A183" s="73">
        <v>165</v>
      </c>
      <c r="B183" s="170"/>
      <c r="C183" s="167"/>
      <c r="D183" s="167"/>
      <c r="E183" s="167"/>
      <c r="F183" s="167"/>
      <c r="G183" s="167"/>
      <c r="H183" s="167"/>
      <c r="I183" s="167"/>
      <c r="J183" s="167"/>
      <c r="K183" s="167"/>
      <c r="L183" s="167"/>
      <c r="M183" s="167"/>
      <c r="N183" s="167"/>
      <c r="O183" s="167"/>
      <c r="P183" s="168"/>
      <c r="Q183" s="168"/>
      <c r="R183" s="169"/>
      <c r="S183" s="169"/>
      <c r="T183" s="169"/>
      <c r="U183" s="134"/>
      <c r="V183" s="135"/>
      <c r="W183" s="135"/>
      <c r="X183" s="136"/>
      <c r="Y183" s="132"/>
      <c r="Z183" s="133"/>
      <c r="AA183" s="133"/>
      <c r="AB183" s="186"/>
      <c r="AC183" s="186"/>
      <c r="AD183" s="185"/>
      <c r="AE183" s="185"/>
      <c r="AF183" s="185"/>
      <c r="AG183" s="187">
        <f t="shared" si="10"/>
        <v>0</v>
      </c>
      <c r="AH183" s="187"/>
      <c r="AI183" s="187"/>
      <c r="AJ183" s="53"/>
      <c r="AK183" s="188"/>
      <c r="AL183" s="188"/>
      <c r="AM183" s="186"/>
      <c r="AN183" s="186"/>
      <c r="AO183" s="185"/>
      <c r="AP183" s="185"/>
      <c r="AQ183" s="185"/>
      <c r="AR183" s="187">
        <f t="shared" si="11"/>
        <v>0</v>
      </c>
      <c r="AS183" s="187"/>
      <c r="AT183" s="200"/>
      <c r="AU183" s="137"/>
      <c r="AV183" s="135"/>
      <c r="AW183" s="135"/>
      <c r="AX183" s="135"/>
      <c r="AY183" s="135"/>
      <c r="AZ183" s="136"/>
    </row>
    <row r="184" spans="1:52" ht="36" customHeight="1" x14ac:dyDescent="0.2">
      <c r="A184" s="73">
        <v>166</v>
      </c>
      <c r="B184" s="170"/>
      <c r="C184" s="167"/>
      <c r="D184" s="167"/>
      <c r="E184" s="167"/>
      <c r="F184" s="167"/>
      <c r="G184" s="167"/>
      <c r="H184" s="167"/>
      <c r="I184" s="167"/>
      <c r="J184" s="167"/>
      <c r="K184" s="167"/>
      <c r="L184" s="167"/>
      <c r="M184" s="167"/>
      <c r="N184" s="167"/>
      <c r="O184" s="167"/>
      <c r="P184" s="168"/>
      <c r="Q184" s="168"/>
      <c r="R184" s="169"/>
      <c r="S184" s="169"/>
      <c r="T184" s="169"/>
      <c r="U184" s="134"/>
      <c r="V184" s="135"/>
      <c r="W184" s="135"/>
      <c r="X184" s="136"/>
      <c r="Y184" s="132"/>
      <c r="Z184" s="133"/>
      <c r="AA184" s="133"/>
      <c r="AB184" s="186"/>
      <c r="AC184" s="186"/>
      <c r="AD184" s="185"/>
      <c r="AE184" s="185"/>
      <c r="AF184" s="185"/>
      <c r="AG184" s="187">
        <f t="shared" si="10"/>
        <v>0</v>
      </c>
      <c r="AH184" s="187"/>
      <c r="AI184" s="187"/>
      <c r="AJ184" s="53"/>
      <c r="AK184" s="188"/>
      <c r="AL184" s="188"/>
      <c r="AM184" s="186"/>
      <c r="AN184" s="186"/>
      <c r="AO184" s="185"/>
      <c r="AP184" s="185"/>
      <c r="AQ184" s="185"/>
      <c r="AR184" s="187">
        <f t="shared" si="11"/>
        <v>0</v>
      </c>
      <c r="AS184" s="187"/>
      <c r="AT184" s="200"/>
      <c r="AU184" s="137"/>
      <c r="AV184" s="135"/>
      <c r="AW184" s="135"/>
      <c r="AX184" s="135"/>
      <c r="AY184" s="135"/>
      <c r="AZ184" s="136"/>
    </row>
    <row r="185" spans="1:52" ht="36" customHeight="1" x14ac:dyDescent="0.2">
      <c r="A185" s="73">
        <v>167</v>
      </c>
      <c r="B185" s="170"/>
      <c r="C185" s="167"/>
      <c r="D185" s="167"/>
      <c r="E185" s="167"/>
      <c r="F185" s="167"/>
      <c r="G185" s="167"/>
      <c r="H185" s="167"/>
      <c r="I185" s="167"/>
      <c r="J185" s="167"/>
      <c r="K185" s="167"/>
      <c r="L185" s="167"/>
      <c r="M185" s="167"/>
      <c r="N185" s="167"/>
      <c r="O185" s="167"/>
      <c r="P185" s="168"/>
      <c r="Q185" s="168"/>
      <c r="R185" s="169"/>
      <c r="S185" s="169"/>
      <c r="T185" s="169"/>
      <c r="U185" s="134"/>
      <c r="V185" s="135"/>
      <c r="W185" s="135"/>
      <c r="X185" s="136"/>
      <c r="Y185" s="132"/>
      <c r="Z185" s="133"/>
      <c r="AA185" s="133"/>
      <c r="AB185" s="186"/>
      <c r="AC185" s="186"/>
      <c r="AD185" s="185"/>
      <c r="AE185" s="185"/>
      <c r="AF185" s="185"/>
      <c r="AG185" s="187">
        <f t="shared" si="10"/>
        <v>0</v>
      </c>
      <c r="AH185" s="187"/>
      <c r="AI185" s="187"/>
      <c r="AJ185" s="53"/>
      <c r="AK185" s="188"/>
      <c r="AL185" s="188"/>
      <c r="AM185" s="186"/>
      <c r="AN185" s="186"/>
      <c r="AO185" s="185"/>
      <c r="AP185" s="185"/>
      <c r="AQ185" s="185"/>
      <c r="AR185" s="187">
        <f t="shared" si="11"/>
        <v>0</v>
      </c>
      <c r="AS185" s="187"/>
      <c r="AT185" s="200"/>
      <c r="AU185" s="137"/>
      <c r="AV185" s="135"/>
      <c r="AW185" s="135"/>
      <c r="AX185" s="135"/>
      <c r="AY185" s="135"/>
      <c r="AZ185" s="136"/>
    </row>
    <row r="186" spans="1:52" ht="36" customHeight="1" x14ac:dyDescent="0.2">
      <c r="A186" s="73">
        <v>168</v>
      </c>
      <c r="B186" s="170"/>
      <c r="C186" s="167"/>
      <c r="D186" s="167"/>
      <c r="E186" s="167"/>
      <c r="F186" s="167"/>
      <c r="G186" s="167"/>
      <c r="H186" s="167"/>
      <c r="I186" s="167"/>
      <c r="J186" s="167"/>
      <c r="K186" s="167"/>
      <c r="L186" s="167"/>
      <c r="M186" s="167"/>
      <c r="N186" s="167"/>
      <c r="O186" s="167"/>
      <c r="P186" s="168"/>
      <c r="Q186" s="168"/>
      <c r="R186" s="169"/>
      <c r="S186" s="169"/>
      <c r="T186" s="169"/>
      <c r="U186" s="134"/>
      <c r="V186" s="135"/>
      <c r="W186" s="135"/>
      <c r="X186" s="136"/>
      <c r="Y186" s="132"/>
      <c r="Z186" s="133"/>
      <c r="AA186" s="133"/>
      <c r="AB186" s="186"/>
      <c r="AC186" s="186"/>
      <c r="AD186" s="185"/>
      <c r="AE186" s="185"/>
      <c r="AF186" s="185"/>
      <c r="AG186" s="187">
        <f t="shared" si="10"/>
        <v>0</v>
      </c>
      <c r="AH186" s="187"/>
      <c r="AI186" s="187"/>
      <c r="AJ186" s="53"/>
      <c r="AK186" s="188"/>
      <c r="AL186" s="188"/>
      <c r="AM186" s="186"/>
      <c r="AN186" s="186"/>
      <c r="AO186" s="185"/>
      <c r="AP186" s="185"/>
      <c r="AQ186" s="185"/>
      <c r="AR186" s="187">
        <f t="shared" si="11"/>
        <v>0</v>
      </c>
      <c r="AS186" s="187"/>
      <c r="AT186" s="200"/>
      <c r="AU186" s="137"/>
      <c r="AV186" s="135"/>
      <c r="AW186" s="135"/>
      <c r="AX186" s="135"/>
      <c r="AY186" s="135"/>
      <c r="AZ186" s="136"/>
    </row>
    <row r="187" spans="1:52" ht="36" customHeight="1" x14ac:dyDescent="0.2">
      <c r="A187" s="73">
        <v>169</v>
      </c>
      <c r="B187" s="170"/>
      <c r="C187" s="167"/>
      <c r="D187" s="167"/>
      <c r="E187" s="167"/>
      <c r="F187" s="167"/>
      <c r="G187" s="167"/>
      <c r="H187" s="167"/>
      <c r="I187" s="167"/>
      <c r="J187" s="167"/>
      <c r="K187" s="167"/>
      <c r="L187" s="167"/>
      <c r="M187" s="167"/>
      <c r="N187" s="167"/>
      <c r="O187" s="167"/>
      <c r="P187" s="168"/>
      <c r="Q187" s="168"/>
      <c r="R187" s="169"/>
      <c r="S187" s="169"/>
      <c r="T187" s="169"/>
      <c r="U187" s="134"/>
      <c r="V187" s="135"/>
      <c r="W187" s="135"/>
      <c r="X187" s="136"/>
      <c r="Y187" s="132"/>
      <c r="Z187" s="133"/>
      <c r="AA187" s="133"/>
      <c r="AB187" s="186"/>
      <c r="AC187" s="186"/>
      <c r="AD187" s="185"/>
      <c r="AE187" s="185"/>
      <c r="AF187" s="185"/>
      <c r="AG187" s="187">
        <f t="shared" si="10"/>
        <v>0</v>
      </c>
      <c r="AH187" s="187"/>
      <c r="AI187" s="187"/>
      <c r="AJ187" s="53"/>
      <c r="AK187" s="188"/>
      <c r="AL187" s="188"/>
      <c r="AM187" s="186"/>
      <c r="AN187" s="186"/>
      <c r="AO187" s="185"/>
      <c r="AP187" s="185"/>
      <c r="AQ187" s="185"/>
      <c r="AR187" s="187">
        <f t="shared" si="11"/>
        <v>0</v>
      </c>
      <c r="AS187" s="187"/>
      <c r="AT187" s="200"/>
      <c r="AU187" s="137"/>
      <c r="AV187" s="135"/>
      <c r="AW187" s="135"/>
      <c r="AX187" s="135"/>
      <c r="AY187" s="135"/>
      <c r="AZ187" s="136"/>
    </row>
    <row r="188" spans="1:52" ht="36" customHeight="1" x14ac:dyDescent="0.2">
      <c r="A188" s="73">
        <v>170</v>
      </c>
      <c r="B188" s="170"/>
      <c r="C188" s="167"/>
      <c r="D188" s="167"/>
      <c r="E188" s="167"/>
      <c r="F188" s="167"/>
      <c r="G188" s="167"/>
      <c r="H188" s="167"/>
      <c r="I188" s="167"/>
      <c r="J188" s="167"/>
      <c r="K188" s="167"/>
      <c r="L188" s="167"/>
      <c r="M188" s="167"/>
      <c r="N188" s="167"/>
      <c r="O188" s="167"/>
      <c r="P188" s="168"/>
      <c r="Q188" s="168"/>
      <c r="R188" s="169"/>
      <c r="S188" s="169"/>
      <c r="T188" s="169"/>
      <c r="U188" s="134"/>
      <c r="V188" s="135"/>
      <c r="W188" s="135"/>
      <c r="X188" s="136"/>
      <c r="Y188" s="132"/>
      <c r="Z188" s="133"/>
      <c r="AA188" s="133"/>
      <c r="AB188" s="186"/>
      <c r="AC188" s="186"/>
      <c r="AD188" s="185"/>
      <c r="AE188" s="185"/>
      <c r="AF188" s="185"/>
      <c r="AG188" s="187">
        <f t="shared" si="10"/>
        <v>0</v>
      </c>
      <c r="AH188" s="187"/>
      <c r="AI188" s="187"/>
      <c r="AJ188" s="53"/>
      <c r="AK188" s="188"/>
      <c r="AL188" s="188"/>
      <c r="AM188" s="186"/>
      <c r="AN188" s="186"/>
      <c r="AO188" s="185"/>
      <c r="AP188" s="185"/>
      <c r="AQ188" s="185"/>
      <c r="AR188" s="187">
        <f t="shared" si="11"/>
        <v>0</v>
      </c>
      <c r="AS188" s="187"/>
      <c r="AT188" s="200"/>
      <c r="AU188" s="137"/>
      <c r="AV188" s="135"/>
      <c r="AW188" s="135"/>
      <c r="AX188" s="135"/>
      <c r="AY188" s="135"/>
      <c r="AZ188" s="136"/>
    </row>
    <row r="189" spans="1:52" ht="36" customHeight="1" x14ac:dyDescent="0.2">
      <c r="A189" s="73">
        <v>171</v>
      </c>
      <c r="B189" s="170"/>
      <c r="C189" s="167"/>
      <c r="D189" s="167"/>
      <c r="E189" s="167"/>
      <c r="F189" s="167"/>
      <c r="G189" s="167"/>
      <c r="H189" s="167"/>
      <c r="I189" s="167"/>
      <c r="J189" s="167"/>
      <c r="K189" s="167"/>
      <c r="L189" s="167"/>
      <c r="M189" s="167"/>
      <c r="N189" s="167"/>
      <c r="O189" s="167"/>
      <c r="P189" s="168"/>
      <c r="Q189" s="168"/>
      <c r="R189" s="169"/>
      <c r="S189" s="169"/>
      <c r="T189" s="169"/>
      <c r="U189" s="134"/>
      <c r="V189" s="135"/>
      <c r="W189" s="135"/>
      <c r="X189" s="136"/>
      <c r="Y189" s="132"/>
      <c r="Z189" s="133"/>
      <c r="AA189" s="133"/>
      <c r="AB189" s="186"/>
      <c r="AC189" s="186"/>
      <c r="AD189" s="185"/>
      <c r="AE189" s="185"/>
      <c r="AF189" s="185"/>
      <c r="AG189" s="187">
        <f t="shared" si="10"/>
        <v>0</v>
      </c>
      <c r="AH189" s="187"/>
      <c r="AI189" s="187"/>
      <c r="AJ189" s="53"/>
      <c r="AK189" s="188"/>
      <c r="AL189" s="188"/>
      <c r="AM189" s="186"/>
      <c r="AN189" s="186"/>
      <c r="AO189" s="185"/>
      <c r="AP189" s="185"/>
      <c r="AQ189" s="185"/>
      <c r="AR189" s="187">
        <f t="shared" si="11"/>
        <v>0</v>
      </c>
      <c r="AS189" s="187"/>
      <c r="AT189" s="200"/>
      <c r="AU189" s="137"/>
      <c r="AV189" s="135"/>
      <c r="AW189" s="135"/>
      <c r="AX189" s="135"/>
      <c r="AY189" s="135"/>
      <c r="AZ189" s="136"/>
    </row>
    <row r="190" spans="1:52" ht="36" customHeight="1" x14ac:dyDescent="0.2">
      <c r="A190" s="73">
        <v>172</v>
      </c>
      <c r="B190" s="170"/>
      <c r="C190" s="167"/>
      <c r="D190" s="167"/>
      <c r="E190" s="167"/>
      <c r="F190" s="167"/>
      <c r="G190" s="167"/>
      <c r="H190" s="167"/>
      <c r="I190" s="167"/>
      <c r="J190" s="167"/>
      <c r="K190" s="167"/>
      <c r="L190" s="167"/>
      <c r="M190" s="167"/>
      <c r="N190" s="167"/>
      <c r="O190" s="167"/>
      <c r="P190" s="168"/>
      <c r="Q190" s="168"/>
      <c r="R190" s="169"/>
      <c r="S190" s="169"/>
      <c r="T190" s="169"/>
      <c r="U190" s="134"/>
      <c r="V190" s="135"/>
      <c r="W190" s="135"/>
      <c r="X190" s="136"/>
      <c r="Y190" s="132"/>
      <c r="Z190" s="133"/>
      <c r="AA190" s="133"/>
      <c r="AB190" s="186"/>
      <c r="AC190" s="186"/>
      <c r="AD190" s="185"/>
      <c r="AE190" s="185"/>
      <c r="AF190" s="185"/>
      <c r="AG190" s="187">
        <f t="shared" si="10"/>
        <v>0</v>
      </c>
      <c r="AH190" s="187"/>
      <c r="AI190" s="187"/>
      <c r="AJ190" s="53"/>
      <c r="AK190" s="188"/>
      <c r="AL190" s="188"/>
      <c r="AM190" s="186"/>
      <c r="AN190" s="186"/>
      <c r="AO190" s="185"/>
      <c r="AP190" s="185"/>
      <c r="AQ190" s="185"/>
      <c r="AR190" s="187">
        <f t="shared" si="11"/>
        <v>0</v>
      </c>
      <c r="AS190" s="187"/>
      <c r="AT190" s="200"/>
      <c r="AU190" s="137"/>
      <c r="AV190" s="135"/>
      <c r="AW190" s="135"/>
      <c r="AX190" s="135"/>
      <c r="AY190" s="135"/>
      <c r="AZ190" s="136"/>
    </row>
    <row r="191" spans="1:52" ht="36" customHeight="1" x14ac:dyDescent="0.2">
      <c r="A191" s="73">
        <v>173</v>
      </c>
      <c r="B191" s="170"/>
      <c r="C191" s="167"/>
      <c r="D191" s="167"/>
      <c r="E191" s="167"/>
      <c r="F191" s="167"/>
      <c r="G191" s="167"/>
      <c r="H191" s="167"/>
      <c r="I191" s="167"/>
      <c r="J191" s="167"/>
      <c r="K191" s="167"/>
      <c r="L191" s="167"/>
      <c r="M191" s="167"/>
      <c r="N191" s="167"/>
      <c r="O191" s="167"/>
      <c r="P191" s="168"/>
      <c r="Q191" s="168"/>
      <c r="R191" s="169"/>
      <c r="S191" s="169"/>
      <c r="T191" s="169"/>
      <c r="U191" s="134"/>
      <c r="V191" s="135"/>
      <c r="W191" s="135"/>
      <c r="X191" s="136"/>
      <c r="Y191" s="132"/>
      <c r="Z191" s="133"/>
      <c r="AA191" s="133"/>
      <c r="AB191" s="186"/>
      <c r="AC191" s="186"/>
      <c r="AD191" s="185"/>
      <c r="AE191" s="185"/>
      <c r="AF191" s="185"/>
      <c r="AG191" s="187">
        <f t="shared" si="10"/>
        <v>0</v>
      </c>
      <c r="AH191" s="187"/>
      <c r="AI191" s="187"/>
      <c r="AJ191" s="53"/>
      <c r="AK191" s="188"/>
      <c r="AL191" s="188"/>
      <c r="AM191" s="186"/>
      <c r="AN191" s="186"/>
      <c r="AO191" s="185"/>
      <c r="AP191" s="185"/>
      <c r="AQ191" s="185"/>
      <c r="AR191" s="187">
        <f t="shared" si="11"/>
        <v>0</v>
      </c>
      <c r="AS191" s="187"/>
      <c r="AT191" s="200"/>
      <c r="AU191" s="137"/>
      <c r="AV191" s="135"/>
      <c r="AW191" s="135"/>
      <c r="AX191" s="135"/>
      <c r="AY191" s="135"/>
      <c r="AZ191" s="136"/>
    </row>
    <row r="192" spans="1:52" ht="36" customHeight="1" x14ac:dyDescent="0.2">
      <c r="A192" s="73">
        <v>174</v>
      </c>
      <c r="B192" s="170"/>
      <c r="C192" s="167"/>
      <c r="D192" s="167"/>
      <c r="E192" s="167"/>
      <c r="F192" s="167"/>
      <c r="G192" s="167"/>
      <c r="H192" s="167"/>
      <c r="I192" s="167"/>
      <c r="J192" s="167"/>
      <c r="K192" s="167"/>
      <c r="L192" s="167"/>
      <c r="M192" s="167"/>
      <c r="N192" s="167"/>
      <c r="O192" s="167"/>
      <c r="P192" s="168"/>
      <c r="Q192" s="168"/>
      <c r="R192" s="169"/>
      <c r="S192" s="169"/>
      <c r="T192" s="169"/>
      <c r="U192" s="134"/>
      <c r="V192" s="135"/>
      <c r="W192" s="135"/>
      <c r="X192" s="136"/>
      <c r="Y192" s="132"/>
      <c r="Z192" s="133"/>
      <c r="AA192" s="133"/>
      <c r="AB192" s="186"/>
      <c r="AC192" s="186"/>
      <c r="AD192" s="185"/>
      <c r="AE192" s="185"/>
      <c r="AF192" s="185"/>
      <c r="AG192" s="187">
        <f t="shared" si="10"/>
        <v>0</v>
      </c>
      <c r="AH192" s="187"/>
      <c r="AI192" s="187"/>
      <c r="AJ192" s="53"/>
      <c r="AK192" s="188"/>
      <c r="AL192" s="188"/>
      <c r="AM192" s="186"/>
      <c r="AN192" s="186"/>
      <c r="AO192" s="185"/>
      <c r="AP192" s="185"/>
      <c r="AQ192" s="185"/>
      <c r="AR192" s="187">
        <f t="shared" si="11"/>
        <v>0</v>
      </c>
      <c r="AS192" s="187"/>
      <c r="AT192" s="200"/>
      <c r="AU192" s="137"/>
      <c r="AV192" s="135"/>
      <c r="AW192" s="135"/>
      <c r="AX192" s="135"/>
      <c r="AY192" s="135"/>
      <c r="AZ192" s="136"/>
    </row>
    <row r="193" spans="1:52" ht="36" customHeight="1" x14ac:dyDescent="0.2">
      <c r="A193" s="73">
        <v>175</v>
      </c>
      <c r="B193" s="170"/>
      <c r="C193" s="167"/>
      <c r="D193" s="167"/>
      <c r="E193" s="167"/>
      <c r="F193" s="167"/>
      <c r="G193" s="167"/>
      <c r="H193" s="167"/>
      <c r="I193" s="167"/>
      <c r="J193" s="167"/>
      <c r="K193" s="167"/>
      <c r="L193" s="167"/>
      <c r="M193" s="167"/>
      <c r="N193" s="167"/>
      <c r="O193" s="167"/>
      <c r="P193" s="168"/>
      <c r="Q193" s="168"/>
      <c r="R193" s="169"/>
      <c r="S193" s="169"/>
      <c r="T193" s="169"/>
      <c r="U193" s="134"/>
      <c r="V193" s="135"/>
      <c r="W193" s="135"/>
      <c r="X193" s="136"/>
      <c r="Y193" s="132"/>
      <c r="Z193" s="133"/>
      <c r="AA193" s="133"/>
      <c r="AB193" s="186"/>
      <c r="AC193" s="186"/>
      <c r="AD193" s="185"/>
      <c r="AE193" s="185"/>
      <c r="AF193" s="185"/>
      <c r="AG193" s="187">
        <f t="shared" si="10"/>
        <v>0</v>
      </c>
      <c r="AH193" s="187"/>
      <c r="AI193" s="187"/>
      <c r="AJ193" s="53"/>
      <c r="AK193" s="188"/>
      <c r="AL193" s="188"/>
      <c r="AM193" s="186"/>
      <c r="AN193" s="186"/>
      <c r="AO193" s="185"/>
      <c r="AP193" s="185"/>
      <c r="AQ193" s="185"/>
      <c r="AR193" s="187">
        <f t="shared" si="11"/>
        <v>0</v>
      </c>
      <c r="AS193" s="187"/>
      <c r="AT193" s="200"/>
      <c r="AU193" s="137"/>
      <c r="AV193" s="135"/>
      <c r="AW193" s="135"/>
      <c r="AX193" s="135"/>
      <c r="AY193" s="135"/>
      <c r="AZ193" s="136"/>
    </row>
    <row r="194" spans="1:52" ht="36" customHeight="1" x14ac:dyDescent="0.2">
      <c r="A194" s="73">
        <v>176</v>
      </c>
      <c r="B194" s="170"/>
      <c r="C194" s="167"/>
      <c r="D194" s="167"/>
      <c r="E194" s="167"/>
      <c r="F194" s="167"/>
      <c r="G194" s="167"/>
      <c r="H194" s="167"/>
      <c r="I194" s="167"/>
      <c r="J194" s="167"/>
      <c r="K194" s="167"/>
      <c r="L194" s="167"/>
      <c r="M194" s="167"/>
      <c r="N194" s="167"/>
      <c r="O194" s="167"/>
      <c r="P194" s="168"/>
      <c r="Q194" s="168"/>
      <c r="R194" s="169"/>
      <c r="S194" s="169"/>
      <c r="T194" s="169"/>
      <c r="U194" s="134"/>
      <c r="V194" s="135"/>
      <c r="W194" s="135"/>
      <c r="X194" s="136"/>
      <c r="Y194" s="132"/>
      <c r="Z194" s="133"/>
      <c r="AA194" s="133"/>
      <c r="AB194" s="186"/>
      <c r="AC194" s="186"/>
      <c r="AD194" s="185"/>
      <c r="AE194" s="185"/>
      <c r="AF194" s="185"/>
      <c r="AG194" s="187">
        <f t="shared" si="10"/>
        <v>0</v>
      </c>
      <c r="AH194" s="187"/>
      <c r="AI194" s="187"/>
      <c r="AJ194" s="53"/>
      <c r="AK194" s="188"/>
      <c r="AL194" s="188"/>
      <c r="AM194" s="186"/>
      <c r="AN194" s="186"/>
      <c r="AO194" s="185"/>
      <c r="AP194" s="185"/>
      <c r="AQ194" s="185"/>
      <c r="AR194" s="187">
        <f t="shared" si="11"/>
        <v>0</v>
      </c>
      <c r="AS194" s="187"/>
      <c r="AT194" s="200"/>
      <c r="AU194" s="137"/>
      <c r="AV194" s="135"/>
      <c r="AW194" s="135"/>
      <c r="AX194" s="135"/>
      <c r="AY194" s="135"/>
      <c r="AZ194" s="136"/>
    </row>
    <row r="195" spans="1:52" ht="36" customHeight="1" x14ac:dyDescent="0.2">
      <c r="A195" s="73">
        <v>177</v>
      </c>
      <c r="B195" s="170"/>
      <c r="C195" s="167"/>
      <c r="D195" s="167"/>
      <c r="E195" s="167"/>
      <c r="F195" s="167"/>
      <c r="G195" s="167"/>
      <c r="H195" s="167"/>
      <c r="I195" s="167"/>
      <c r="J195" s="167"/>
      <c r="K195" s="167"/>
      <c r="L195" s="167"/>
      <c r="M195" s="167"/>
      <c r="N195" s="167"/>
      <c r="O195" s="167"/>
      <c r="P195" s="168"/>
      <c r="Q195" s="168"/>
      <c r="R195" s="169"/>
      <c r="S195" s="169"/>
      <c r="T195" s="169"/>
      <c r="U195" s="134"/>
      <c r="V195" s="135"/>
      <c r="W195" s="135"/>
      <c r="X195" s="136"/>
      <c r="Y195" s="132"/>
      <c r="Z195" s="133"/>
      <c r="AA195" s="133"/>
      <c r="AB195" s="186"/>
      <c r="AC195" s="186"/>
      <c r="AD195" s="185"/>
      <c r="AE195" s="185"/>
      <c r="AF195" s="185"/>
      <c r="AG195" s="187">
        <f t="shared" si="10"/>
        <v>0</v>
      </c>
      <c r="AH195" s="187"/>
      <c r="AI195" s="187"/>
      <c r="AJ195" s="53"/>
      <c r="AK195" s="188"/>
      <c r="AL195" s="188"/>
      <c r="AM195" s="186"/>
      <c r="AN195" s="186"/>
      <c r="AO195" s="185"/>
      <c r="AP195" s="185"/>
      <c r="AQ195" s="185"/>
      <c r="AR195" s="187">
        <f t="shared" si="11"/>
        <v>0</v>
      </c>
      <c r="AS195" s="187"/>
      <c r="AT195" s="200"/>
      <c r="AU195" s="137"/>
      <c r="AV195" s="135"/>
      <c r="AW195" s="135"/>
      <c r="AX195" s="135"/>
      <c r="AY195" s="135"/>
      <c r="AZ195" s="136"/>
    </row>
    <row r="196" spans="1:52" ht="36" customHeight="1" x14ac:dyDescent="0.2">
      <c r="A196" s="73">
        <v>178</v>
      </c>
      <c r="B196" s="170"/>
      <c r="C196" s="167"/>
      <c r="D196" s="167"/>
      <c r="E196" s="167"/>
      <c r="F196" s="167"/>
      <c r="G196" s="167"/>
      <c r="H196" s="167"/>
      <c r="I196" s="167"/>
      <c r="J196" s="167"/>
      <c r="K196" s="167"/>
      <c r="L196" s="167"/>
      <c r="M196" s="167"/>
      <c r="N196" s="167"/>
      <c r="O196" s="167"/>
      <c r="P196" s="168"/>
      <c r="Q196" s="168"/>
      <c r="R196" s="169"/>
      <c r="S196" s="169"/>
      <c r="T196" s="169"/>
      <c r="U196" s="134"/>
      <c r="V196" s="135"/>
      <c r="W196" s="135"/>
      <c r="X196" s="136"/>
      <c r="Y196" s="132"/>
      <c r="Z196" s="133"/>
      <c r="AA196" s="133"/>
      <c r="AB196" s="186"/>
      <c r="AC196" s="186"/>
      <c r="AD196" s="185"/>
      <c r="AE196" s="185"/>
      <c r="AF196" s="185"/>
      <c r="AG196" s="187">
        <f t="shared" si="10"/>
        <v>0</v>
      </c>
      <c r="AH196" s="187"/>
      <c r="AI196" s="187"/>
      <c r="AJ196" s="53"/>
      <c r="AK196" s="188"/>
      <c r="AL196" s="188"/>
      <c r="AM196" s="186"/>
      <c r="AN196" s="186"/>
      <c r="AO196" s="185"/>
      <c r="AP196" s="185"/>
      <c r="AQ196" s="185"/>
      <c r="AR196" s="187">
        <f t="shared" si="11"/>
        <v>0</v>
      </c>
      <c r="AS196" s="187"/>
      <c r="AT196" s="200"/>
      <c r="AU196" s="137"/>
      <c r="AV196" s="135"/>
      <c r="AW196" s="135"/>
      <c r="AX196" s="135"/>
      <c r="AY196" s="135"/>
      <c r="AZ196" s="136"/>
    </row>
    <row r="197" spans="1:52" ht="36" customHeight="1" x14ac:dyDescent="0.2">
      <c r="A197" s="73">
        <v>179</v>
      </c>
      <c r="B197" s="170"/>
      <c r="C197" s="167"/>
      <c r="D197" s="167"/>
      <c r="E197" s="167"/>
      <c r="F197" s="167"/>
      <c r="G197" s="167"/>
      <c r="H197" s="167"/>
      <c r="I197" s="167"/>
      <c r="J197" s="167"/>
      <c r="K197" s="167"/>
      <c r="L197" s="167"/>
      <c r="M197" s="167"/>
      <c r="N197" s="167"/>
      <c r="O197" s="167"/>
      <c r="P197" s="168"/>
      <c r="Q197" s="168"/>
      <c r="R197" s="169"/>
      <c r="S197" s="169"/>
      <c r="T197" s="169"/>
      <c r="U197" s="134"/>
      <c r="V197" s="135"/>
      <c r="W197" s="135"/>
      <c r="X197" s="136"/>
      <c r="Y197" s="132"/>
      <c r="Z197" s="133"/>
      <c r="AA197" s="133"/>
      <c r="AB197" s="186"/>
      <c r="AC197" s="186"/>
      <c r="AD197" s="185"/>
      <c r="AE197" s="185"/>
      <c r="AF197" s="185"/>
      <c r="AG197" s="187">
        <f t="shared" si="10"/>
        <v>0</v>
      </c>
      <c r="AH197" s="187"/>
      <c r="AI197" s="187"/>
      <c r="AJ197" s="53"/>
      <c r="AK197" s="188"/>
      <c r="AL197" s="188"/>
      <c r="AM197" s="186"/>
      <c r="AN197" s="186"/>
      <c r="AO197" s="185"/>
      <c r="AP197" s="185"/>
      <c r="AQ197" s="185"/>
      <c r="AR197" s="187">
        <f t="shared" si="11"/>
        <v>0</v>
      </c>
      <c r="AS197" s="187"/>
      <c r="AT197" s="200"/>
      <c r="AU197" s="137"/>
      <c r="AV197" s="135"/>
      <c r="AW197" s="135"/>
      <c r="AX197" s="135"/>
      <c r="AY197" s="135"/>
      <c r="AZ197" s="136"/>
    </row>
    <row r="198" spans="1:52" ht="36" customHeight="1" x14ac:dyDescent="0.2">
      <c r="A198" s="73">
        <v>180</v>
      </c>
      <c r="B198" s="170"/>
      <c r="C198" s="167"/>
      <c r="D198" s="167"/>
      <c r="E198" s="167"/>
      <c r="F198" s="167"/>
      <c r="G198" s="167"/>
      <c r="H198" s="167"/>
      <c r="I198" s="167"/>
      <c r="J198" s="167"/>
      <c r="K198" s="167"/>
      <c r="L198" s="167"/>
      <c r="M198" s="167"/>
      <c r="N198" s="167"/>
      <c r="O198" s="167"/>
      <c r="P198" s="168"/>
      <c r="Q198" s="168"/>
      <c r="R198" s="169"/>
      <c r="S198" s="169"/>
      <c r="T198" s="169"/>
      <c r="U198" s="134"/>
      <c r="V198" s="135"/>
      <c r="W198" s="135"/>
      <c r="X198" s="136"/>
      <c r="Y198" s="132"/>
      <c r="Z198" s="133"/>
      <c r="AA198" s="133"/>
      <c r="AB198" s="186"/>
      <c r="AC198" s="186"/>
      <c r="AD198" s="185"/>
      <c r="AE198" s="185"/>
      <c r="AF198" s="185"/>
      <c r="AG198" s="187">
        <f t="shared" si="10"/>
        <v>0</v>
      </c>
      <c r="AH198" s="187"/>
      <c r="AI198" s="187"/>
      <c r="AJ198" s="53"/>
      <c r="AK198" s="188"/>
      <c r="AL198" s="188"/>
      <c r="AM198" s="186"/>
      <c r="AN198" s="186"/>
      <c r="AO198" s="185"/>
      <c r="AP198" s="185"/>
      <c r="AQ198" s="185"/>
      <c r="AR198" s="187">
        <f t="shared" si="11"/>
        <v>0</v>
      </c>
      <c r="AS198" s="187"/>
      <c r="AT198" s="200"/>
      <c r="AU198" s="137"/>
      <c r="AV198" s="135"/>
      <c r="AW198" s="135"/>
      <c r="AX198" s="135"/>
      <c r="AY198" s="135"/>
      <c r="AZ198" s="136"/>
    </row>
    <row r="199" spans="1:52" ht="36" customHeight="1" x14ac:dyDescent="0.2">
      <c r="A199" s="73">
        <v>181</v>
      </c>
      <c r="B199" s="170"/>
      <c r="C199" s="167"/>
      <c r="D199" s="167"/>
      <c r="E199" s="167"/>
      <c r="F199" s="167"/>
      <c r="G199" s="167"/>
      <c r="H199" s="167"/>
      <c r="I199" s="167"/>
      <c r="J199" s="167"/>
      <c r="K199" s="167"/>
      <c r="L199" s="167"/>
      <c r="M199" s="167"/>
      <c r="N199" s="167"/>
      <c r="O199" s="167"/>
      <c r="P199" s="168"/>
      <c r="Q199" s="168"/>
      <c r="R199" s="169"/>
      <c r="S199" s="169"/>
      <c r="T199" s="169"/>
      <c r="U199" s="134"/>
      <c r="V199" s="135"/>
      <c r="W199" s="135"/>
      <c r="X199" s="136"/>
      <c r="Y199" s="132"/>
      <c r="Z199" s="133"/>
      <c r="AA199" s="133"/>
      <c r="AB199" s="186"/>
      <c r="AC199" s="186"/>
      <c r="AD199" s="185"/>
      <c r="AE199" s="185"/>
      <c r="AF199" s="185"/>
      <c r="AG199" s="187">
        <f t="shared" si="10"/>
        <v>0</v>
      </c>
      <c r="AH199" s="187"/>
      <c r="AI199" s="187"/>
      <c r="AJ199" s="53"/>
      <c r="AK199" s="188"/>
      <c r="AL199" s="188"/>
      <c r="AM199" s="186"/>
      <c r="AN199" s="186"/>
      <c r="AO199" s="185"/>
      <c r="AP199" s="185"/>
      <c r="AQ199" s="185"/>
      <c r="AR199" s="187">
        <f t="shared" si="11"/>
        <v>0</v>
      </c>
      <c r="AS199" s="187"/>
      <c r="AT199" s="200"/>
      <c r="AU199" s="137"/>
      <c r="AV199" s="135"/>
      <c r="AW199" s="135"/>
      <c r="AX199" s="135"/>
      <c r="AY199" s="135"/>
      <c r="AZ199" s="136"/>
    </row>
    <row r="200" spans="1:52" ht="36" customHeight="1" x14ac:dyDescent="0.2">
      <c r="A200" s="73">
        <v>182</v>
      </c>
      <c r="B200" s="170"/>
      <c r="C200" s="167"/>
      <c r="D200" s="167"/>
      <c r="E200" s="167"/>
      <c r="F200" s="167"/>
      <c r="G200" s="167"/>
      <c r="H200" s="167"/>
      <c r="I200" s="167"/>
      <c r="J200" s="167"/>
      <c r="K200" s="167"/>
      <c r="L200" s="167"/>
      <c r="M200" s="167"/>
      <c r="N200" s="167"/>
      <c r="O200" s="167"/>
      <c r="P200" s="168"/>
      <c r="Q200" s="168"/>
      <c r="R200" s="169"/>
      <c r="S200" s="169"/>
      <c r="T200" s="169"/>
      <c r="U200" s="134"/>
      <c r="V200" s="135"/>
      <c r="W200" s="135"/>
      <c r="X200" s="136"/>
      <c r="Y200" s="132"/>
      <c r="Z200" s="133"/>
      <c r="AA200" s="133"/>
      <c r="AB200" s="186"/>
      <c r="AC200" s="186"/>
      <c r="AD200" s="185"/>
      <c r="AE200" s="185"/>
      <c r="AF200" s="185"/>
      <c r="AG200" s="187">
        <f t="shared" si="10"/>
        <v>0</v>
      </c>
      <c r="AH200" s="187"/>
      <c r="AI200" s="187"/>
      <c r="AJ200" s="53"/>
      <c r="AK200" s="188"/>
      <c r="AL200" s="188"/>
      <c r="AM200" s="186"/>
      <c r="AN200" s="186"/>
      <c r="AO200" s="185"/>
      <c r="AP200" s="185"/>
      <c r="AQ200" s="185"/>
      <c r="AR200" s="187">
        <f t="shared" si="11"/>
        <v>0</v>
      </c>
      <c r="AS200" s="187"/>
      <c r="AT200" s="200"/>
      <c r="AU200" s="137"/>
      <c r="AV200" s="135"/>
      <c r="AW200" s="135"/>
      <c r="AX200" s="135"/>
      <c r="AY200" s="135"/>
      <c r="AZ200" s="136"/>
    </row>
    <row r="201" spans="1:52" ht="36" customHeight="1" x14ac:dyDescent="0.2">
      <c r="A201" s="73">
        <v>183</v>
      </c>
      <c r="B201" s="170"/>
      <c r="C201" s="167"/>
      <c r="D201" s="167"/>
      <c r="E201" s="167"/>
      <c r="F201" s="167"/>
      <c r="G201" s="167"/>
      <c r="H201" s="167"/>
      <c r="I201" s="167"/>
      <c r="J201" s="167"/>
      <c r="K201" s="167"/>
      <c r="L201" s="167"/>
      <c r="M201" s="167"/>
      <c r="N201" s="167"/>
      <c r="O201" s="167"/>
      <c r="P201" s="168"/>
      <c r="Q201" s="168"/>
      <c r="R201" s="169"/>
      <c r="S201" s="169"/>
      <c r="T201" s="169"/>
      <c r="U201" s="134"/>
      <c r="V201" s="135"/>
      <c r="W201" s="135"/>
      <c r="X201" s="136"/>
      <c r="Y201" s="132"/>
      <c r="Z201" s="133"/>
      <c r="AA201" s="133"/>
      <c r="AB201" s="186"/>
      <c r="AC201" s="186"/>
      <c r="AD201" s="185"/>
      <c r="AE201" s="185"/>
      <c r="AF201" s="185"/>
      <c r="AG201" s="187">
        <f t="shared" si="10"/>
        <v>0</v>
      </c>
      <c r="AH201" s="187"/>
      <c r="AI201" s="187"/>
      <c r="AJ201" s="53"/>
      <c r="AK201" s="188"/>
      <c r="AL201" s="188"/>
      <c r="AM201" s="186"/>
      <c r="AN201" s="186"/>
      <c r="AO201" s="185"/>
      <c r="AP201" s="185"/>
      <c r="AQ201" s="185"/>
      <c r="AR201" s="187">
        <f t="shared" si="11"/>
        <v>0</v>
      </c>
      <c r="AS201" s="187"/>
      <c r="AT201" s="200"/>
      <c r="AU201" s="137"/>
      <c r="AV201" s="135"/>
      <c r="AW201" s="135"/>
      <c r="AX201" s="135"/>
      <c r="AY201" s="135"/>
      <c r="AZ201" s="136"/>
    </row>
    <row r="202" spans="1:52" ht="36" customHeight="1" x14ac:dyDescent="0.2">
      <c r="A202" s="73">
        <v>184</v>
      </c>
      <c r="B202" s="170"/>
      <c r="C202" s="167"/>
      <c r="D202" s="167"/>
      <c r="E202" s="167"/>
      <c r="F202" s="167"/>
      <c r="G202" s="167"/>
      <c r="H202" s="167"/>
      <c r="I202" s="167"/>
      <c r="J202" s="167"/>
      <c r="K202" s="167"/>
      <c r="L202" s="167"/>
      <c r="M202" s="167"/>
      <c r="N202" s="167"/>
      <c r="O202" s="167"/>
      <c r="P202" s="168"/>
      <c r="Q202" s="168"/>
      <c r="R202" s="169"/>
      <c r="S202" s="169"/>
      <c r="T202" s="169"/>
      <c r="U202" s="134"/>
      <c r="V202" s="135"/>
      <c r="W202" s="135"/>
      <c r="X202" s="136"/>
      <c r="Y202" s="132"/>
      <c r="Z202" s="133"/>
      <c r="AA202" s="133"/>
      <c r="AB202" s="186"/>
      <c r="AC202" s="186"/>
      <c r="AD202" s="185"/>
      <c r="AE202" s="185"/>
      <c r="AF202" s="185"/>
      <c r="AG202" s="187">
        <f t="shared" si="10"/>
        <v>0</v>
      </c>
      <c r="AH202" s="187"/>
      <c r="AI202" s="187"/>
      <c r="AJ202" s="53"/>
      <c r="AK202" s="188"/>
      <c r="AL202" s="188"/>
      <c r="AM202" s="186"/>
      <c r="AN202" s="186"/>
      <c r="AO202" s="185"/>
      <c r="AP202" s="185"/>
      <c r="AQ202" s="185"/>
      <c r="AR202" s="187">
        <f t="shared" si="11"/>
        <v>0</v>
      </c>
      <c r="AS202" s="187"/>
      <c r="AT202" s="200"/>
      <c r="AU202" s="137"/>
      <c r="AV202" s="135"/>
      <c r="AW202" s="135"/>
      <c r="AX202" s="135"/>
      <c r="AY202" s="135"/>
      <c r="AZ202" s="136"/>
    </row>
    <row r="203" spans="1:52" ht="36" customHeight="1" x14ac:dyDescent="0.2">
      <c r="A203" s="73">
        <v>185</v>
      </c>
      <c r="B203" s="170"/>
      <c r="C203" s="167"/>
      <c r="D203" s="167"/>
      <c r="E203" s="167"/>
      <c r="F203" s="167"/>
      <c r="G203" s="167"/>
      <c r="H203" s="167"/>
      <c r="I203" s="167"/>
      <c r="J203" s="167"/>
      <c r="K203" s="167"/>
      <c r="L203" s="167"/>
      <c r="M203" s="167"/>
      <c r="N203" s="167"/>
      <c r="O203" s="167"/>
      <c r="P203" s="168"/>
      <c r="Q203" s="168"/>
      <c r="R203" s="169"/>
      <c r="S203" s="169"/>
      <c r="T203" s="169"/>
      <c r="U203" s="134"/>
      <c r="V203" s="135"/>
      <c r="W203" s="135"/>
      <c r="X203" s="136"/>
      <c r="Y203" s="132"/>
      <c r="Z203" s="133"/>
      <c r="AA203" s="133"/>
      <c r="AB203" s="186"/>
      <c r="AC203" s="186"/>
      <c r="AD203" s="185"/>
      <c r="AE203" s="185"/>
      <c r="AF203" s="185"/>
      <c r="AG203" s="187">
        <f t="shared" si="10"/>
        <v>0</v>
      </c>
      <c r="AH203" s="187"/>
      <c r="AI203" s="187"/>
      <c r="AJ203" s="53"/>
      <c r="AK203" s="188"/>
      <c r="AL203" s="188"/>
      <c r="AM203" s="186"/>
      <c r="AN203" s="186"/>
      <c r="AO203" s="185"/>
      <c r="AP203" s="185"/>
      <c r="AQ203" s="185"/>
      <c r="AR203" s="187">
        <f t="shared" si="11"/>
        <v>0</v>
      </c>
      <c r="AS203" s="187"/>
      <c r="AT203" s="200"/>
      <c r="AU203" s="137"/>
      <c r="AV203" s="135"/>
      <c r="AW203" s="135"/>
      <c r="AX203" s="135"/>
      <c r="AY203" s="135"/>
      <c r="AZ203" s="136"/>
    </row>
    <row r="204" spans="1:52" ht="36" customHeight="1" x14ac:dyDescent="0.2">
      <c r="A204" s="73">
        <v>186</v>
      </c>
      <c r="B204" s="170"/>
      <c r="C204" s="167"/>
      <c r="D204" s="167"/>
      <c r="E204" s="167"/>
      <c r="F204" s="167"/>
      <c r="G204" s="167"/>
      <c r="H204" s="167"/>
      <c r="I204" s="167"/>
      <c r="J204" s="167"/>
      <c r="K204" s="167"/>
      <c r="L204" s="167"/>
      <c r="M204" s="167"/>
      <c r="N204" s="167"/>
      <c r="O204" s="167"/>
      <c r="P204" s="168"/>
      <c r="Q204" s="168"/>
      <c r="R204" s="169"/>
      <c r="S204" s="169"/>
      <c r="T204" s="169"/>
      <c r="U204" s="134"/>
      <c r="V204" s="135"/>
      <c r="W204" s="135"/>
      <c r="X204" s="136"/>
      <c r="Y204" s="132"/>
      <c r="Z204" s="133"/>
      <c r="AA204" s="133"/>
      <c r="AB204" s="186"/>
      <c r="AC204" s="186"/>
      <c r="AD204" s="185"/>
      <c r="AE204" s="185"/>
      <c r="AF204" s="185"/>
      <c r="AG204" s="187">
        <f t="shared" si="10"/>
        <v>0</v>
      </c>
      <c r="AH204" s="187"/>
      <c r="AI204" s="187"/>
      <c r="AJ204" s="53"/>
      <c r="AK204" s="188"/>
      <c r="AL204" s="188"/>
      <c r="AM204" s="186"/>
      <c r="AN204" s="186"/>
      <c r="AO204" s="185"/>
      <c r="AP204" s="185"/>
      <c r="AQ204" s="185"/>
      <c r="AR204" s="187">
        <f t="shared" si="11"/>
        <v>0</v>
      </c>
      <c r="AS204" s="187"/>
      <c r="AT204" s="200"/>
      <c r="AU204" s="137"/>
      <c r="AV204" s="135"/>
      <c r="AW204" s="135"/>
      <c r="AX204" s="135"/>
      <c r="AY204" s="135"/>
      <c r="AZ204" s="136"/>
    </row>
    <row r="205" spans="1:52" ht="36" customHeight="1" x14ac:dyDescent="0.2">
      <c r="A205" s="73">
        <v>187</v>
      </c>
      <c r="B205" s="170"/>
      <c r="C205" s="167"/>
      <c r="D205" s="167"/>
      <c r="E205" s="167"/>
      <c r="F205" s="167"/>
      <c r="G205" s="167"/>
      <c r="H205" s="167"/>
      <c r="I205" s="167"/>
      <c r="J205" s="167"/>
      <c r="K205" s="167"/>
      <c r="L205" s="167"/>
      <c r="M205" s="167"/>
      <c r="N205" s="167"/>
      <c r="O205" s="167"/>
      <c r="P205" s="168"/>
      <c r="Q205" s="168"/>
      <c r="R205" s="169"/>
      <c r="S205" s="169"/>
      <c r="T205" s="169"/>
      <c r="U205" s="134"/>
      <c r="V205" s="135"/>
      <c r="W205" s="135"/>
      <c r="X205" s="136"/>
      <c r="Y205" s="132"/>
      <c r="Z205" s="133"/>
      <c r="AA205" s="133"/>
      <c r="AB205" s="186"/>
      <c r="AC205" s="186"/>
      <c r="AD205" s="185"/>
      <c r="AE205" s="185"/>
      <c r="AF205" s="185"/>
      <c r="AG205" s="187">
        <f t="shared" si="10"/>
        <v>0</v>
      </c>
      <c r="AH205" s="187"/>
      <c r="AI205" s="187"/>
      <c r="AJ205" s="53"/>
      <c r="AK205" s="188"/>
      <c r="AL205" s="188"/>
      <c r="AM205" s="186"/>
      <c r="AN205" s="186"/>
      <c r="AO205" s="185"/>
      <c r="AP205" s="185"/>
      <c r="AQ205" s="185"/>
      <c r="AR205" s="187">
        <f t="shared" si="11"/>
        <v>0</v>
      </c>
      <c r="AS205" s="187"/>
      <c r="AT205" s="200"/>
      <c r="AU205" s="137"/>
      <c r="AV205" s="135"/>
      <c r="AW205" s="135"/>
      <c r="AX205" s="135"/>
      <c r="AY205" s="135"/>
      <c r="AZ205" s="136"/>
    </row>
    <row r="206" spans="1:52" ht="36" customHeight="1" thickBot="1" x14ac:dyDescent="0.25">
      <c r="A206" s="73">
        <v>188</v>
      </c>
      <c r="B206" s="196"/>
      <c r="C206" s="197"/>
      <c r="D206" s="197"/>
      <c r="E206" s="197"/>
      <c r="F206" s="197"/>
      <c r="G206" s="197"/>
      <c r="H206" s="197"/>
      <c r="I206" s="197"/>
      <c r="J206" s="197"/>
      <c r="K206" s="197"/>
      <c r="L206" s="197"/>
      <c r="M206" s="197"/>
      <c r="N206" s="197"/>
      <c r="O206" s="197"/>
      <c r="P206" s="198"/>
      <c r="Q206" s="198"/>
      <c r="R206" s="199"/>
      <c r="S206" s="199"/>
      <c r="T206" s="199"/>
      <c r="U206" s="193"/>
      <c r="V206" s="139"/>
      <c r="W206" s="139"/>
      <c r="X206" s="140"/>
      <c r="Y206" s="194"/>
      <c r="Z206" s="195"/>
      <c r="AA206" s="195"/>
      <c r="AB206" s="190"/>
      <c r="AC206" s="190"/>
      <c r="AD206" s="189"/>
      <c r="AE206" s="189"/>
      <c r="AF206" s="189"/>
      <c r="AG206" s="191">
        <f t="shared" si="10"/>
        <v>0</v>
      </c>
      <c r="AH206" s="191"/>
      <c r="AI206" s="191"/>
      <c r="AJ206" s="54"/>
      <c r="AK206" s="192"/>
      <c r="AL206" s="192"/>
      <c r="AM206" s="178"/>
      <c r="AN206" s="178"/>
      <c r="AO206" s="177"/>
      <c r="AP206" s="177"/>
      <c r="AQ206" s="177"/>
      <c r="AR206" s="179">
        <f t="shared" si="11"/>
        <v>0</v>
      </c>
      <c r="AS206" s="179"/>
      <c r="AT206" s="180"/>
      <c r="AU206" s="138"/>
      <c r="AV206" s="139"/>
      <c r="AW206" s="139"/>
      <c r="AX206" s="139"/>
      <c r="AY206" s="139"/>
      <c r="AZ206" s="140"/>
    </row>
    <row r="207" spans="1:52" ht="12" customHeight="1" thickTop="1" thickBot="1" x14ac:dyDescent="0.25">
      <c r="B207" s="48"/>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51"/>
    </row>
    <row r="208" spans="1:52" ht="36" customHeight="1" thickTop="1" x14ac:dyDescent="0.2">
      <c r="B208" s="28"/>
      <c r="C208" s="28"/>
      <c r="D208" s="29"/>
      <c r="E208" s="29"/>
      <c r="F208" s="30"/>
      <c r="G208" s="30"/>
      <c r="H208" s="22"/>
      <c r="I208" s="27"/>
      <c r="K208" s="26"/>
      <c r="O208" s="27"/>
      <c r="AD208" s="127" t="s">
        <v>0</v>
      </c>
      <c r="AE208" s="127"/>
      <c r="AF208" s="128"/>
      <c r="AG208" s="234">
        <f>SUM(AG19:AI206)</f>
        <v>0</v>
      </c>
      <c r="AH208" s="235"/>
      <c r="AI208" s="235"/>
      <c r="AO208" s="127" t="s">
        <v>0</v>
      </c>
      <c r="AP208" s="127"/>
      <c r="AQ208" s="128"/>
      <c r="AR208" s="234">
        <f>SUM(AR19:AT206)</f>
        <v>0</v>
      </c>
      <c r="AS208" s="235"/>
      <c r="AT208" s="235"/>
    </row>
  </sheetData>
  <sheetProtection algorithmName="SHA-512" hashValue="0+rf45CoYAcTwgRjsQGK2F0jLbQ+Q1Lpzl/SC4iDziOpgsQoi6C8oEVWfKrQCDQwxosUsIp0OafqeEWiOXoTtw==" saltValue="X35XRPs9eDwMld+/YywmTg==" spinCount="100000" sheet="1" objects="1" scenarios="1" selectLockedCells="1"/>
  <mergeCells count="2885">
    <mergeCell ref="Q8:T8"/>
    <mergeCell ref="U8:W8"/>
    <mergeCell ref="X8:Z8"/>
    <mergeCell ref="B9:C9"/>
    <mergeCell ref="D9:G9"/>
    <mergeCell ref="H9:J9"/>
    <mergeCell ref="K9:M9"/>
    <mergeCell ref="O9:P9"/>
    <mergeCell ref="Q9:T9"/>
    <mergeCell ref="U9:W9"/>
    <mergeCell ref="X9:Z9"/>
    <mergeCell ref="B8:C8"/>
    <mergeCell ref="D8:G8"/>
    <mergeCell ref="H8:J8"/>
    <mergeCell ref="K8:M8"/>
    <mergeCell ref="O8:P8"/>
    <mergeCell ref="O6:P6"/>
    <mergeCell ref="Q6:T6"/>
    <mergeCell ref="U6:W6"/>
    <mergeCell ref="X6:Z6"/>
    <mergeCell ref="B7:C7"/>
    <mergeCell ref="D7:G7"/>
    <mergeCell ref="H7:J7"/>
    <mergeCell ref="K7:M7"/>
    <mergeCell ref="O7:P7"/>
    <mergeCell ref="Q7:T7"/>
    <mergeCell ref="U7:W7"/>
    <mergeCell ref="X7:Z7"/>
    <mergeCell ref="B6:C6"/>
    <mergeCell ref="D6:G6"/>
    <mergeCell ref="H6:J6"/>
    <mergeCell ref="K6:M6"/>
    <mergeCell ref="AK16:AT16"/>
    <mergeCell ref="AU16:AZ18"/>
    <mergeCell ref="AK17:AT17"/>
    <mergeCell ref="Y18:AA18"/>
    <mergeCell ref="Q10:T10"/>
    <mergeCell ref="U10:W10"/>
    <mergeCell ref="X10:Z10"/>
    <mergeCell ref="B16:E18"/>
    <mergeCell ref="F16:I18"/>
    <mergeCell ref="J16:O18"/>
    <mergeCell ref="P16:Q18"/>
    <mergeCell ref="R16:T18"/>
    <mergeCell ref="AB18:AC18"/>
    <mergeCell ref="AD18:AF18"/>
    <mergeCell ref="B10:C10"/>
    <mergeCell ref="D10:G10"/>
    <mergeCell ref="H10:J10"/>
    <mergeCell ref="K10:M10"/>
    <mergeCell ref="O10:P10"/>
    <mergeCell ref="B20:E20"/>
    <mergeCell ref="F20:I20"/>
    <mergeCell ref="J20:O20"/>
    <mergeCell ref="P20:Q20"/>
    <mergeCell ref="R20:T20"/>
    <mergeCell ref="U19:X19"/>
    <mergeCell ref="Y19:AA19"/>
    <mergeCell ref="AB19:AC19"/>
    <mergeCell ref="AD19:AF19"/>
    <mergeCell ref="AG19:AI19"/>
    <mergeCell ref="B19:E19"/>
    <mergeCell ref="F19:I19"/>
    <mergeCell ref="J19:O19"/>
    <mergeCell ref="P19:Q19"/>
    <mergeCell ref="R19:T19"/>
    <mergeCell ref="U16:X18"/>
    <mergeCell ref="Y16:AI17"/>
    <mergeCell ref="B23:E23"/>
    <mergeCell ref="F23:I23"/>
    <mergeCell ref="J23:O23"/>
    <mergeCell ref="P23:Q23"/>
    <mergeCell ref="R23:T23"/>
    <mergeCell ref="U22:X22"/>
    <mergeCell ref="Y22:AA22"/>
    <mergeCell ref="AB22:AC22"/>
    <mergeCell ref="AD22:AF22"/>
    <mergeCell ref="AG22:AI22"/>
    <mergeCell ref="B22:E22"/>
    <mergeCell ref="F22:I22"/>
    <mergeCell ref="J22:O22"/>
    <mergeCell ref="P22:Q22"/>
    <mergeCell ref="R22:T22"/>
    <mergeCell ref="B21:E21"/>
    <mergeCell ref="F21:I21"/>
    <mergeCell ref="J21:O21"/>
    <mergeCell ref="P21:Q21"/>
    <mergeCell ref="R21:T21"/>
    <mergeCell ref="Y21:AA21"/>
    <mergeCell ref="AB21:AC21"/>
    <mergeCell ref="AD21:AF21"/>
    <mergeCell ref="AG21:AI21"/>
    <mergeCell ref="AB23:AC23"/>
    <mergeCell ref="AD23:AF23"/>
    <mergeCell ref="AG23:AI23"/>
    <mergeCell ref="B26:E26"/>
    <mergeCell ref="F26:I26"/>
    <mergeCell ref="J26:O26"/>
    <mergeCell ref="P26:Q26"/>
    <mergeCell ref="R26:T26"/>
    <mergeCell ref="U25:X25"/>
    <mergeCell ref="Y25:AA25"/>
    <mergeCell ref="AB25:AC25"/>
    <mergeCell ref="AD25:AF25"/>
    <mergeCell ref="AG25:AI25"/>
    <mergeCell ref="B25:E25"/>
    <mergeCell ref="F25:I25"/>
    <mergeCell ref="J25:O25"/>
    <mergeCell ref="P25:Q25"/>
    <mergeCell ref="R25:T25"/>
    <mergeCell ref="B24:E24"/>
    <mergeCell ref="F24:I24"/>
    <mergeCell ref="J24:O24"/>
    <mergeCell ref="P24:Q24"/>
    <mergeCell ref="R24:T24"/>
    <mergeCell ref="B29:E29"/>
    <mergeCell ref="F29:I29"/>
    <mergeCell ref="J29:O29"/>
    <mergeCell ref="P29:Q29"/>
    <mergeCell ref="R29:T29"/>
    <mergeCell ref="U28:X28"/>
    <mergeCell ref="Y28:AA28"/>
    <mergeCell ref="AB28:AC28"/>
    <mergeCell ref="AD28:AF28"/>
    <mergeCell ref="AG28:AI28"/>
    <mergeCell ref="B28:E28"/>
    <mergeCell ref="F28:I28"/>
    <mergeCell ref="J28:O28"/>
    <mergeCell ref="P28:Q28"/>
    <mergeCell ref="R28:T28"/>
    <mergeCell ref="B27:E27"/>
    <mergeCell ref="F27:I27"/>
    <mergeCell ref="J27:O27"/>
    <mergeCell ref="P27:Q27"/>
    <mergeCell ref="R27:T27"/>
    <mergeCell ref="B32:E32"/>
    <mergeCell ref="F32:I32"/>
    <mergeCell ref="J32:O32"/>
    <mergeCell ref="P32:Q32"/>
    <mergeCell ref="R32:T32"/>
    <mergeCell ref="U31:X31"/>
    <mergeCell ref="Y31:AA31"/>
    <mergeCell ref="AB31:AC31"/>
    <mergeCell ref="AD31:AF31"/>
    <mergeCell ref="AG31:AI31"/>
    <mergeCell ref="B31:E31"/>
    <mergeCell ref="F31:I31"/>
    <mergeCell ref="J31:O31"/>
    <mergeCell ref="P31:Q31"/>
    <mergeCell ref="R31:T31"/>
    <mergeCell ref="B30:E30"/>
    <mergeCell ref="F30:I30"/>
    <mergeCell ref="J30:O30"/>
    <mergeCell ref="P30:Q30"/>
    <mergeCell ref="R30:T30"/>
    <mergeCell ref="B35:E35"/>
    <mergeCell ref="F35:I35"/>
    <mergeCell ref="J35:O35"/>
    <mergeCell ref="P35:Q35"/>
    <mergeCell ref="R35:T35"/>
    <mergeCell ref="U34:X34"/>
    <mergeCell ref="Y34:AA34"/>
    <mergeCell ref="AB34:AC34"/>
    <mergeCell ref="AD34:AF34"/>
    <mergeCell ref="AG34:AI34"/>
    <mergeCell ref="B34:E34"/>
    <mergeCell ref="F34:I34"/>
    <mergeCell ref="J34:O34"/>
    <mergeCell ref="P34:Q34"/>
    <mergeCell ref="R34:T34"/>
    <mergeCell ref="B33:E33"/>
    <mergeCell ref="F33:I33"/>
    <mergeCell ref="J33:O33"/>
    <mergeCell ref="P33:Q33"/>
    <mergeCell ref="R33:T33"/>
    <mergeCell ref="B38:E38"/>
    <mergeCell ref="F38:I38"/>
    <mergeCell ref="J38:O38"/>
    <mergeCell ref="P38:Q38"/>
    <mergeCell ref="R38:T38"/>
    <mergeCell ref="U37:X37"/>
    <mergeCell ref="Y37:AA37"/>
    <mergeCell ref="AB37:AC37"/>
    <mergeCell ref="AD37:AF37"/>
    <mergeCell ref="AG37:AI37"/>
    <mergeCell ref="B37:E37"/>
    <mergeCell ref="F37:I37"/>
    <mergeCell ref="J37:O37"/>
    <mergeCell ref="P37:Q37"/>
    <mergeCell ref="R37:T37"/>
    <mergeCell ref="B36:E36"/>
    <mergeCell ref="F36:I36"/>
    <mergeCell ref="J36:O36"/>
    <mergeCell ref="P36:Q36"/>
    <mergeCell ref="R36:T36"/>
    <mergeCell ref="B41:E41"/>
    <mergeCell ref="F41:I41"/>
    <mergeCell ref="J41:O41"/>
    <mergeCell ref="P41:Q41"/>
    <mergeCell ref="R41:T41"/>
    <mergeCell ref="U40:X40"/>
    <mergeCell ref="Y40:AA40"/>
    <mergeCell ref="AB40:AC40"/>
    <mergeCell ref="AD40:AF40"/>
    <mergeCell ref="AG40:AI40"/>
    <mergeCell ref="B40:E40"/>
    <mergeCell ref="F40:I40"/>
    <mergeCell ref="J40:O40"/>
    <mergeCell ref="P40:Q40"/>
    <mergeCell ref="R40:T40"/>
    <mergeCell ref="B39:E39"/>
    <mergeCell ref="F39:I39"/>
    <mergeCell ref="J39:O39"/>
    <mergeCell ref="P39:Q39"/>
    <mergeCell ref="R39:T39"/>
    <mergeCell ref="B44:E44"/>
    <mergeCell ref="F44:I44"/>
    <mergeCell ref="J44:O44"/>
    <mergeCell ref="P44:Q44"/>
    <mergeCell ref="R44:T44"/>
    <mergeCell ref="U43:X43"/>
    <mergeCell ref="Y43:AA43"/>
    <mergeCell ref="AB43:AC43"/>
    <mergeCell ref="AD43:AF43"/>
    <mergeCell ref="AG43:AI43"/>
    <mergeCell ref="B43:E43"/>
    <mergeCell ref="F43:I43"/>
    <mergeCell ref="J43:O43"/>
    <mergeCell ref="P43:Q43"/>
    <mergeCell ref="R43:T43"/>
    <mergeCell ref="B42:E42"/>
    <mergeCell ref="F42:I42"/>
    <mergeCell ref="J42:O42"/>
    <mergeCell ref="P42:Q42"/>
    <mergeCell ref="R42:T42"/>
    <mergeCell ref="B47:E47"/>
    <mergeCell ref="F47:I47"/>
    <mergeCell ref="J47:O47"/>
    <mergeCell ref="P47:Q47"/>
    <mergeCell ref="R47:T47"/>
    <mergeCell ref="U46:X46"/>
    <mergeCell ref="Y46:AA46"/>
    <mergeCell ref="AB46:AC46"/>
    <mergeCell ref="AD46:AF46"/>
    <mergeCell ref="AG46:AI46"/>
    <mergeCell ref="B46:E46"/>
    <mergeCell ref="F46:I46"/>
    <mergeCell ref="J46:O46"/>
    <mergeCell ref="P46:Q46"/>
    <mergeCell ref="R46:T46"/>
    <mergeCell ref="B45:E45"/>
    <mergeCell ref="F45:I45"/>
    <mergeCell ref="J45:O45"/>
    <mergeCell ref="P45:Q45"/>
    <mergeCell ref="R45:T45"/>
    <mergeCell ref="B50:E50"/>
    <mergeCell ref="F50:I50"/>
    <mergeCell ref="J50:O50"/>
    <mergeCell ref="P50:Q50"/>
    <mergeCell ref="R50:T50"/>
    <mergeCell ref="U49:X49"/>
    <mergeCell ref="Y49:AA49"/>
    <mergeCell ref="AB49:AC49"/>
    <mergeCell ref="AD49:AF49"/>
    <mergeCell ref="AG49:AI49"/>
    <mergeCell ref="B49:E49"/>
    <mergeCell ref="F49:I49"/>
    <mergeCell ref="J49:O49"/>
    <mergeCell ref="P49:Q49"/>
    <mergeCell ref="R49:T49"/>
    <mergeCell ref="B48:E48"/>
    <mergeCell ref="F48:I48"/>
    <mergeCell ref="J48:O48"/>
    <mergeCell ref="P48:Q48"/>
    <mergeCell ref="R48:T48"/>
    <mergeCell ref="B53:E53"/>
    <mergeCell ref="F53:I53"/>
    <mergeCell ref="J53:O53"/>
    <mergeCell ref="P53:Q53"/>
    <mergeCell ref="R53:T53"/>
    <mergeCell ref="U52:X52"/>
    <mergeCell ref="Y52:AA52"/>
    <mergeCell ref="AB52:AC52"/>
    <mergeCell ref="AD52:AF52"/>
    <mergeCell ref="AG52:AI52"/>
    <mergeCell ref="B52:E52"/>
    <mergeCell ref="F52:I52"/>
    <mergeCell ref="J52:O52"/>
    <mergeCell ref="P52:Q52"/>
    <mergeCell ref="R52:T52"/>
    <mergeCell ref="B51:E51"/>
    <mergeCell ref="F51:I51"/>
    <mergeCell ref="J51:O51"/>
    <mergeCell ref="P51:Q51"/>
    <mergeCell ref="R51:T51"/>
    <mergeCell ref="B56:E56"/>
    <mergeCell ref="F56:I56"/>
    <mergeCell ref="J56:O56"/>
    <mergeCell ref="P56:Q56"/>
    <mergeCell ref="R56:T56"/>
    <mergeCell ref="U55:X55"/>
    <mergeCell ref="Y55:AA55"/>
    <mergeCell ref="AB55:AC55"/>
    <mergeCell ref="AD55:AF55"/>
    <mergeCell ref="AG55:AI55"/>
    <mergeCell ref="B55:E55"/>
    <mergeCell ref="F55:I55"/>
    <mergeCell ref="J55:O55"/>
    <mergeCell ref="P55:Q55"/>
    <mergeCell ref="R55:T55"/>
    <mergeCell ref="B54:E54"/>
    <mergeCell ref="F54:I54"/>
    <mergeCell ref="J54:O54"/>
    <mergeCell ref="P54:Q54"/>
    <mergeCell ref="R54:T54"/>
    <mergeCell ref="B59:E59"/>
    <mergeCell ref="F59:I59"/>
    <mergeCell ref="J59:O59"/>
    <mergeCell ref="P59:Q59"/>
    <mergeCell ref="R59:T59"/>
    <mergeCell ref="U58:X58"/>
    <mergeCell ref="Y58:AA58"/>
    <mergeCell ref="AB58:AC58"/>
    <mergeCell ref="AD58:AF58"/>
    <mergeCell ref="AG58:AI58"/>
    <mergeCell ref="B58:E58"/>
    <mergeCell ref="F58:I58"/>
    <mergeCell ref="J58:O58"/>
    <mergeCell ref="P58:Q58"/>
    <mergeCell ref="R58:T58"/>
    <mergeCell ref="B57:E57"/>
    <mergeCell ref="F57:I57"/>
    <mergeCell ref="J57:O57"/>
    <mergeCell ref="P57:Q57"/>
    <mergeCell ref="R57:T57"/>
    <mergeCell ref="B62:E62"/>
    <mergeCell ref="F62:I62"/>
    <mergeCell ref="J62:O62"/>
    <mergeCell ref="P62:Q62"/>
    <mergeCell ref="R62:T62"/>
    <mergeCell ref="U61:X61"/>
    <mergeCell ref="Y61:AA61"/>
    <mergeCell ref="AB61:AC61"/>
    <mergeCell ref="AD61:AF61"/>
    <mergeCell ref="AG61:AI61"/>
    <mergeCell ref="B61:E61"/>
    <mergeCell ref="F61:I61"/>
    <mergeCell ref="J61:O61"/>
    <mergeCell ref="P61:Q61"/>
    <mergeCell ref="R61:T61"/>
    <mergeCell ref="B60:E60"/>
    <mergeCell ref="F60:I60"/>
    <mergeCell ref="J60:O60"/>
    <mergeCell ref="P60:Q60"/>
    <mergeCell ref="R60:T60"/>
    <mergeCell ref="B65:E65"/>
    <mergeCell ref="F65:I65"/>
    <mergeCell ref="J65:O65"/>
    <mergeCell ref="P65:Q65"/>
    <mergeCell ref="R65:T65"/>
    <mergeCell ref="U64:X64"/>
    <mergeCell ref="Y64:AA64"/>
    <mergeCell ref="AB64:AC64"/>
    <mergeCell ref="AD64:AF64"/>
    <mergeCell ref="AG64:AI64"/>
    <mergeCell ref="B64:E64"/>
    <mergeCell ref="F64:I64"/>
    <mergeCell ref="J64:O64"/>
    <mergeCell ref="P64:Q64"/>
    <mergeCell ref="R64:T64"/>
    <mergeCell ref="B63:E63"/>
    <mergeCell ref="F63:I63"/>
    <mergeCell ref="J63:O63"/>
    <mergeCell ref="P63:Q63"/>
    <mergeCell ref="R63:T63"/>
    <mergeCell ref="B68:E68"/>
    <mergeCell ref="F68:I68"/>
    <mergeCell ref="J68:O68"/>
    <mergeCell ref="P68:Q68"/>
    <mergeCell ref="R68:T68"/>
    <mergeCell ref="U67:X67"/>
    <mergeCell ref="Y67:AA67"/>
    <mergeCell ref="AB67:AC67"/>
    <mergeCell ref="AD67:AF67"/>
    <mergeCell ref="AG67:AI67"/>
    <mergeCell ref="B67:E67"/>
    <mergeCell ref="F67:I67"/>
    <mergeCell ref="J67:O67"/>
    <mergeCell ref="P67:Q67"/>
    <mergeCell ref="R67:T67"/>
    <mergeCell ref="B66:E66"/>
    <mergeCell ref="F66:I66"/>
    <mergeCell ref="J66:O66"/>
    <mergeCell ref="P66:Q66"/>
    <mergeCell ref="R66:T66"/>
    <mergeCell ref="B71:E71"/>
    <mergeCell ref="F71:I71"/>
    <mergeCell ref="J71:O71"/>
    <mergeCell ref="P71:Q71"/>
    <mergeCell ref="R71:T71"/>
    <mergeCell ref="U70:X70"/>
    <mergeCell ref="Y70:AA70"/>
    <mergeCell ref="AB70:AC70"/>
    <mergeCell ref="AD70:AF70"/>
    <mergeCell ref="AG70:AI70"/>
    <mergeCell ref="B70:E70"/>
    <mergeCell ref="F70:I70"/>
    <mergeCell ref="J70:O70"/>
    <mergeCell ref="P70:Q70"/>
    <mergeCell ref="R70:T70"/>
    <mergeCell ref="B69:E69"/>
    <mergeCell ref="F69:I69"/>
    <mergeCell ref="J69:O69"/>
    <mergeCell ref="P69:Q69"/>
    <mergeCell ref="R69:T69"/>
    <mergeCell ref="B74:E74"/>
    <mergeCell ref="F74:I74"/>
    <mergeCell ref="J74:O74"/>
    <mergeCell ref="P74:Q74"/>
    <mergeCell ref="R74:T74"/>
    <mergeCell ref="U73:X73"/>
    <mergeCell ref="Y73:AA73"/>
    <mergeCell ref="AB73:AC73"/>
    <mergeCell ref="AD73:AF73"/>
    <mergeCell ref="AG73:AI73"/>
    <mergeCell ref="B73:E73"/>
    <mergeCell ref="F73:I73"/>
    <mergeCell ref="J73:O73"/>
    <mergeCell ref="P73:Q73"/>
    <mergeCell ref="R73:T73"/>
    <mergeCell ref="B72:E72"/>
    <mergeCell ref="F72:I72"/>
    <mergeCell ref="J72:O72"/>
    <mergeCell ref="P72:Q72"/>
    <mergeCell ref="R72:T72"/>
    <mergeCell ref="B77:E77"/>
    <mergeCell ref="F77:I77"/>
    <mergeCell ref="J77:O77"/>
    <mergeCell ref="P77:Q77"/>
    <mergeCell ref="R77:T77"/>
    <mergeCell ref="U76:X76"/>
    <mergeCell ref="Y76:AA76"/>
    <mergeCell ref="AB76:AC76"/>
    <mergeCell ref="AD76:AF76"/>
    <mergeCell ref="AG76:AI76"/>
    <mergeCell ref="B76:E76"/>
    <mergeCell ref="F76:I76"/>
    <mergeCell ref="J76:O76"/>
    <mergeCell ref="P76:Q76"/>
    <mergeCell ref="R76:T76"/>
    <mergeCell ref="B75:E75"/>
    <mergeCell ref="F75:I75"/>
    <mergeCell ref="J75:O75"/>
    <mergeCell ref="P75:Q75"/>
    <mergeCell ref="R75:T75"/>
    <mergeCell ref="B80:E80"/>
    <mergeCell ref="F80:I80"/>
    <mergeCell ref="J80:O80"/>
    <mergeCell ref="P80:Q80"/>
    <mergeCell ref="R80:T80"/>
    <mergeCell ref="U79:X79"/>
    <mergeCell ref="Y79:AA79"/>
    <mergeCell ref="AB79:AC79"/>
    <mergeCell ref="AD79:AF79"/>
    <mergeCell ref="AG79:AI79"/>
    <mergeCell ref="B79:E79"/>
    <mergeCell ref="F79:I79"/>
    <mergeCell ref="J79:O79"/>
    <mergeCell ref="P79:Q79"/>
    <mergeCell ref="R79:T79"/>
    <mergeCell ref="B78:E78"/>
    <mergeCell ref="F78:I78"/>
    <mergeCell ref="J78:O78"/>
    <mergeCell ref="P78:Q78"/>
    <mergeCell ref="R78:T78"/>
    <mergeCell ref="B83:E83"/>
    <mergeCell ref="F83:I83"/>
    <mergeCell ref="J83:O83"/>
    <mergeCell ref="P83:Q83"/>
    <mergeCell ref="R83:T83"/>
    <mergeCell ref="U82:X82"/>
    <mergeCell ref="Y82:AA82"/>
    <mergeCell ref="AB82:AC82"/>
    <mergeCell ref="AD82:AF82"/>
    <mergeCell ref="AG82:AI82"/>
    <mergeCell ref="B82:E82"/>
    <mergeCell ref="F82:I82"/>
    <mergeCell ref="J82:O82"/>
    <mergeCell ref="P82:Q82"/>
    <mergeCell ref="R82:T82"/>
    <mergeCell ref="B81:E81"/>
    <mergeCell ref="F81:I81"/>
    <mergeCell ref="J81:O81"/>
    <mergeCell ref="P81:Q81"/>
    <mergeCell ref="R81:T81"/>
    <mergeCell ref="B86:E86"/>
    <mergeCell ref="F86:I86"/>
    <mergeCell ref="J86:O86"/>
    <mergeCell ref="P86:Q86"/>
    <mergeCell ref="R86:T86"/>
    <mergeCell ref="U85:X85"/>
    <mergeCell ref="Y85:AA85"/>
    <mergeCell ref="AB85:AC85"/>
    <mergeCell ref="AD85:AF85"/>
    <mergeCell ref="AG85:AI85"/>
    <mergeCell ref="B85:E85"/>
    <mergeCell ref="F85:I85"/>
    <mergeCell ref="J85:O85"/>
    <mergeCell ref="P85:Q85"/>
    <mergeCell ref="R85:T85"/>
    <mergeCell ref="B84:E84"/>
    <mergeCell ref="F84:I84"/>
    <mergeCell ref="J84:O84"/>
    <mergeCell ref="P84:Q84"/>
    <mergeCell ref="R84:T84"/>
    <mergeCell ref="B89:E89"/>
    <mergeCell ref="F89:I89"/>
    <mergeCell ref="J89:O89"/>
    <mergeCell ref="P89:Q89"/>
    <mergeCell ref="R89:T89"/>
    <mergeCell ref="U88:X88"/>
    <mergeCell ref="Y88:AA88"/>
    <mergeCell ref="AB88:AC88"/>
    <mergeCell ref="AD88:AF88"/>
    <mergeCell ref="AG88:AI88"/>
    <mergeCell ref="B88:E88"/>
    <mergeCell ref="F88:I88"/>
    <mergeCell ref="J88:O88"/>
    <mergeCell ref="P88:Q88"/>
    <mergeCell ref="R88:T88"/>
    <mergeCell ref="B87:E87"/>
    <mergeCell ref="F87:I87"/>
    <mergeCell ref="J87:O87"/>
    <mergeCell ref="P87:Q87"/>
    <mergeCell ref="R87:T87"/>
    <mergeCell ref="B92:E92"/>
    <mergeCell ref="F92:I92"/>
    <mergeCell ref="J92:O92"/>
    <mergeCell ref="P92:Q92"/>
    <mergeCell ref="R92:T92"/>
    <mergeCell ref="U91:X91"/>
    <mergeCell ref="Y91:AA91"/>
    <mergeCell ref="AB91:AC91"/>
    <mergeCell ref="AD91:AF91"/>
    <mergeCell ref="AG91:AI91"/>
    <mergeCell ref="B91:E91"/>
    <mergeCell ref="F91:I91"/>
    <mergeCell ref="J91:O91"/>
    <mergeCell ref="P91:Q91"/>
    <mergeCell ref="R91:T91"/>
    <mergeCell ref="B90:E90"/>
    <mergeCell ref="F90:I90"/>
    <mergeCell ref="J90:O90"/>
    <mergeCell ref="P90:Q90"/>
    <mergeCell ref="R90:T90"/>
    <mergeCell ref="B95:E95"/>
    <mergeCell ref="F95:I95"/>
    <mergeCell ref="J95:O95"/>
    <mergeCell ref="P95:Q95"/>
    <mergeCell ref="R95:T95"/>
    <mergeCell ref="U94:X94"/>
    <mergeCell ref="Y94:AA94"/>
    <mergeCell ref="AB94:AC94"/>
    <mergeCell ref="AD94:AF94"/>
    <mergeCell ref="AG94:AI94"/>
    <mergeCell ref="B94:E94"/>
    <mergeCell ref="F94:I94"/>
    <mergeCell ref="J94:O94"/>
    <mergeCell ref="P94:Q94"/>
    <mergeCell ref="R94:T94"/>
    <mergeCell ref="B93:E93"/>
    <mergeCell ref="F93:I93"/>
    <mergeCell ref="J93:O93"/>
    <mergeCell ref="P93:Q93"/>
    <mergeCell ref="R93:T93"/>
    <mergeCell ref="B98:E98"/>
    <mergeCell ref="F98:I98"/>
    <mergeCell ref="J98:O98"/>
    <mergeCell ref="P98:Q98"/>
    <mergeCell ref="R98:T98"/>
    <mergeCell ref="U97:X97"/>
    <mergeCell ref="Y97:AA97"/>
    <mergeCell ref="AB97:AC97"/>
    <mergeCell ref="AD97:AF97"/>
    <mergeCell ref="AG97:AI97"/>
    <mergeCell ref="B97:E97"/>
    <mergeCell ref="F97:I97"/>
    <mergeCell ref="J97:O97"/>
    <mergeCell ref="P97:Q97"/>
    <mergeCell ref="R97:T97"/>
    <mergeCell ref="B96:E96"/>
    <mergeCell ref="F96:I96"/>
    <mergeCell ref="J96:O96"/>
    <mergeCell ref="P96:Q96"/>
    <mergeCell ref="R96:T96"/>
    <mergeCell ref="B101:E101"/>
    <mergeCell ref="F101:I101"/>
    <mergeCell ref="J101:O101"/>
    <mergeCell ref="P101:Q101"/>
    <mergeCell ref="R101:T101"/>
    <mergeCell ref="U100:X100"/>
    <mergeCell ref="Y100:AA100"/>
    <mergeCell ref="AB100:AC100"/>
    <mergeCell ref="AD100:AF100"/>
    <mergeCell ref="AG100:AI100"/>
    <mergeCell ref="B100:E100"/>
    <mergeCell ref="F100:I100"/>
    <mergeCell ref="J100:O100"/>
    <mergeCell ref="P100:Q100"/>
    <mergeCell ref="R100:T100"/>
    <mergeCell ref="B99:E99"/>
    <mergeCell ref="F99:I99"/>
    <mergeCell ref="J99:O99"/>
    <mergeCell ref="P99:Q99"/>
    <mergeCell ref="R99:T99"/>
    <mergeCell ref="B104:E104"/>
    <mergeCell ref="F104:I104"/>
    <mergeCell ref="J104:O104"/>
    <mergeCell ref="P104:Q104"/>
    <mergeCell ref="R104:T104"/>
    <mergeCell ref="U103:X103"/>
    <mergeCell ref="Y103:AA103"/>
    <mergeCell ref="AB103:AC103"/>
    <mergeCell ref="AD103:AF103"/>
    <mergeCell ref="AG103:AI103"/>
    <mergeCell ref="B103:E103"/>
    <mergeCell ref="F103:I103"/>
    <mergeCell ref="J103:O103"/>
    <mergeCell ref="P103:Q103"/>
    <mergeCell ref="R103:T103"/>
    <mergeCell ref="B102:E102"/>
    <mergeCell ref="F102:I102"/>
    <mergeCell ref="J102:O102"/>
    <mergeCell ref="P102:Q102"/>
    <mergeCell ref="R102:T102"/>
    <mergeCell ref="B107:E107"/>
    <mergeCell ref="F107:I107"/>
    <mergeCell ref="J107:O107"/>
    <mergeCell ref="P107:Q107"/>
    <mergeCell ref="R107:T107"/>
    <mergeCell ref="U106:X106"/>
    <mergeCell ref="Y106:AA106"/>
    <mergeCell ref="AB106:AC106"/>
    <mergeCell ref="AD106:AF106"/>
    <mergeCell ref="AG106:AI106"/>
    <mergeCell ref="B106:E106"/>
    <mergeCell ref="F106:I106"/>
    <mergeCell ref="J106:O106"/>
    <mergeCell ref="P106:Q106"/>
    <mergeCell ref="R106:T106"/>
    <mergeCell ref="B105:E105"/>
    <mergeCell ref="F105:I105"/>
    <mergeCell ref="J105:O105"/>
    <mergeCell ref="P105:Q105"/>
    <mergeCell ref="R105:T105"/>
    <mergeCell ref="B110:E110"/>
    <mergeCell ref="F110:I110"/>
    <mergeCell ref="J110:O110"/>
    <mergeCell ref="P110:Q110"/>
    <mergeCell ref="R110:T110"/>
    <mergeCell ref="U109:X109"/>
    <mergeCell ref="Y109:AA109"/>
    <mergeCell ref="AB109:AC109"/>
    <mergeCell ref="AD109:AF109"/>
    <mergeCell ref="AG109:AI109"/>
    <mergeCell ref="B109:E109"/>
    <mergeCell ref="F109:I109"/>
    <mergeCell ref="J109:O109"/>
    <mergeCell ref="P109:Q109"/>
    <mergeCell ref="R109:T109"/>
    <mergeCell ref="B108:E108"/>
    <mergeCell ref="F108:I108"/>
    <mergeCell ref="J108:O108"/>
    <mergeCell ref="P108:Q108"/>
    <mergeCell ref="R108:T108"/>
    <mergeCell ref="B113:E113"/>
    <mergeCell ref="F113:I113"/>
    <mergeCell ref="J113:O113"/>
    <mergeCell ref="P113:Q113"/>
    <mergeCell ref="R113:T113"/>
    <mergeCell ref="U112:X112"/>
    <mergeCell ref="Y112:AA112"/>
    <mergeCell ref="AB112:AC112"/>
    <mergeCell ref="AD112:AF112"/>
    <mergeCell ref="AG112:AI112"/>
    <mergeCell ref="B112:E112"/>
    <mergeCell ref="F112:I112"/>
    <mergeCell ref="J112:O112"/>
    <mergeCell ref="P112:Q112"/>
    <mergeCell ref="R112:T112"/>
    <mergeCell ref="B111:E111"/>
    <mergeCell ref="F111:I111"/>
    <mergeCell ref="J111:O111"/>
    <mergeCell ref="P111:Q111"/>
    <mergeCell ref="R111:T111"/>
    <mergeCell ref="B116:E116"/>
    <mergeCell ref="F116:I116"/>
    <mergeCell ref="J116:O116"/>
    <mergeCell ref="P116:Q116"/>
    <mergeCell ref="R116:T116"/>
    <mergeCell ref="U115:X115"/>
    <mergeCell ref="Y115:AA115"/>
    <mergeCell ref="AB115:AC115"/>
    <mergeCell ref="AD115:AF115"/>
    <mergeCell ref="AG115:AI115"/>
    <mergeCell ref="B115:E115"/>
    <mergeCell ref="F115:I115"/>
    <mergeCell ref="J115:O115"/>
    <mergeCell ref="P115:Q115"/>
    <mergeCell ref="R115:T115"/>
    <mergeCell ref="B114:E114"/>
    <mergeCell ref="F114:I114"/>
    <mergeCell ref="J114:O114"/>
    <mergeCell ref="P114:Q114"/>
    <mergeCell ref="R114:T114"/>
    <mergeCell ref="B119:E119"/>
    <mergeCell ref="F119:I119"/>
    <mergeCell ref="J119:O119"/>
    <mergeCell ref="P119:Q119"/>
    <mergeCell ref="R119:T119"/>
    <mergeCell ref="U118:X118"/>
    <mergeCell ref="Y118:AA118"/>
    <mergeCell ref="AB118:AC118"/>
    <mergeCell ref="AD118:AF118"/>
    <mergeCell ref="AG118:AI118"/>
    <mergeCell ref="B118:E118"/>
    <mergeCell ref="F118:I118"/>
    <mergeCell ref="J118:O118"/>
    <mergeCell ref="P118:Q118"/>
    <mergeCell ref="R118:T118"/>
    <mergeCell ref="B117:E117"/>
    <mergeCell ref="F117:I117"/>
    <mergeCell ref="J117:O117"/>
    <mergeCell ref="P117:Q117"/>
    <mergeCell ref="R117:T117"/>
    <mergeCell ref="B122:E122"/>
    <mergeCell ref="F122:I122"/>
    <mergeCell ref="J122:O122"/>
    <mergeCell ref="P122:Q122"/>
    <mergeCell ref="R122:T122"/>
    <mergeCell ref="U121:X121"/>
    <mergeCell ref="Y121:AA121"/>
    <mergeCell ref="AB121:AC121"/>
    <mergeCell ref="AD121:AF121"/>
    <mergeCell ref="AG121:AI121"/>
    <mergeCell ref="B121:E121"/>
    <mergeCell ref="F121:I121"/>
    <mergeCell ref="J121:O121"/>
    <mergeCell ref="P121:Q121"/>
    <mergeCell ref="R121:T121"/>
    <mergeCell ref="B120:E120"/>
    <mergeCell ref="F120:I120"/>
    <mergeCell ref="J120:O120"/>
    <mergeCell ref="P120:Q120"/>
    <mergeCell ref="R120:T120"/>
    <mergeCell ref="B125:E125"/>
    <mergeCell ref="F125:I125"/>
    <mergeCell ref="J125:O125"/>
    <mergeCell ref="P125:Q125"/>
    <mergeCell ref="R125:T125"/>
    <mergeCell ref="U124:X124"/>
    <mergeCell ref="Y124:AA124"/>
    <mergeCell ref="AB124:AC124"/>
    <mergeCell ref="AD124:AF124"/>
    <mergeCell ref="AG124:AI124"/>
    <mergeCell ref="B124:E124"/>
    <mergeCell ref="F124:I124"/>
    <mergeCell ref="J124:O124"/>
    <mergeCell ref="P124:Q124"/>
    <mergeCell ref="R124:T124"/>
    <mergeCell ref="B123:E123"/>
    <mergeCell ref="F123:I123"/>
    <mergeCell ref="J123:O123"/>
    <mergeCell ref="P123:Q123"/>
    <mergeCell ref="R123:T123"/>
    <mergeCell ref="B128:E128"/>
    <mergeCell ref="F128:I128"/>
    <mergeCell ref="J128:O128"/>
    <mergeCell ref="P128:Q128"/>
    <mergeCell ref="R128:T128"/>
    <mergeCell ref="U127:X127"/>
    <mergeCell ref="Y127:AA127"/>
    <mergeCell ref="AB127:AC127"/>
    <mergeCell ref="AD127:AF127"/>
    <mergeCell ref="AG127:AI127"/>
    <mergeCell ref="B127:E127"/>
    <mergeCell ref="F127:I127"/>
    <mergeCell ref="J127:O127"/>
    <mergeCell ref="P127:Q127"/>
    <mergeCell ref="R127:T127"/>
    <mergeCell ref="B126:E126"/>
    <mergeCell ref="F126:I126"/>
    <mergeCell ref="J126:O126"/>
    <mergeCell ref="P126:Q126"/>
    <mergeCell ref="R126:T126"/>
    <mergeCell ref="B131:E131"/>
    <mergeCell ref="F131:I131"/>
    <mergeCell ref="J131:O131"/>
    <mergeCell ref="P131:Q131"/>
    <mergeCell ref="R131:T131"/>
    <mergeCell ref="U130:X130"/>
    <mergeCell ref="Y130:AA130"/>
    <mergeCell ref="AB130:AC130"/>
    <mergeCell ref="AD130:AF130"/>
    <mergeCell ref="AG130:AI130"/>
    <mergeCell ref="B130:E130"/>
    <mergeCell ref="F130:I130"/>
    <mergeCell ref="J130:O130"/>
    <mergeCell ref="P130:Q130"/>
    <mergeCell ref="R130:T130"/>
    <mergeCell ref="B129:E129"/>
    <mergeCell ref="F129:I129"/>
    <mergeCell ref="J129:O129"/>
    <mergeCell ref="P129:Q129"/>
    <mergeCell ref="R129:T129"/>
    <mergeCell ref="B134:E134"/>
    <mergeCell ref="F134:I134"/>
    <mergeCell ref="J134:O134"/>
    <mergeCell ref="P134:Q134"/>
    <mergeCell ref="R134:T134"/>
    <mergeCell ref="U133:X133"/>
    <mergeCell ref="Y133:AA133"/>
    <mergeCell ref="AB133:AC133"/>
    <mergeCell ref="AD133:AF133"/>
    <mergeCell ref="AG133:AI133"/>
    <mergeCell ref="B133:E133"/>
    <mergeCell ref="F133:I133"/>
    <mergeCell ref="J133:O133"/>
    <mergeCell ref="P133:Q133"/>
    <mergeCell ref="R133:T133"/>
    <mergeCell ref="B132:E132"/>
    <mergeCell ref="F132:I132"/>
    <mergeCell ref="J132:O132"/>
    <mergeCell ref="P132:Q132"/>
    <mergeCell ref="R132:T132"/>
    <mergeCell ref="B137:E137"/>
    <mergeCell ref="F137:I137"/>
    <mergeCell ref="J137:O137"/>
    <mergeCell ref="P137:Q137"/>
    <mergeCell ref="R137:T137"/>
    <mergeCell ref="U136:X136"/>
    <mergeCell ref="Y136:AA136"/>
    <mergeCell ref="AB136:AC136"/>
    <mergeCell ref="AD136:AF136"/>
    <mergeCell ref="AG136:AI136"/>
    <mergeCell ref="B136:E136"/>
    <mergeCell ref="F136:I136"/>
    <mergeCell ref="J136:O136"/>
    <mergeCell ref="P136:Q136"/>
    <mergeCell ref="R136:T136"/>
    <mergeCell ref="B135:E135"/>
    <mergeCell ref="F135:I135"/>
    <mergeCell ref="J135:O135"/>
    <mergeCell ref="P135:Q135"/>
    <mergeCell ref="R135:T135"/>
    <mergeCell ref="B140:E140"/>
    <mergeCell ref="F140:I140"/>
    <mergeCell ref="J140:O140"/>
    <mergeCell ref="P140:Q140"/>
    <mergeCell ref="R140:T140"/>
    <mergeCell ref="U139:X139"/>
    <mergeCell ref="Y139:AA139"/>
    <mergeCell ref="AB139:AC139"/>
    <mergeCell ref="AD139:AF139"/>
    <mergeCell ref="AG139:AI139"/>
    <mergeCell ref="B139:E139"/>
    <mergeCell ref="F139:I139"/>
    <mergeCell ref="J139:O139"/>
    <mergeCell ref="P139:Q139"/>
    <mergeCell ref="R139:T139"/>
    <mergeCell ref="B138:E138"/>
    <mergeCell ref="F138:I138"/>
    <mergeCell ref="J138:O138"/>
    <mergeCell ref="P138:Q138"/>
    <mergeCell ref="R138:T138"/>
    <mergeCell ref="B143:E143"/>
    <mergeCell ref="F143:I143"/>
    <mergeCell ref="J143:O143"/>
    <mergeCell ref="P143:Q143"/>
    <mergeCell ref="R143:T143"/>
    <mergeCell ref="U142:X142"/>
    <mergeCell ref="Y142:AA142"/>
    <mergeCell ref="AB142:AC142"/>
    <mergeCell ref="AD142:AF142"/>
    <mergeCell ref="AG142:AI142"/>
    <mergeCell ref="B142:E142"/>
    <mergeCell ref="F142:I142"/>
    <mergeCell ref="J142:O142"/>
    <mergeCell ref="P142:Q142"/>
    <mergeCell ref="R142:T142"/>
    <mergeCell ref="B141:E141"/>
    <mergeCell ref="F141:I141"/>
    <mergeCell ref="J141:O141"/>
    <mergeCell ref="P141:Q141"/>
    <mergeCell ref="R141:T141"/>
    <mergeCell ref="B146:E146"/>
    <mergeCell ref="F146:I146"/>
    <mergeCell ref="J146:O146"/>
    <mergeCell ref="P146:Q146"/>
    <mergeCell ref="R146:T146"/>
    <mergeCell ref="U145:X145"/>
    <mergeCell ref="Y145:AA145"/>
    <mergeCell ref="AB145:AC145"/>
    <mergeCell ref="AD145:AF145"/>
    <mergeCell ref="AG145:AI145"/>
    <mergeCell ref="B145:E145"/>
    <mergeCell ref="F145:I145"/>
    <mergeCell ref="J145:O145"/>
    <mergeCell ref="P145:Q145"/>
    <mergeCell ref="R145:T145"/>
    <mergeCell ref="B144:E144"/>
    <mergeCell ref="F144:I144"/>
    <mergeCell ref="J144:O144"/>
    <mergeCell ref="P144:Q144"/>
    <mergeCell ref="R144:T144"/>
    <mergeCell ref="B149:E149"/>
    <mergeCell ref="F149:I149"/>
    <mergeCell ref="J149:O149"/>
    <mergeCell ref="P149:Q149"/>
    <mergeCell ref="R149:T149"/>
    <mergeCell ref="U148:X148"/>
    <mergeCell ref="Y148:AA148"/>
    <mergeCell ref="AB148:AC148"/>
    <mergeCell ref="AD148:AF148"/>
    <mergeCell ref="AG148:AI148"/>
    <mergeCell ref="B148:E148"/>
    <mergeCell ref="F148:I148"/>
    <mergeCell ref="J148:O148"/>
    <mergeCell ref="P148:Q148"/>
    <mergeCell ref="R148:T148"/>
    <mergeCell ref="B147:E147"/>
    <mergeCell ref="F147:I147"/>
    <mergeCell ref="J147:O147"/>
    <mergeCell ref="P147:Q147"/>
    <mergeCell ref="R147:T147"/>
    <mergeCell ref="B152:E152"/>
    <mergeCell ref="F152:I152"/>
    <mergeCell ref="J152:O152"/>
    <mergeCell ref="P152:Q152"/>
    <mergeCell ref="R152:T152"/>
    <mergeCell ref="U151:X151"/>
    <mergeCell ref="Y151:AA151"/>
    <mergeCell ref="AB151:AC151"/>
    <mergeCell ref="AD151:AF151"/>
    <mergeCell ref="AG151:AI151"/>
    <mergeCell ref="B151:E151"/>
    <mergeCell ref="F151:I151"/>
    <mergeCell ref="J151:O151"/>
    <mergeCell ref="P151:Q151"/>
    <mergeCell ref="R151:T151"/>
    <mergeCell ref="B150:E150"/>
    <mergeCell ref="F150:I150"/>
    <mergeCell ref="J150:O150"/>
    <mergeCell ref="P150:Q150"/>
    <mergeCell ref="R150:T150"/>
    <mergeCell ref="B155:E155"/>
    <mergeCell ref="F155:I155"/>
    <mergeCell ref="J155:O155"/>
    <mergeCell ref="P155:Q155"/>
    <mergeCell ref="R155:T155"/>
    <mergeCell ref="U154:X154"/>
    <mergeCell ref="Y154:AA154"/>
    <mergeCell ref="AB154:AC154"/>
    <mergeCell ref="AD154:AF154"/>
    <mergeCell ref="AG154:AI154"/>
    <mergeCell ref="B154:E154"/>
    <mergeCell ref="F154:I154"/>
    <mergeCell ref="J154:O154"/>
    <mergeCell ref="P154:Q154"/>
    <mergeCell ref="R154:T154"/>
    <mergeCell ref="B153:E153"/>
    <mergeCell ref="F153:I153"/>
    <mergeCell ref="J153:O153"/>
    <mergeCell ref="P153:Q153"/>
    <mergeCell ref="R153:T153"/>
    <mergeCell ref="B158:E158"/>
    <mergeCell ref="F158:I158"/>
    <mergeCell ref="J158:O158"/>
    <mergeCell ref="P158:Q158"/>
    <mergeCell ref="R158:T158"/>
    <mergeCell ref="U157:X157"/>
    <mergeCell ref="Y157:AA157"/>
    <mergeCell ref="AB157:AC157"/>
    <mergeCell ref="AD157:AF157"/>
    <mergeCell ref="AG157:AI157"/>
    <mergeCell ref="B157:E157"/>
    <mergeCell ref="F157:I157"/>
    <mergeCell ref="J157:O157"/>
    <mergeCell ref="P157:Q157"/>
    <mergeCell ref="R157:T157"/>
    <mergeCell ref="B156:E156"/>
    <mergeCell ref="F156:I156"/>
    <mergeCell ref="J156:O156"/>
    <mergeCell ref="P156:Q156"/>
    <mergeCell ref="R156:T156"/>
    <mergeCell ref="B161:E161"/>
    <mergeCell ref="F161:I161"/>
    <mergeCell ref="J161:O161"/>
    <mergeCell ref="P161:Q161"/>
    <mergeCell ref="R161:T161"/>
    <mergeCell ref="U160:X160"/>
    <mergeCell ref="Y160:AA160"/>
    <mergeCell ref="AB160:AC160"/>
    <mergeCell ref="AD160:AF160"/>
    <mergeCell ref="AG160:AI160"/>
    <mergeCell ref="B160:E160"/>
    <mergeCell ref="F160:I160"/>
    <mergeCell ref="J160:O160"/>
    <mergeCell ref="P160:Q160"/>
    <mergeCell ref="R160:T160"/>
    <mergeCell ref="B159:E159"/>
    <mergeCell ref="F159:I159"/>
    <mergeCell ref="J159:O159"/>
    <mergeCell ref="P159:Q159"/>
    <mergeCell ref="R159:T159"/>
    <mergeCell ref="B164:E164"/>
    <mergeCell ref="F164:I164"/>
    <mergeCell ref="J164:O164"/>
    <mergeCell ref="P164:Q164"/>
    <mergeCell ref="R164:T164"/>
    <mergeCell ref="U163:X163"/>
    <mergeCell ref="Y163:AA163"/>
    <mergeCell ref="AB163:AC163"/>
    <mergeCell ref="AD163:AF163"/>
    <mergeCell ref="AG163:AI163"/>
    <mergeCell ref="B163:E163"/>
    <mergeCell ref="F163:I163"/>
    <mergeCell ref="J163:O163"/>
    <mergeCell ref="P163:Q163"/>
    <mergeCell ref="R163:T163"/>
    <mergeCell ref="B162:E162"/>
    <mergeCell ref="F162:I162"/>
    <mergeCell ref="J162:O162"/>
    <mergeCell ref="P162:Q162"/>
    <mergeCell ref="R162:T162"/>
    <mergeCell ref="B167:E167"/>
    <mergeCell ref="F167:I167"/>
    <mergeCell ref="J167:O167"/>
    <mergeCell ref="P167:Q167"/>
    <mergeCell ref="R167:T167"/>
    <mergeCell ref="U166:X166"/>
    <mergeCell ref="Y166:AA166"/>
    <mergeCell ref="AB166:AC166"/>
    <mergeCell ref="AD166:AF166"/>
    <mergeCell ref="AG166:AI166"/>
    <mergeCell ref="B166:E166"/>
    <mergeCell ref="F166:I166"/>
    <mergeCell ref="J166:O166"/>
    <mergeCell ref="P166:Q166"/>
    <mergeCell ref="R166:T166"/>
    <mergeCell ref="B165:E165"/>
    <mergeCell ref="F165:I165"/>
    <mergeCell ref="J165:O165"/>
    <mergeCell ref="P165:Q165"/>
    <mergeCell ref="R165:T165"/>
    <mergeCell ref="B170:E170"/>
    <mergeCell ref="F170:I170"/>
    <mergeCell ref="J170:O170"/>
    <mergeCell ref="P170:Q170"/>
    <mergeCell ref="R170:T170"/>
    <mergeCell ref="U169:X169"/>
    <mergeCell ref="Y169:AA169"/>
    <mergeCell ref="AB169:AC169"/>
    <mergeCell ref="AD169:AF169"/>
    <mergeCell ref="AG169:AI169"/>
    <mergeCell ref="B169:E169"/>
    <mergeCell ref="F169:I169"/>
    <mergeCell ref="J169:O169"/>
    <mergeCell ref="P169:Q169"/>
    <mergeCell ref="R169:T169"/>
    <mergeCell ref="B168:E168"/>
    <mergeCell ref="F168:I168"/>
    <mergeCell ref="J168:O168"/>
    <mergeCell ref="P168:Q168"/>
    <mergeCell ref="R168:T168"/>
    <mergeCell ref="B173:E173"/>
    <mergeCell ref="F173:I173"/>
    <mergeCell ref="J173:O173"/>
    <mergeCell ref="P173:Q173"/>
    <mergeCell ref="R173:T173"/>
    <mergeCell ref="U172:X172"/>
    <mergeCell ref="Y172:AA172"/>
    <mergeCell ref="AB172:AC172"/>
    <mergeCell ref="AD172:AF172"/>
    <mergeCell ref="AG172:AI172"/>
    <mergeCell ref="B172:E172"/>
    <mergeCell ref="F172:I172"/>
    <mergeCell ref="J172:O172"/>
    <mergeCell ref="P172:Q172"/>
    <mergeCell ref="R172:T172"/>
    <mergeCell ref="B171:E171"/>
    <mergeCell ref="F171:I171"/>
    <mergeCell ref="J171:O171"/>
    <mergeCell ref="P171:Q171"/>
    <mergeCell ref="R171:T171"/>
    <mergeCell ref="B176:E176"/>
    <mergeCell ref="F176:I176"/>
    <mergeCell ref="J176:O176"/>
    <mergeCell ref="P176:Q176"/>
    <mergeCell ref="R176:T176"/>
    <mergeCell ref="U175:X175"/>
    <mergeCell ref="Y175:AA175"/>
    <mergeCell ref="AB175:AC175"/>
    <mergeCell ref="AD175:AF175"/>
    <mergeCell ref="AG175:AI175"/>
    <mergeCell ref="B175:E175"/>
    <mergeCell ref="F175:I175"/>
    <mergeCell ref="J175:O175"/>
    <mergeCell ref="P175:Q175"/>
    <mergeCell ref="R175:T175"/>
    <mergeCell ref="B174:E174"/>
    <mergeCell ref="F174:I174"/>
    <mergeCell ref="J174:O174"/>
    <mergeCell ref="P174:Q174"/>
    <mergeCell ref="R174:T174"/>
    <mergeCell ref="B179:E179"/>
    <mergeCell ref="F179:I179"/>
    <mergeCell ref="J179:O179"/>
    <mergeCell ref="P179:Q179"/>
    <mergeCell ref="R179:T179"/>
    <mergeCell ref="U178:X178"/>
    <mergeCell ref="Y178:AA178"/>
    <mergeCell ref="AB178:AC178"/>
    <mergeCell ref="AD178:AF178"/>
    <mergeCell ref="AG178:AI178"/>
    <mergeCell ref="B178:E178"/>
    <mergeCell ref="F178:I178"/>
    <mergeCell ref="J178:O178"/>
    <mergeCell ref="P178:Q178"/>
    <mergeCell ref="R178:T178"/>
    <mergeCell ref="B177:E177"/>
    <mergeCell ref="F177:I177"/>
    <mergeCell ref="J177:O177"/>
    <mergeCell ref="P177:Q177"/>
    <mergeCell ref="R177:T177"/>
    <mergeCell ref="B182:E182"/>
    <mergeCell ref="F182:I182"/>
    <mergeCell ref="J182:O182"/>
    <mergeCell ref="P182:Q182"/>
    <mergeCell ref="R182:T182"/>
    <mergeCell ref="U181:X181"/>
    <mergeCell ref="Y181:AA181"/>
    <mergeCell ref="AB181:AC181"/>
    <mergeCell ref="AD181:AF181"/>
    <mergeCell ref="AG181:AI181"/>
    <mergeCell ref="B181:E181"/>
    <mergeCell ref="F181:I181"/>
    <mergeCell ref="J181:O181"/>
    <mergeCell ref="P181:Q181"/>
    <mergeCell ref="R181:T181"/>
    <mergeCell ref="B180:E180"/>
    <mergeCell ref="F180:I180"/>
    <mergeCell ref="J180:O180"/>
    <mergeCell ref="P180:Q180"/>
    <mergeCell ref="R180:T180"/>
    <mergeCell ref="B185:E185"/>
    <mergeCell ref="F185:I185"/>
    <mergeCell ref="J185:O185"/>
    <mergeCell ref="P185:Q185"/>
    <mergeCell ref="R185:T185"/>
    <mergeCell ref="U184:X184"/>
    <mergeCell ref="Y184:AA184"/>
    <mergeCell ref="AB184:AC184"/>
    <mergeCell ref="AD184:AF184"/>
    <mergeCell ref="AG184:AI184"/>
    <mergeCell ref="B184:E184"/>
    <mergeCell ref="F184:I184"/>
    <mergeCell ref="J184:O184"/>
    <mergeCell ref="P184:Q184"/>
    <mergeCell ref="R184:T184"/>
    <mergeCell ref="B183:E183"/>
    <mergeCell ref="F183:I183"/>
    <mergeCell ref="J183:O183"/>
    <mergeCell ref="P183:Q183"/>
    <mergeCell ref="R183:T183"/>
    <mergeCell ref="B188:E188"/>
    <mergeCell ref="F188:I188"/>
    <mergeCell ref="J188:O188"/>
    <mergeCell ref="P188:Q188"/>
    <mergeCell ref="R188:T188"/>
    <mergeCell ref="U187:X187"/>
    <mergeCell ref="Y187:AA187"/>
    <mergeCell ref="AB187:AC187"/>
    <mergeCell ref="AD187:AF187"/>
    <mergeCell ref="AG187:AI187"/>
    <mergeCell ref="B187:E187"/>
    <mergeCell ref="F187:I187"/>
    <mergeCell ref="J187:O187"/>
    <mergeCell ref="P187:Q187"/>
    <mergeCell ref="R187:T187"/>
    <mergeCell ref="B186:E186"/>
    <mergeCell ref="F186:I186"/>
    <mergeCell ref="J186:O186"/>
    <mergeCell ref="P186:Q186"/>
    <mergeCell ref="R186:T186"/>
    <mergeCell ref="B191:E191"/>
    <mergeCell ref="F191:I191"/>
    <mergeCell ref="J191:O191"/>
    <mergeCell ref="P191:Q191"/>
    <mergeCell ref="R191:T191"/>
    <mergeCell ref="U190:X190"/>
    <mergeCell ref="Y190:AA190"/>
    <mergeCell ref="AB190:AC190"/>
    <mergeCell ref="AD190:AF190"/>
    <mergeCell ref="AG190:AI190"/>
    <mergeCell ref="B190:E190"/>
    <mergeCell ref="F190:I190"/>
    <mergeCell ref="J190:O190"/>
    <mergeCell ref="P190:Q190"/>
    <mergeCell ref="R190:T190"/>
    <mergeCell ref="B189:E189"/>
    <mergeCell ref="F189:I189"/>
    <mergeCell ref="J189:O189"/>
    <mergeCell ref="P189:Q189"/>
    <mergeCell ref="R189:T189"/>
    <mergeCell ref="B194:E194"/>
    <mergeCell ref="F194:I194"/>
    <mergeCell ref="J194:O194"/>
    <mergeCell ref="P194:Q194"/>
    <mergeCell ref="R194:T194"/>
    <mergeCell ref="U193:X193"/>
    <mergeCell ref="Y193:AA193"/>
    <mergeCell ref="AB193:AC193"/>
    <mergeCell ref="AD193:AF193"/>
    <mergeCell ref="AG193:AI193"/>
    <mergeCell ref="B193:E193"/>
    <mergeCell ref="F193:I193"/>
    <mergeCell ref="J193:O193"/>
    <mergeCell ref="P193:Q193"/>
    <mergeCell ref="R193:T193"/>
    <mergeCell ref="B192:E192"/>
    <mergeCell ref="F192:I192"/>
    <mergeCell ref="J192:O192"/>
    <mergeCell ref="P192:Q192"/>
    <mergeCell ref="R192:T192"/>
    <mergeCell ref="B197:E197"/>
    <mergeCell ref="F197:I197"/>
    <mergeCell ref="J197:O197"/>
    <mergeCell ref="P197:Q197"/>
    <mergeCell ref="R197:T197"/>
    <mergeCell ref="U196:X196"/>
    <mergeCell ref="Y196:AA196"/>
    <mergeCell ref="AB196:AC196"/>
    <mergeCell ref="AD196:AF196"/>
    <mergeCell ref="AG196:AI196"/>
    <mergeCell ref="B196:E196"/>
    <mergeCell ref="F196:I196"/>
    <mergeCell ref="J196:O196"/>
    <mergeCell ref="P196:Q196"/>
    <mergeCell ref="R196:T196"/>
    <mergeCell ref="B195:E195"/>
    <mergeCell ref="F195:I195"/>
    <mergeCell ref="J195:O195"/>
    <mergeCell ref="P195:Q195"/>
    <mergeCell ref="R195:T195"/>
    <mergeCell ref="B200:E200"/>
    <mergeCell ref="F200:I200"/>
    <mergeCell ref="J200:O200"/>
    <mergeCell ref="P200:Q200"/>
    <mergeCell ref="R200:T200"/>
    <mergeCell ref="U199:X199"/>
    <mergeCell ref="Y199:AA199"/>
    <mergeCell ref="AB199:AC199"/>
    <mergeCell ref="AD199:AF199"/>
    <mergeCell ref="AG199:AI199"/>
    <mergeCell ref="B199:E199"/>
    <mergeCell ref="F199:I199"/>
    <mergeCell ref="J199:O199"/>
    <mergeCell ref="P199:Q199"/>
    <mergeCell ref="R199:T199"/>
    <mergeCell ref="B198:E198"/>
    <mergeCell ref="F198:I198"/>
    <mergeCell ref="J198:O198"/>
    <mergeCell ref="P198:Q198"/>
    <mergeCell ref="R198:T198"/>
    <mergeCell ref="B203:E203"/>
    <mergeCell ref="F203:I203"/>
    <mergeCell ref="J203:O203"/>
    <mergeCell ref="P203:Q203"/>
    <mergeCell ref="R203:T203"/>
    <mergeCell ref="U202:X202"/>
    <mergeCell ref="Y202:AA202"/>
    <mergeCell ref="AB202:AC202"/>
    <mergeCell ref="AD202:AF202"/>
    <mergeCell ref="AG202:AI202"/>
    <mergeCell ref="B202:E202"/>
    <mergeCell ref="F202:I202"/>
    <mergeCell ref="J202:O202"/>
    <mergeCell ref="P202:Q202"/>
    <mergeCell ref="R202:T202"/>
    <mergeCell ref="B201:E201"/>
    <mergeCell ref="F201:I201"/>
    <mergeCell ref="J201:O201"/>
    <mergeCell ref="P201:Q201"/>
    <mergeCell ref="R201:T201"/>
    <mergeCell ref="B206:E206"/>
    <mergeCell ref="F206:I206"/>
    <mergeCell ref="J206:O206"/>
    <mergeCell ref="P206:Q206"/>
    <mergeCell ref="R206:T206"/>
    <mergeCell ref="U205:X205"/>
    <mergeCell ref="Y205:AA205"/>
    <mergeCell ref="AB205:AC205"/>
    <mergeCell ref="AD205:AF205"/>
    <mergeCell ref="AG205:AI205"/>
    <mergeCell ref="B205:E205"/>
    <mergeCell ref="F205:I205"/>
    <mergeCell ref="J205:O205"/>
    <mergeCell ref="P205:Q205"/>
    <mergeCell ref="R205:T205"/>
    <mergeCell ref="B204:E204"/>
    <mergeCell ref="F204:I204"/>
    <mergeCell ref="J204:O204"/>
    <mergeCell ref="P204:Q204"/>
    <mergeCell ref="R204:T204"/>
    <mergeCell ref="AK19:AL19"/>
    <mergeCell ref="AM19:AN19"/>
    <mergeCell ref="AO19:AQ19"/>
    <mergeCell ref="AR19:AT19"/>
    <mergeCell ref="AU19:AZ19"/>
    <mergeCell ref="AG18:AI18"/>
    <mergeCell ref="AK18:AL18"/>
    <mergeCell ref="AM18:AN18"/>
    <mergeCell ref="AO18:AQ18"/>
    <mergeCell ref="AR18:AT18"/>
    <mergeCell ref="AG208:AI208"/>
    <mergeCell ref="AR208:AT208"/>
    <mergeCell ref="U206:X206"/>
    <mergeCell ref="Y206:AA206"/>
    <mergeCell ref="AB206:AC206"/>
    <mergeCell ref="AD206:AF206"/>
    <mergeCell ref="AG206:AI206"/>
    <mergeCell ref="AK206:AL206"/>
    <mergeCell ref="AM206:AN206"/>
    <mergeCell ref="AO206:AQ206"/>
    <mergeCell ref="AR206:AT206"/>
    <mergeCell ref="AK22:AL22"/>
    <mergeCell ref="AM22:AN22"/>
    <mergeCell ref="AO22:AQ22"/>
    <mergeCell ref="AR22:AT22"/>
    <mergeCell ref="AU22:AZ22"/>
    <mergeCell ref="AK21:AL21"/>
    <mergeCell ref="AM21:AN21"/>
    <mergeCell ref="AO21:AQ21"/>
    <mergeCell ref="AR21:AT21"/>
    <mergeCell ref="AU21:AZ21"/>
    <mergeCell ref="U21:X21"/>
    <mergeCell ref="AK20:AL20"/>
    <mergeCell ref="AM20:AN20"/>
    <mergeCell ref="AO20:AQ20"/>
    <mergeCell ref="AR20:AT20"/>
    <mergeCell ref="AU20:AZ20"/>
    <mergeCell ref="U20:X20"/>
    <mergeCell ref="Y20:AA20"/>
    <mergeCell ref="AB20:AC20"/>
    <mergeCell ref="AD20:AF20"/>
    <mergeCell ref="AG20:AI20"/>
    <mergeCell ref="AK25:AL25"/>
    <mergeCell ref="AM25:AN25"/>
    <mergeCell ref="AO25:AQ25"/>
    <mergeCell ref="AR25:AT25"/>
    <mergeCell ref="AU25:AZ25"/>
    <mergeCell ref="AK24:AL24"/>
    <mergeCell ref="AM24:AN24"/>
    <mergeCell ref="AO24:AQ24"/>
    <mergeCell ref="AR24:AT24"/>
    <mergeCell ref="AU24:AZ24"/>
    <mergeCell ref="U24:X24"/>
    <mergeCell ref="Y24:AA24"/>
    <mergeCell ref="AB24:AC24"/>
    <mergeCell ref="AD24:AF24"/>
    <mergeCell ref="AG24:AI24"/>
    <mergeCell ref="AK23:AL23"/>
    <mergeCell ref="AM23:AN23"/>
    <mergeCell ref="AO23:AQ23"/>
    <mergeCell ref="AR23:AT23"/>
    <mergeCell ref="AU23:AZ23"/>
    <mergeCell ref="U23:X23"/>
    <mergeCell ref="Y23:AA23"/>
    <mergeCell ref="AK28:AL28"/>
    <mergeCell ref="AM28:AN28"/>
    <mergeCell ref="AO28:AQ28"/>
    <mergeCell ref="AR28:AT28"/>
    <mergeCell ref="AU28:AZ28"/>
    <mergeCell ref="AK27:AL27"/>
    <mergeCell ref="AM27:AN27"/>
    <mergeCell ref="AO27:AQ27"/>
    <mergeCell ref="AR27:AT27"/>
    <mergeCell ref="AU27:AZ27"/>
    <mergeCell ref="U27:X27"/>
    <mergeCell ref="Y27:AA27"/>
    <mergeCell ref="AB27:AC27"/>
    <mergeCell ref="AD27:AF27"/>
    <mergeCell ref="AG27:AI27"/>
    <mergeCell ref="AK26:AL26"/>
    <mergeCell ref="AM26:AN26"/>
    <mergeCell ref="AO26:AQ26"/>
    <mergeCell ref="AR26:AT26"/>
    <mergeCell ref="AU26:AZ26"/>
    <mergeCell ref="U26:X26"/>
    <mergeCell ref="Y26:AA26"/>
    <mergeCell ref="AB26:AC26"/>
    <mergeCell ref="AD26:AF26"/>
    <mergeCell ref="AG26:AI26"/>
    <mergeCell ref="AK31:AL31"/>
    <mergeCell ref="AM31:AN31"/>
    <mergeCell ref="AO31:AQ31"/>
    <mergeCell ref="AR31:AT31"/>
    <mergeCell ref="AU31:AZ31"/>
    <mergeCell ref="AK30:AL30"/>
    <mergeCell ref="AM30:AN30"/>
    <mergeCell ref="AO30:AQ30"/>
    <mergeCell ref="AR30:AT30"/>
    <mergeCell ref="AU30:AZ30"/>
    <mergeCell ref="U30:X30"/>
    <mergeCell ref="Y30:AA30"/>
    <mergeCell ref="AB30:AC30"/>
    <mergeCell ref="AD30:AF30"/>
    <mergeCell ref="AG30:AI30"/>
    <mergeCell ref="AK29:AL29"/>
    <mergeCell ref="AM29:AN29"/>
    <mergeCell ref="AO29:AQ29"/>
    <mergeCell ref="AR29:AT29"/>
    <mergeCell ref="AU29:AZ29"/>
    <mergeCell ref="U29:X29"/>
    <mergeCell ref="Y29:AA29"/>
    <mergeCell ref="AB29:AC29"/>
    <mergeCell ref="AD29:AF29"/>
    <mergeCell ref="AG29:AI29"/>
    <mergeCell ref="AK34:AL34"/>
    <mergeCell ref="AM34:AN34"/>
    <mergeCell ref="AO34:AQ34"/>
    <mergeCell ref="AR34:AT34"/>
    <mergeCell ref="AU34:AZ34"/>
    <mergeCell ref="AK33:AL33"/>
    <mergeCell ref="AM33:AN33"/>
    <mergeCell ref="AO33:AQ33"/>
    <mergeCell ref="AR33:AT33"/>
    <mergeCell ref="AU33:AZ33"/>
    <mergeCell ref="U33:X33"/>
    <mergeCell ref="Y33:AA33"/>
    <mergeCell ref="AB33:AC33"/>
    <mergeCell ref="AD33:AF33"/>
    <mergeCell ref="AG33:AI33"/>
    <mergeCell ref="AK32:AL32"/>
    <mergeCell ref="AM32:AN32"/>
    <mergeCell ref="AO32:AQ32"/>
    <mergeCell ref="AR32:AT32"/>
    <mergeCell ref="AU32:AZ32"/>
    <mergeCell ref="U32:X32"/>
    <mergeCell ref="Y32:AA32"/>
    <mergeCell ref="AB32:AC32"/>
    <mergeCell ref="AD32:AF32"/>
    <mergeCell ref="AG32:AI32"/>
    <mergeCell ref="AK37:AL37"/>
    <mergeCell ref="AM37:AN37"/>
    <mergeCell ref="AO37:AQ37"/>
    <mergeCell ref="AR37:AT37"/>
    <mergeCell ref="AU37:AZ37"/>
    <mergeCell ref="AK36:AL36"/>
    <mergeCell ref="AM36:AN36"/>
    <mergeCell ref="AO36:AQ36"/>
    <mergeCell ref="AR36:AT36"/>
    <mergeCell ref="AU36:AZ36"/>
    <mergeCell ref="U36:X36"/>
    <mergeCell ref="Y36:AA36"/>
    <mergeCell ref="AB36:AC36"/>
    <mergeCell ref="AD36:AF36"/>
    <mergeCell ref="AG36:AI36"/>
    <mergeCell ref="AK35:AL35"/>
    <mergeCell ref="AM35:AN35"/>
    <mergeCell ref="AO35:AQ35"/>
    <mergeCell ref="AR35:AT35"/>
    <mergeCell ref="AU35:AZ35"/>
    <mergeCell ref="U35:X35"/>
    <mergeCell ref="Y35:AA35"/>
    <mergeCell ref="AB35:AC35"/>
    <mergeCell ref="AD35:AF35"/>
    <mergeCell ref="AG35:AI35"/>
    <mergeCell ref="AK40:AL40"/>
    <mergeCell ref="AM40:AN40"/>
    <mergeCell ref="AO40:AQ40"/>
    <mergeCell ref="AR40:AT40"/>
    <mergeCell ref="AU40:AZ40"/>
    <mergeCell ref="AK39:AL39"/>
    <mergeCell ref="AM39:AN39"/>
    <mergeCell ref="AO39:AQ39"/>
    <mergeCell ref="AR39:AT39"/>
    <mergeCell ref="AU39:AZ39"/>
    <mergeCell ref="U39:X39"/>
    <mergeCell ref="Y39:AA39"/>
    <mergeCell ref="AB39:AC39"/>
    <mergeCell ref="AD39:AF39"/>
    <mergeCell ref="AG39:AI39"/>
    <mergeCell ref="AK38:AL38"/>
    <mergeCell ref="AM38:AN38"/>
    <mergeCell ref="AO38:AQ38"/>
    <mergeCell ref="AR38:AT38"/>
    <mergeCell ref="AU38:AZ38"/>
    <mergeCell ref="U38:X38"/>
    <mergeCell ref="Y38:AA38"/>
    <mergeCell ref="AB38:AC38"/>
    <mergeCell ref="AD38:AF38"/>
    <mergeCell ref="AG38:AI38"/>
    <mergeCell ref="AK43:AL43"/>
    <mergeCell ref="AM43:AN43"/>
    <mergeCell ref="AO43:AQ43"/>
    <mergeCell ref="AR43:AT43"/>
    <mergeCell ref="AU43:AZ43"/>
    <mergeCell ref="AK42:AL42"/>
    <mergeCell ref="AM42:AN42"/>
    <mergeCell ref="AO42:AQ42"/>
    <mergeCell ref="AR42:AT42"/>
    <mergeCell ref="AU42:AZ42"/>
    <mergeCell ref="U42:X42"/>
    <mergeCell ref="Y42:AA42"/>
    <mergeCell ref="AB42:AC42"/>
    <mergeCell ref="AD42:AF42"/>
    <mergeCell ref="AG42:AI42"/>
    <mergeCell ref="AK41:AL41"/>
    <mergeCell ref="AM41:AN41"/>
    <mergeCell ref="AO41:AQ41"/>
    <mergeCell ref="AR41:AT41"/>
    <mergeCell ref="AU41:AZ41"/>
    <mergeCell ref="U41:X41"/>
    <mergeCell ref="Y41:AA41"/>
    <mergeCell ref="AB41:AC41"/>
    <mergeCell ref="AD41:AF41"/>
    <mergeCell ref="AG41:AI41"/>
    <mergeCell ref="AK46:AL46"/>
    <mergeCell ref="AM46:AN46"/>
    <mergeCell ref="AO46:AQ46"/>
    <mergeCell ref="AR46:AT46"/>
    <mergeCell ref="AU46:AZ46"/>
    <mergeCell ref="AK45:AL45"/>
    <mergeCell ref="AM45:AN45"/>
    <mergeCell ref="AO45:AQ45"/>
    <mergeCell ref="AR45:AT45"/>
    <mergeCell ref="AU45:AZ45"/>
    <mergeCell ref="U45:X45"/>
    <mergeCell ref="Y45:AA45"/>
    <mergeCell ref="AB45:AC45"/>
    <mergeCell ref="AD45:AF45"/>
    <mergeCell ref="AG45:AI45"/>
    <mergeCell ref="AK44:AL44"/>
    <mergeCell ref="AM44:AN44"/>
    <mergeCell ref="AO44:AQ44"/>
    <mergeCell ref="AR44:AT44"/>
    <mergeCell ref="AU44:AZ44"/>
    <mergeCell ref="U44:X44"/>
    <mergeCell ref="Y44:AA44"/>
    <mergeCell ref="AB44:AC44"/>
    <mergeCell ref="AD44:AF44"/>
    <mergeCell ref="AG44:AI44"/>
    <mergeCell ref="AK49:AL49"/>
    <mergeCell ref="AM49:AN49"/>
    <mergeCell ref="AO49:AQ49"/>
    <mergeCell ref="AR49:AT49"/>
    <mergeCell ref="AU49:AZ49"/>
    <mergeCell ref="AK48:AL48"/>
    <mergeCell ref="AM48:AN48"/>
    <mergeCell ref="AO48:AQ48"/>
    <mergeCell ref="AR48:AT48"/>
    <mergeCell ref="AU48:AZ48"/>
    <mergeCell ref="U48:X48"/>
    <mergeCell ref="Y48:AA48"/>
    <mergeCell ref="AB48:AC48"/>
    <mergeCell ref="AD48:AF48"/>
    <mergeCell ref="AG48:AI48"/>
    <mergeCell ref="AK47:AL47"/>
    <mergeCell ref="AM47:AN47"/>
    <mergeCell ref="AO47:AQ47"/>
    <mergeCell ref="AR47:AT47"/>
    <mergeCell ref="AU47:AZ47"/>
    <mergeCell ref="U47:X47"/>
    <mergeCell ref="Y47:AA47"/>
    <mergeCell ref="AB47:AC47"/>
    <mergeCell ref="AD47:AF47"/>
    <mergeCell ref="AG47:AI47"/>
    <mergeCell ref="AK52:AL52"/>
    <mergeCell ref="AM52:AN52"/>
    <mergeCell ref="AO52:AQ52"/>
    <mergeCell ref="AR52:AT52"/>
    <mergeCell ref="AU52:AZ52"/>
    <mergeCell ref="AK51:AL51"/>
    <mergeCell ref="AM51:AN51"/>
    <mergeCell ref="AO51:AQ51"/>
    <mergeCell ref="AR51:AT51"/>
    <mergeCell ref="AU51:AZ51"/>
    <mergeCell ref="U51:X51"/>
    <mergeCell ref="Y51:AA51"/>
    <mergeCell ref="AB51:AC51"/>
    <mergeCell ref="AD51:AF51"/>
    <mergeCell ref="AG51:AI51"/>
    <mergeCell ref="AK50:AL50"/>
    <mergeCell ref="AM50:AN50"/>
    <mergeCell ref="AO50:AQ50"/>
    <mergeCell ref="AR50:AT50"/>
    <mergeCell ref="AU50:AZ50"/>
    <mergeCell ref="U50:X50"/>
    <mergeCell ref="Y50:AA50"/>
    <mergeCell ref="AB50:AC50"/>
    <mergeCell ref="AD50:AF50"/>
    <mergeCell ref="AG50:AI50"/>
    <mergeCell ref="AK55:AL55"/>
    <mergeCell ref="AM55:AN55"/>
    <mergeCell ref="AO55:AQ55"/>
    <mergeCell ref="AR55:AT55"/>
    <mergeCell ref="AU55:AZ55"/>
    <mergeCell ref="AK54:AL54"/>
    <mergeCell ref="AM54:AN54"/>
    <mergeCell ref="AO54:AQ54"/>
    <mergeCell ref="AR54:AT54"/>
    <mergeCell ref="AU54:AZ54"/>
    <mergeCell ref="U54:X54"/>
    <mergeCell ref="Y54:AA54"/>
    <mergeCell ref="AB54:AC54"/>
    <mergeCell ref="AD54:AF54"/>
    <mergeCell ref="AG54:AI54"/>
    <mergeCell ref="AK53:AL53"/>
    <mergeCell ref="AM53:AN53"/>
    <mergeCell ref="AO53:AQ53"/>
    <mergeCell ref="AR53:AT53"/>
    <mergeCell ref="AU53:AZ53"/>
    <mergeCell ref="U53:X53"/>
    <mergeCell ref="Y53:AA53"/>
    <mergeCell ref="AB53:AC53"/>
    <mergeCell ref="AD53:AF53"/>
    <mergeCell ref="AG53:AI53"/>
    <mergeCell ref="AK58:AL58"/>
    <mergeCell ref="AM58:AN58"/>
    <mergeCell ref="AO58:AQ58"/>
    <mergeCell ref="AR58:AT58"/>
    <mergeCell ref="AU58:AZ58"/>
    <mergeCell ref="AK57:AL57"/>
    <mergeCell ref="AM57:AN57"/>
    <mergeCell ref="AO57:AQ57"/>
    <mergeCell ref="AR57:AT57"/>
    <mergeCell ref="AU57:AZ57"/>
    <mergeCell ref="U57:X57"/>
    <mergeCell ref="Y57:AA57"/>
    <mergeCell ref="AB57:AC57"/>
    <mergeCell ref="AD57:AF57"/>
    <mergeCell ref="AG57:AI57"/>
    <mergeCell ref="AK56:AL56"/>
    <mergeCell ref="AM56:AN56"/>
    <mergeCell ref="AO56:AQ56"/>
    <mergeCell ref="AR56:AT56"/>
    <mergeCell ref="AU56:AZ56"/>
    <mergeCell ref="U56:X56"/>
    <mergeCell ref="Y56:AA56"/>
    <mergeCell ref="AB56:AC56"/>
    <mergeCell ref="AD56:AF56"/>
    <mergeCell ref="AG56:AI56"/>
    <mergeCell ref="AK61:AL61"/>
    <mergeCell ref="AM61:AN61"/>
    <mergeCell ref="AO61:AQ61"/>
    <mergeCell ref="AR61:AT61"/>
    <mergeCell ref="AU61:AZ61"/>
    <mergeCell ref="AK60:AL60"/>
    <mergeCell ref="AM60:AN60"/>
    <mergeCell ref="AO60:AQ60"/>
    <mergeCell ref="AR60:AT60"/>
    <mergeCell ref="AU60:AZ60"/>
    <mergeCell ref="U60:X60"/>
    <mergeCell ref="Y60:AA60"/>
    <mergeCell ref="AB60:AC60"/>
    <mergeCell ref="AD60:AF60"/>
    <mergeCell ref="AG60:AI60"/>
    <mergeCell ref="AK59:AL59"/>
    <mergeCell ref="AM59:AN59"/>
    <mergeCell ref="AO59:AQ59"/>
    <mergeCell ref="AR59:AT59"/>
    <mergeCell ref="AU59:AZ59"/>
    <mergeCell ref="U59:X59"/>
    <mergeCell ref="Y59:AA59"/>
    <mergeCell ref="AB59:AC59"/>
    <mergeCell ref="AD59:AF59"/>
    <mergeCell ref="AG59:AI59"/>
    <mergeCell ref="AK64:AL64"/>
    <mergeCell ref="AM64:AN64"/>
    <mergeCell ref="AO64:AQ64"/>
    <mergeCell ref="AR64:AT64"/>
    <mergeCell ref="AU64:AZ64"/>
    <mergeCell ref="AK63:AL63"/>
    <mergeCell ref="AM63:AN63"/>
    <mergeCell ref="AO63:AQ63"/>
    <mergeCell ref="AR63:AT63"/>
    <mergeCell ref="AU63:AZ63"/>
    <mergeCell ref="U63:X63"/>
    <mergeCell ref="Y63:AA63"/>
    <mergeCell ref="AB63:AC63"/>
    <mergeCell ref="AD63:AF63"/>
    <mergeCell ref="AG63:AI63"/>
    <mergeCell ref="AK62:AL62"/>
    <mergeCell ref="AM62:AN62"/>
    <mergeCell ref="AO62:AQ62"/>
    <mergeCell ref="AR62:AT62"/>
    <mergeCell ref="AU62:AZ62"/>
    <mergeCell ref="U62:X62"/>
    <mergeCell ref="Y62:AA62"/>
    <mergeCell ref="AB62:AC62"/>
    <mergeCell ref="AD62:AF62"/>
    <mergeCell ref="AG62:AI62"/>
    <mergeCell ref="AK67:AL67"/>
    <mergeCell ref="AM67:AN67"/>
    <mergeCell ref="AO67:AQ67"/>
    <mergeCell ref="AR67:AT67"/>
    <mergeCell ref="AU67:AZ67"/>
    <mergeCell ref="AK66:AL66"/>
    <mergeCell ref="AM66:AN66"/>
    <mergeCell ref="AO66:AQ66"/>
    <mergeCell ref="AR66:AT66"/>
    <mergeCell ref="AU66:AZ66"/>
    <mergeCell ref="U66:X66"/>
    <mergeCell ref="Y66:AA66"/>
    <mergeCell ref="AB66:AC66"/>
    <mergeCell ref="AD66:AF66"/>
    <mergeCell ref="AG66:AI66"/>
    <mergeCell ref="AK65:AL65"/>
    <mergeCell ref="AM65:AN65"/>
    <mergeCell ref="AO65:AQ65"/>
    <mergeCell ref="AR65:AT65"/>
    <mergeCell ref="AU65:AZ65"/>
    <mergeCell ref="U65:X65"/>
    <mergeCell ref="Y65:AA65"/>
    <mergeCell ref="AB65:AC65"/>
    <mergeCell ref="AD65:AF65"/>
    <mergeCell ref="AG65:AI65"/>
    <mergeCell ref="AK70:AL70"/>
    <mergeCell ref="AM70:AN70"/>
    <mergeCell ref="AO70:AQ70"/>
    <mergeCell ref="AR70:AT70"/>
    <mergeCell ref="AU70:AZ70"/>
    <mergeCell ref="AK69:AL69"/>
    <mergeCell ref="AM69:AN69"/>
    <mergeCell ref="AO69:AQ69"/>
    <mergeCell ref="AR69:AT69"/>
    <mergeCell ref="AU69:AZ69"/>
    <mergeCell ref="U69:X69"/>
    <mergeCell ref="Y69:AA69"/>
    <mergeCell ref="AB69:AC69"/>
    <mergeCell ref="AD69:AF69"/>
    <mergeCell ref="AG69:AI69"/>
    <mergeCell ref="AK68:AL68"/>
    <mergeCell ref="AM68:AN68"/>
    <mergeCell ref="AO68:AQ68"/>
    <mergeCell ref="AR68:AT68"/>
    <mergeCell ref="AU68:AZ68"/>
    <mergeCell ref="U68:X68"/>
    <mergeCell ref="Y68:AA68"/>
    <mergeCell ref="AB68:AC68"/>
    <mergeCell ref="AD68:AF68"/>
    <mergeCell ref="AG68:AI68"/>
    <mergeCell ref="AK73:AL73"/>
    <mergeCell ref="AM73:AN73"/>
    <mergeCell ref="AO73:AQ73"/>
    <mergeCell ref="AR73:AT73"/>
    <mergeCell ref="AU73:AZ73"/>
    <mergeCell ref="AK72:AL72"/>
    <mergeCell ref="AM72:AN72"/>
    <mergeCell ref="AO72:AQ72"/>
    <mergeCell ref="AR72:AT72"/>
    <mergeCell ref="AU72:AZ72"/>
    <mergeCell ref="U72:X72"/>
    <mergeCell ref="Y72:AA72"/>
    <mergeCell ref="AB72:AC72"/>
    <mergeCell ref="AD72:AF72"/>
    <mergeCell ref="AG72:AI72"/>
    <mergeCell ref="AK71:AL71"/>
    <mergeCell ref="AM71:AN71"/>
    <mergeCell ref="AO71:AQ71"/>
    <mergeCell ref="AR71:AT71"/>
    <mergeCell ref="AU71:AZ71"/>
    <mergeCell ref="U71:X71"/>
    <mergeCell ref="Y71:AA71"/>
    <mergeCell ref="AB71:AC71"/>
    <mergeCell ref="AD71:AF71"/>
    <mergeCell ref="AG71:AI71"/>
    <mergeCell ref="AK76:AL76"/>
    <mergeCell ref="AM76:AN76"/>
    <mergeCell ref="AO76:AQ76"/>
    <mergeCell ref="AR76:AT76"/>
    <mergeCell ref="AU76:AZ76"/>
    <mergeCell ref="AK75:AL75"/>
    <mergeCell ref="AM75:AN75"/>
    <mergeCell ref="AO75:AQ75"/>
    <mergeCell ref="AR75:AT75"/>
    <mergeCell ref="AU75:AZ75"/>
    <mergeCell ref="U75:X75"/>
    <mergeCell ref="Y75:AA75"/>
    <mergeCell ref="AB75:AC75"/>
    <mergeCell ref="AD75:AF75"/>
    <mergeCell ref="AG75:AI75"/>
    <mergeCell ref="AK74:AL74"/>
    <mergeCell ref="AM74:AN74"/>
    <mergeCell ref="AO74:AQ74"/>
    <mergeCell ref="AR74:AT74"/>
    <mergeCell ref="AU74:AZ74"/>
    <mergeCell ref="U74:X74"/>
    <mergeCell ref="Y74:AA74"/>
    <mergeCell ref="AB74:AC74"/>
    <mergeCell ref="AD74:AF74"/>
    <mergeCell ref="AG74:AI74"/>
    <mergeCell ref="AK79:AL79"/>
    <mergeCell ref="AM79:AN79"/>
    <mergeCell ref="AO79:AQ79"/>
    <mergeCell ref="AR79:AT79"/>
    <mergeCell ref="AU79:AZ79"/>
    <mergeCell ref="AK78:AL78"/>
    <mergeCell ref="AM78:AN78"/>
    <mergeCell ref="AO78:AQ78"/>
    <mergeCell ref="AR78:AT78"/>
    <mergeCell ref="AU78:AZ78"/>
    <mergeCell ref="U78:X78"/>
    <mergeCell ref="Y78:AA78"/>
    <mergeCell ref="AB78:AC78"/>
    <mergeCell ref="AD78:AF78"/>
    <mergeCell ref="AG78:AI78"/>
    <mergeCell ref="AK77:AL77"/>
    <mergeCell ref="AM77:AN77"/>
    <mergeCell ref="AO77:AQ77"/>
    <mergeCell ref="AR77:AT77"/>
    <mergeCell ref="AU77:AZ77"/>
    <mergeCell ref="U77:X77"/>
    <mergeCell ref="Y77:AA77"/>
    <mergeCell ref="AB77:AC77"/>
    <mergeCell ref="AD77:AF77"/>
    <mergeCell ref="AG77:AI77"/>
    <mergeCell ref="AK82:AL82"/>
    <mergeCell ref="AM82:AN82"/>
    <mergeCell ref="AO82:AQ82"/>
    <mergeCell ref="AR82:AT82"/>
    <mergeCell ref="AU82:AZ82"/>
    <mergeCell ref="AK81:AL81"/>
    <mergeCell ref="AM81:AN81"/>
    <mergeCell ref="AO81:AQ81"/>
    <mergeCell ref="AR81:AT81"/>
    <mergeCell ref="AU81:AZ81"/>
    <mergeCell ref="U81:X81"/>
    <mergeCell ref="Y81:AA81"/>
    <mergeCell ref="AB81:AC81"/>
    <mergeCell ref="AD81:AF81"/>
    <mergeCell ref="AG81:AI81"/>
    <mergeCell ref="AK80:AL80"/>
    <mergeCell ref="AM80:AN80"/>
    <mergeCell ref="AO80:AQ80"/>
    <mergeCell ref="AR80:AT80"/>
    <mergeCell ref="AU80:AZ80"/>
    <mergeCell ref="U80:X80"/>
    <mergeCell ref="Y80:AA80"/>
    <mergeCell ref="AB80:AC80"/>
    <mergeCell ref="AD80:AF80"/>
    <mergeCell ref="AG80:AI80"/>
    <mergeCell ref="AK85:AL85"/>
    <mergeCell ref="AM85:AN85"/>
    <mergeCell ref="AO85:AQ85"/>
    <mergeCell ref="AR85:AT85"/>
    <mergeCell ref="AU85:AZ85"/>
    <mergeCell ref="AK84:AL84"/>
    <mergeCell ref="AM84:AN84"/>
    <mergeCell ref="AO84:AQ84"/>
    <mergeCell ref="AR84:AT84"/>
    <mergeCell ref="AU84:AZ84"/>
    <mergeCell ref="U84:X84"/>
    <mergeCell ref="Y84:AA84"/>
    <mergeCell ref="AB84:AC84"/>
    <mergeCell ref="AD84:AF84"/>
    <mergeCell ref="AG84:AI84"/>
    <mergeCell ref="AK83:AL83"/>
    <mergeCell ref="AM83:AN83"/>
    <mergeCell ref="AO83:AQ83"/>
    <mergeCell ref="AR83:AT83"/>
    <mergeCell ref="AU83:AZ83"/>
    <mergeCell ref="U83:X83"/>
    <mergeCell ref="Y83:AA83"/>
    <mergeCell ref="AB83:AC83"/>
    <mergeCell ref="AD83:AF83"/>
    <mergeCell ref="AG83:AI83"/>
    <mergeCell ref="AK88:AL88"/>
    <mergeCell ref="AM88:AN88"/>
    <mergeCell ref="AO88:AQ88"/>
    <mergeCell ref="AR88:AT88"/>
    <mergeCell ref="AU88:AZ88"/>
    <mergeCell ref="AK87:AL87"/>
    <mergeCell ref="AM87:AN87"/>
    <mergeCell ref="AO87:AQ87"/>
    <mergeCell ref="AR87:AT87"/>
    <mergeCell ref="AU87:AZ87"/>
    <mergeCell ref="U87:X87"/>
    <mergeCell ref="Y87:AA87"/>
    <mergeCell ref="AB87:AC87"/>
    <mergeCell ref="AD87:AF87"/>
    <mergeCell ref="AG87:AI87"/>
    <mergeCell ref="AK86:AL86"/>
    <mergeCell ref="AM86:AN86"/>
    <mergeCell ref="AO86:AQ86"/>
    <mergeCell ref="AR86:AT86"/>
    <mergeCell ref="AU86:AZ86"/>
    <mergeCell ref="U86:X86"/>
    <mergeCell ref="Y86:AA86"/>
    <mergeCell ref="AB86:AC86"/>
    <mergeCell ref="AD86:AF86"/>
    <mergeCell ref="AG86:AI86"/>
    <mergeCell ref="AK91:AL91"/>
    <mergeCell ref="AM91:AN91"/>
    <mergeCell ref="AO91:AQ91"/>
    <mergeCell ref="AR91:AT91"/>
    <mergeCell ref="AU91:AZ91"/>
    <mergeCell ref="AK90:AL90"/>
    <mergeCell ref="AM90:AN90"/>
    <mergeCell ref="AO90:AQ90"/>
    <mergeCell ref="AR90:AT90"/>
    <mergeCell ref="AU90:AZ90"/>
    <mergeCell ref="U90:X90"/>
    <mergeCell ref="Y90:AA90"/>
    <mergeCell ref="AB90:AC90"/>
    <mergeCell ref="AD90:AF90"/>
    <mergeCell ref="AG90:AI90"/>
    <mergeCell ref="AK89:AL89"/>
    <mergeCell ref="AM89:AN89"/>
    <mergeCell ref="AO89:AQ89"/>
    <mergeCell ref="AR89:AT89"/>
    <mergeCell ref="AU89:AZ89"/>
    <mergeCell ref="U89:X89"/>
    <mergeCell ref="Y89:AA89"/>
    <mergeCell ref="AB89:AC89"/>
    <mergeCell ref="AD89:AF89"/>
    <mergeCell ref="AG89:AI89"/>
    <mergeCell ref="AK94:AL94"/>
    <mergeCell ref="AM94:AN94"/>
    <mergeCell ref="AO94:AQ94"/>
    <mergeCell ref="AR94:AT94"/>
    <mergeCell ref="AU94:AZ94"/>
    <mergeCell ref="AK93:AL93"/>
    <mergeCell ref="AM93:AN93"/>
    <mergeCell ref="AO93:AQ93"/>
    <mergeCell ref="AR93:AT93"/>
    <mergeCell ref="AU93:AZ93"/>
    <mergeCell ref="U93:X93"/>
    <mergeCell ref="Y93:AA93"/>
    <mergeCell ref="AB93:AC93"/>
    <mergeCell ref="AD93:AF93"/>
    <mergeCell ref="AG93:AI93"/>
    <mergeCell ref="AK92:AL92"/>
    <mergeCell ref="AM92:AN92"/>
    <mergeCell ref="AO92:AQ92"/>
    <mergeCell ref="AR92:AT92"/>
    <mergeCell ref="AU92:AZ92"/>
    <mergeCell ref="U92:X92"/>
    <mergeCell ref="Y92:AA92"/>
    <mergeCell ref="AB92:AC92"/>
    <mergeCell ref="AD92:AF92"/>
    <mergeCell ref="AG92:AI92"/>
    <mergeCell ref="AK97:AL97"/>
    <mergeCell ref="AM97:AN97"/>
    <mergeCell ref="AO97:AQ97"/>
    <mergeCell ref="AR97:AT97"/>
    <mergeCell ref="AU97:AZ97"/>
    <mergeCell ref="AK96:AL96"/>
    <mergeCell ref="AM96:AN96"/>
    <mergeCell ref="AO96:AQ96"/>
    <mergeCell ref="AR96:AT96"/>
    <mergeCell ref="AU96:AZ96"/>
    <mergeCell ref="U96:X96"/>
    <mergeCell ref="Y96:AA96"/>
    <mergeCell ref="AB96:AC96"/>
    <mergeCell ref="AD96:AF96"/>
    <mergeCell ref="AG96:AI96"/>
    <mergeCell ref="AK95:AL95"/>
    <mergeCell ref="AM95:AN95"/>
    <mergeCell ref="AO95:AQ95"/>
    <mergeCell ref="AR95:AT95"/>
    <mergeCell ref="AU95:AZ95"/>
    <mergeCell ref="U95:X95"/>
    <mergeCell ref="Y95:AA95"/>
    <mergeCell ref="AB95:AC95"/>
    <mergeCell ref="AD95:AF95"/>
    <mergeCell ref="AG95:AI95"/>
    <mergeCell ref="AK100:AL100"/>
    <mergeCell ref="AM100:AN100"/>
    <mergeCell ref="AO100:AQ100"/>
    <mergeCell ref="AR100:AT100"/>
    <mergeCell ref="AU100:AZ100"/>
    <mergeCell ref="AK99:AL99"/>
    <mergeCell ref="AM99:AN99"/>
    <mergeCell ref="AO99:AQ99"/>
    <mergeCell ref="AR99:AT99"/>
    <mergeCell ref="AU99:AZ99"/>
    <mergeCell ref="U99:X99"/>
    <mergeCell ref="Y99:AA99"/>
    <mergeCell ref="AB99:AC99"/>
    <mergeCell ref="AD99:AF99"/>
    <mergeCell ref="AG99:AI99"/>
    <mergeCell ref="AK98:AL98"/>
    <mergeCell ref="AM98:AN98"/>
    <mergeCell ref="AO98:AQ98"/>
    <mergeCell ref="AR98:AT98"/>
    <mergeCell ref="AU98:AZ98"/>
    <mergeCell ref="U98:X98"/>
    <mergeCell ref="Y98:AA98"/>
    <mergeCell ref="AB98:AC98"/>
    <mergeCell ref="AD98:AF98"/>
    <mergeCell ref="AG98:AI98"/>
    <mergeCell ref="AK103:AL103"/>
    <mergeCell ref="AM103:AN103"/>
    <mergeCell ref="AO103:AQ103"/>
    <mergeCell ref="AR103:AT103"/>
    <mergeCell ref="AU103:AZ103"/>
    <mergeCell ref="AK102:AL102"/>
    <mergeCell ref="AM102:AN102"/>
    <mergeCell ref="AO102:AQ102"/>
    <mergeCell ref="AR102:AT102"/>
    <mergeCell ref="AU102:AZ102"/>
    <mergeCell ref="U102:X102"/>
    <mergeCell ref="Y102:AA102"/>
    <mergeCell ref="AB102:AC102"/>
    <mergeCell ref="AD102:AF102"/>
    <mergeCell ref="AG102:AI102"/>
    <mergeCell ref="AK101:AL101"/>
    <mergeCell ref="AM101:AN101"/>
    <mergeCell ref="AO101:AQ101"/>
    <mergeCell ref="AR101:AT101"/>
    <mergeCell ref="AU101:AZ101"/>
    <mergeCell ref="U101:X101"/>
    <mergeCell ref="Y101:AA101"/>
    <mergeCell ref="AB101:AC101"/>
    <mergeCell ref="AD101:AF101"/>
    <mergeCell ref="AG101:AI101"/>
    <mergeCell ref="AK106:AL106"/>
    <mergeCell ref="AM106:AN106"/>
    <mergeCell ref="AO106:AQ106"/>
    <mergeCell ref="AR106:AT106"/>
    <mergeCell ref="AU106:AZ106"/>
    <mergeCell ref="AK105:AL105"/>
    <mergeCell ref="AM105:AN105"/>
    <mergeCell ref="AO105:AQ105"/>
    <mergeCell ref="AR105:AT105"/>
    <mergeCell ref="AU105:AZ105"/>
    <mergeCell ref="U105:X105"/>
    <mergeCell ref="Y105:AA105"/>
    <mergeCell ref="AB105:AC105"/>
    <mergeCell ref="AD105:AF105"/>
    <mergeCell ref="AG105:AI105"/>
    <mergeCell ref="AK104:AL104"/>
    <mergeCell ref="AM104:AN104"/>
    <mergeCell ref="AO104:AQ104"/>
    <mergeCell ref="AR104:AT104"/>
    <mergeCell ref="AU104:AZ104"/>
    <mergeCell ref="U104:X104"/>
    <mergeCell ref="Y104:AA104"/>
    <mergeCell ref="AB104:AC104"/>
    <mergeCell ref="AD104:AF104"/>
    <mergeCell ref="AG104:AI104"/>
    <mergeCell ref="AK109:AL109"/>
    <mergeCell ref="AM109:AN109"/>
    <mergeCell ref="AO109:AQ109"/>
    <mergeCell ref="AR109:AT109"/>
    <mergeCell ref="AU109:AZ109"/>
    <mergeCell ref="AK108:AL108"/>
    <mergeCell ref="AM108:AN108"/>
    <mergeCell ref="AO108:AQ108"/>
    <mergeCell ref="AR108:AT108"/>
    <mergeCell ref="AU108:AZ108"/>
    <mergeCell ref="U108:X108"/>
    <mergeCell ref="Y108:AA108"/>
    <mergeCell ref="AB108:AC108"/>
    <mergeCell ref="AD108:AF108"/>
    <mergeCell ref="AG108:AI108"/>
    <mergeCell ref="AK107:AL107"/>
    <mergeCell ref="AM107:AN107"/>
    <mergeCell ref="AO107:AQ107"/>
    <mergeCell ref="AR107:AT107"/>
    <mergeCell ref="AU107:AZ107"/>
    <mergeCell ref="U107:X107"/>
    <mergeCell ref="Y107:AA107"/>
    <mergeCell ref="AB107:AC107"/>
    <mergeCell ref="AD107:AF107"/>
    <mergeCell ref="AG107:AI107"/>
    <mergeCell ref="AK112:AL112"/>
    <mergeCell ref="AM112:AN112"/>
    <mergeCell ref="AO112:AQ112"/>
    <mergeCell ref="AR112:AT112"/>
    <mergeCell ref="AU112:AZ112"/>
    <mergeCell ref="AK111:AL111"/>
    <mergeCell ref="AM111:AN111"/>
    <mergeCell ref="AO111:AQ111"/>
    <mergeCell ref="AR111:AT111"/>
    <mergeCell ref="AU111:AZ111"/>
    <mergeCell ref="U111:X111"/>
    <mergeCell ref="Y111:AA111"/>
    <mergeCell ref="AB111:AC111"/>
    <mergeCell ref="AD111:AF111"/>
    <mergeCell ref="AG111:AI111"/>
    <mergeCell ref="AK110:AL110"/>
    <mergeCell ref="AM110:AN110"/>
    <mergeCell ref="AO110:AQ110"/>
    <mergeCell ref="AR110:AT110"/>
    <mergeCell ref="AU110:AZ110"/>
    <mergeCell ref="U110:X110"/>
    <mergeCell ref="Y110:AA110"/>
    <mergeCell ref="AB110:AC110"/>
    <mergeCell ref="AD110:AF110"/>
    <mergeCell ref="AG110:AI110"/>
    <mergeCell ref="AK115:AL115"/>
    <mergeCell ref="AM115:AN115"/>
    <mergeCell ref="AO115:AQ115"/>
    <mergeCell ref="AR115:AT115"/>
    <mergeCell ref="AU115:AZ115"/>
    <mergeCell ref="AK114:AL114"/>
    <mergeCell ref="AM114:AN114"/>
    <mergeCell ref="AO114:AQ114"/>
    <mergeCell ref="AR114:AT114"/>
    <mergeCell ref="AU114:AZ114"/>
    <mergeCell ref="U114:X114"/>
    <mergeCell ref="Y114:AA114"/>
    <mergeCell ref="AB114:AC114"/>
    <mergeCell ref="AD114:AF114"/>
    <mergeCell ref="AG114:AI114"/>
    <mergeCell ref="AK113:AL113"/>
    <mergeCell ref="AM113:AN113"/>
    <mergeCell ref="AO113:AQ113"/>
    <mergeCell ref="AR113:AT113"/>
    <mergeCell ref="AU113:AZ113"/>
    <mergeCell ref="U113:X113"/>
    <mergeCell ref="Y113:AA113"/>
    <mergeCell ref="AB113:AC113"/>
    <mergeCell ref="AD113:AF113"/>
    <mergeCell ref="AG113:AI113"/>
    <mergeCell ref="AK118:AL118"/>
    <mergeCell ref="AM118:AN118"/>
    <mergeCell ref="AO118:AQ118"/>
    <mergeCell ref="AR118:AT118"/>
    <mergeCell ref="AU118:AZ118"/>
    <mergeCell ref="AK117:AL117"/>
    <mergeCell ref="AM117:AN117"/>
    <mergeCell ref="AO117:AQ117"/>
    <mergeCell ref="AR117:AT117"/>
    <mergeCell ref="AU117:AZ117"/>
    <mergeCell ref="U117:X117"/>
    <mergeCell ref="Y117:AA117"/>
    <mergeCell ref="AB117:AC117"/>
    <mergeCell ref="AD117:AF117"/>
    <mergeCell ref="AG117:AI117"/>
    <mergeCell ref="AK116:AL116"/>
    <mergeCell ref="AM116:AN116"/>
    <mergeCell ref="AO116:AQ116"/>
    <mergeCell ref="AR116:AT116"/>
    <mergeCell ref="AU116:AZ116"/>
    <mergeCell ref="U116:X116"/>
    <mergeCell ref="Y116:AA116"/>
    <mergeCell ref="AB116:AC116"/>
    <mergeCell ref="AD116:AF116"/>
    <mergeCell ref="AG116:AI116"/>
    <mergeCell ref="AK121:AL121"/>
    <mergeCell ref="AM121:AN121"/>
    <mergeCell ref="AO121:AQ121"/>
    <mergeCell ref="AR121:AT121"/>
    <mergeCell ref="AU121:AZ121"/>
    <mergeCell ref="AK120:AL120"/>
    <mergeCell ref="AM120:AN120"/>
    <mergeCell ref="AO120:AQ120"/>
    <mergeCell ref="AR120:AT120"/>
    <mergeCell ref="AU120:AZ120"/>
    <mergeCell ref="U120:X120"/>
    <mergeCell ref="Y120:AA120"/>
    <mergeCell ref="AB120:AC120"/>
    <mergeCell ref="AD120:AF120"/>
    <mergeCell ref="AG120:AI120"/>
    <mergeCell ref="AK119:AL119"/>
    <mergeCell ref="AM119:AN119"/>
    <mergeCell ref="AO119:AQ119"/>
    <mergeCell ref="AR119:AT119"/>
    <mergeCell ref="AU119:AZ119"/>
    <mergeCell ref="U119:X119"/>
    <mergeCell ref="Y119:AA119"/>
    <mergeCell ref="AB119:AC119"/>
    <mergeCell ref="AD119:AF119"/>
    <mergeCell ref="AG119:AI119"/>
    <mergeCell ref="AK124:AL124"/>
    <mergeCell ref="AM124:AN124"/>
    <mergeCell ref="AO124:AQ124"/>
    <mergeCell ref="AR124:AT124"/>
    <mergeCell ref="AU124:AZ124"/>
    <mergeCell ref="AK123:AL123"/>
    <mergeCell ref="AM123:AN123"/>
    <mergeCell ref="AO123:AQ123"/>
    <mergeCell ref="AR123:AT123"/>
    <mergeCell ref="AU123:AZ123"/>
    <mergeCell ref="U123:X123"/>
    <mergeCell ref="Y123:AA123"/>
    <mergeCell ref="AB123:AC123"/>
    <mergeCell ref="AD123:AF123"/>
    <mergeCell ref="AG123:AI123"/>
    <mergeCell ref="AK122:AL122"/>
    <mergeCell ref="AM122:AN122"/>
    <mergeCell ref="AO122:AQ122"/>
    <mergeCell ref="AR122:AT122"/>
    <mergeCell ref="AU122:AZ122"/>
    <mergeCell ref="U122:X122"/>
    <mergeCell ref="Y122:AA122"/>
    <mergeCell ref="AB122:AC122"/>
    <mergeCell ref="AD122:AF122"/>
    <mergeCell ref="AG122:AI122"/>
    <mergeCell ref="AK127:AL127"/>
    <mergeCell ref="AM127:AN127"/>
    <mergeCell ref="AO127:AQ127"/>
    <mergeCell ref="AR127:AT127"/>
    <mergeCell ref="AU127:AZ127"/>
    <mergeCell ref="AK126:AL126"/>
    <mergeCell ref="AM126:AN126"/>
    <mergeCell ref="AO126:AQ126"/>
    <mergeCell ref="AR126:AT126"/>
    <mergeCell ref="AU126:AZ126"/>
    <mergeCell ref="U126:X126"/>
    <mergeCell ref="Y126:AA126"/>
    <mergeCell ref="AB126:AC126"/>
    <mergeCell ref="AD126:AF126"/>
    <mergeCell ref="AG126:AI126"/>
    <mergeCell ref="AK125:AL125"/>
    <mergeCell ref="AM125:AN125"/>
    <mergeCell ref="AO125:AQ125"/>
    <mergeCell ref="AR125:AT125"/>
    <mergeCell ref="AU125:AZ125"/>
    <mergeCell ref="U125:X125"/>
    <mergeCell ref="Y125:AA125"/>
    <mergeCell ref="AB125:AC125"/>
    <mergeCell ref="AD125:AF125"/>
    <mergeCell ref="AG125:AI125"/>
    <mergeCell ref="AK130:AL130"/>
    <mergeCell ref="AM130:AN130"/>
    <mergeCell ref="AO130:AQ130"/>
    <mergeCell ref="AR130:AT130"/>
    <mergeCell ref="AU130:AZ130"/>
    <mergeCell ref="AK129:AL129"/>
    <mergeCell ref="AM129:AN129"/>
    <mergeCell ref="AO129:AQ129"/>
    <mergeCell ref="AR129:AT129"/>
    <mergeCell ref="AU129:AZ129"/>
    <mergeCell ref="U129:X129"/>
    <mergeCell ref="Y129:AA129"/>
    <mergeCell ref="AB129:AC129"/>
    <mergeCell ref="AD129:AF129"/>
    <mergeCell ref="AG129:AI129"/>
    <mergeCell ref="AK128:AL128"/>
    <mergeCell ref="AM128:AN128"/>
    <mergeCell ref="AO128:AQ128"/>
    <mergeCell ref="AR128:AT128"/>
    <mergeCell ref="AU128:AZ128"/>
    <mergeCell ref="U128:X128"/>
    <mergeCell ref="Y128:AA128"/>
    <mergeCell ref="AB128:AC128"/>
    <mergeCell ref="AD128:AF128"/>
    <mergeCell ref="AG128:AI128"/>
    <mergeCell ref="AK133:AL133"/>
    <mergeCell ref="AM133:AN133"/>
    <mergeCell ref="AO133:AQ133"/>
    <mergeCell ref="AR133:AT133"/>
    <mergeCell ref="AU133:AZ133"/>
    <mergeCell ref="AK132:AL132"/>
    <mergeCell ref="AM132:AN132"/>
    <mergeCell ref="AO132:AQ132"/>
    <mergeCell ref="AR132:AT132"/>
    <mergeCell ref="AU132:AZ132"/>
    <mergeCell ref="U132:X132"/>
    <mergeCell ref="Y132:AA132"/>
    <mergeCell ref="AB132:AC132"/>
    <mergeCell ref="AD132:AF132"/>
    <mergeCell ref="AG132:AI132"/>
    <mergeCell ref="AK131:AL131"/>
    <mergeCell ref="AM131:AN131"/>
    <mergeCell ref="AO131:AQ131"/>
    <mergeCell ref="AR131:AT131"/>
    <mergeCell ref="AU131:AZ131"/>
    <mergeCell ref="U131:X131"/>
    <mergeCell ref="Y131:AA131"/>
    <mergeCell ref="AB131:AC131"/>
    <mergeCell ref="AD131:AF131"/>
    <mergeCell ref="AG131:AI131"/>
    <mergeCell ref="AK136:AL136"/>
    <mergeCell ref="AM136:AN136"/>
    <mergeCell ref="AO136:AQ136"/>
    <mergeCell ref="AR136:AT136"/>
    <mergeCell ref="AU136:AZ136"/>
    <mergeCell ref="AK135:AL135"/>
    <mergeCell ref="AM135:AN135"/>
    <mergeCell ref="AO135:AQ135"/>
    <mergeCell ref="AR135:AT135"/>
    <mergeCell ref="AU135:AZ135"/>
    <mergeCell ref="U135:X135"/>
    <mergeCell ref="Y135:AA135"/>
    <mergeCell ref="AB135:AC135"/>
    <mergeCell ref="AD135:AF135"/>
    <mergeCell ref="AG135:AI135"/>
    <mergeCell ref="AK134:AL134"/>
    <mergeCell ref="AM134:AN134"/>
    <mergeCell ref="AO134:AQ134"/>
    <mergeCell ref="AR134:AT134"/>
    <mergeCell ref="AU134:AZ134"/>
    <mergeCell ref="U134:X134"/>
    <mergeCell ref="Y134:AA134"/>
    <mergeCell ref="AB134:AC134"/>
    <mergeCell ref="AD134:AF134"/>
    <mergeCell ref="AG134:AI134"/>
    <mergeCell ref="AK139:AL139"/>
    <mergeCell ref="AM139:AN139"/>
    <mergeCell ref="AO139:AQ139"/>
    <mergeCell ref="AR139:AT139"/>
    <mergeCell ref="AU139:AZ139"/>
    <mergeCell ref="AK138:AL138"/>
    <mergeCell ref="AM138:AN138"/>
    <mergeCell ref="AO138:AQ138"/>
    <mergeCell ref="AR138:AT138"/>
    <mergeCell ref="AU138:AZ138"/>
    <mergeCell ref="U138:X138"/>
    <mergeCell ref="Y138:AA138"/>
    <mergeCell ref="AB138:AC138"/>
    <mergeCell ref="AD138:AF138"/>
    <mergeCell ref="AG138:AI138"/>
    <mergeCell ref="AK137:AL137"/>
    <mergeCell ref="AM137:AN137"/>
    <mergeCell ref="AO137:AQ137"/>
    <mergeCell ref="AR137:AT137"/>
    <mergeCell ref="AU137:AZ137"/>
    <mergeCell ref="U137:X137"/>
    <mergeCell ref="Y137:AA137"/>
    <mergeCell ref="AB137:AC137"/>
    <mergeCell ref="AD137:AF137"/>
    <mergeCell ref="AG137:AI137"/>
    <mergeCell ref="AK142:AL142"/>
    <mergeCell ref="AM142:AN142"/>
    <mergeCell ref="AO142:AQ142"/>
    <mergeCell ref="AR142:AT142"/>
    <mergeCell ref="AU142:AZ142"/>
    <mergeCell ref="AK141:AL141"/>
    <mergeCell ref="AM141:AN141"/>
    <mergeCell ref="AO141:AQ141"/>
    <mergeCell ref="AR141:AT141"/>
    <mergeCell ref="AU141:AZ141"/>
    <mergeCell ref="U141:X141"/>
    <mergeCell ref="Y141:AA141"/>
    <mergeCell ref="AB141:AC141"/>
    <mergeCell ref="AD141:AF141"/>
    <mergeCell ref="AG141:AI141"/>
    <mergeCell ref="AK140:AL140"/>
    <mergeCell ref="AM140:AN140"/>
    <mergeCell ref="AO140:AQ140"/>
    <mergeCell ref="AR140:AT140"/>
    <mergeCell ref="AU140:AZ140"/>
    <mergeCell ref="U140:X140"/>
    <mergeCell ref="Y140:AA140"/>
    <mergeCell ref="AB140:AC140"/>
    <mergeCell ref="AD140:AF140"/>
    <mergeCell ref="AG140:AI140"/>
    <mergeCell ref="AK145:AL145"/>
    <mergeCell ref="AM145:AN145"/>
    <mergeCell ref="AO145:AQ145"/>
    <mergeCell ref="AR145:AT145"/>
    <mergeCell ref="AU145:AZ145"/>
    <mergeCell ref="AK144:AL144"/>
    <mergeCell ref="AM144:AN144"/>
    <mergeCell ref="AO144:AQ144"/>
    <mergeCell ref="AR144:AT144"/>
    <mergeCell ref="AU144:AZ144"/>
    <mergeCell ref="U144:X144"/>
    <mergeCell ref="Y144:AA144"/>
    <mergeCell ref="AB144:AC144"/>
    <mergeCell ref="AD144:AF144"/>
    <mergeCell ref="AG144:AI144"/>
    <mergeCell ref="AK143:AL143"/>
    <mergeCell ref="AM143:AN143"/>
    <mergeCell ref="AO143:AQ143"/>
    <mergeCell ref="AR143:AT143"/>
    <mergeCell ref="AU143:AZ143"/>
    <mergeCell ref="U143:X143"/>
    <mergeCell ref="Y143:AA143"/>
    <mergeCell ref="AB143:AC143"/>
    <mergeCell ref="AD143:AF143"/>
    <mergeCell ref="AG143:AI143"/>
    <mergeCell ref="AK148:AL148"/>
    <mergeCell ref="AM148:AN148"/>
    <mergeCell ref="AO148:AQ148"/>
    <mergeCell ref="AR148:AT148"/>
    <mergeCell ref="AU148:AZ148"/>
    <mergeCell ref="AK147:AL147"/>
    <mergeCell ref="AM147:AN147"/>
    <mergeCell ref="AO147:AQ147"/>
    <mergeCell ref="AR147:AT147"/>
    <mergeCell ref="AU147:AZ147"/>
    <mergeCell ref="U147:X147"/>
    <mergeCell ref="Y147:AA147"/>
    <mergeCell ref="AB147:AC147"/>
    <mergeCell ref="AD147:AF147"/>
    <mergeCell ref="AG147:AI147"/>
    <mergeCell ref="AK146:AL146"/>
    <mergeCell ref="AM146:AN146"/>
    <mergeCell ref="AO146:AQ146"/>
    <mergeCell ref="AR146:AT146"/>
    <mergeCell ref="AU146:AZ146"/>
    <mergeCell ref="U146:X146"/>
    <mergeCell ref="Y146:AA146"/>
    <mergeCell ref="AB146:AC146"/>
    <mergeCell ref="AD146:AF146"/>
    <mergeCell ref="AG146:AI146"/>
    <mergeCell ref="AK151:AL151"/>
    <mergeCell ref="AM151:AN151"/>
    <mergeCell ref="AO151:AQ151"/>
    <mergeCell ref="AR151:AT151"/>
    <mergeCell ref="AU151:AZ151"/>
    <mergeCell ref="AK150:AL150"/>
    <mergeCell ref="AM150:AN150"/>
    <mergeCell ref="AO150:AQ150"/>
    <mergeCell ref="AR150:AT150"/>
    <mergeCell ref="AU150:AZ150"/>
    <mergeCell ref="U150:X150"/>
    <mergeCell ref="Y150:AA150"/>
    <mergeCell ref="AB150:AC150"/>
    <mergeCell ref="AD150:AF150"/>
    <mergeCell ref="AG150:AI150"/>
    <mergeCell ref="AK149:AL149"/>
    <mergeCell ref="AM149:AN149"/>
    <mergeCell ref="AO149:AQ149"/>
    <mergeCell ref="AR149:AT149"/>
    <mergeCell ref="AU149:AZ149"/>
    <mergeCell ref="U149:X149"/>
    <mergeCell ref="Y149:AA149"/>
    <mergeCell ref="AB149:AC149"/>
    <mergeCell ref="AD149:AF149"/>
    <mergeCell ref="AG149:AI149"/>
    <mergeCell ref="AK154:AL154"/>
    <mergeCell ref="AM154:AN154"/>
    <mergeCell ref="AO154:AQ154"/>
    <mergeCell ref="AR154:AT154"/>
    <mergeCell ref="AU154:AZ154"/>
    <mergeCell ref="AK153:AL153"/>
    <mergeCell ref="AM153:AN153"/>
    <mergeCell ref="AO153:AQ153"/>
    <mergeCell ref="AR153:AT153"/>
    <mergeCell ref="AU153:AZ153"/>
    <mergeCell ref="U153:X153"/>
    <mergeCell ref="Y153:AA153"/>
    <mergeCell ref="AB153:AC153"/>
    <mergeCell ref="AD153:AF153"/>
    <mergeCell ref="AG153:AI153"/>
    <mergeCell ref="AK152:AL152"/>
    <mergeCell ref="AM152:AN152"/>
    <mergeCell ref="AO152:AQ152"/>
    <mergeCell ref="AR152:AT152"/>
    <mergeCell ref="AU152:AZ152"/>
    <mergeCell ref="U152:X152"/>
    <mergeCell ref="Y152:AA152"/>
    <mergeCell ref="AB152:AC152"/>
    <mergeCell ref="AD152:AF152"/>
    <mergeCell ref="AG152:AI152"/>
    <mergeCell ref="AK157:AL157"/>
    <mergeCell ref="AM157:AN157"/>
    <mergeCell ref="AO157:AQ157"/>
    <mergeCell ref="AR157:AT157"/>
    <mergeCell ref="AU157:AZ157"/>
    <mergeCell ref="AK156:AL156"/>
    <mergeCell ref="AM156:AN156"/>
    <mergeCell ref="AO156:AQ156"/>
    <mergeCell ref="AR156:AT156"/>
    <mergeCell ref="AU156:AZ156"/>
    <mergeCell ref="U156:X156"/>
    <mergeCell ref="Y156:AA156"/>
    <mergeCell ref="AB156:AC156"/>
    <mergeCell ref="AD156:AF156"/>
    <mergeCell ref="AG156:AI156"/>
    <mergeCell ref="AK155:AL155"/>
    <mergeCell ref="AM155:AN155"/>
    <mergeCell ref="AO155:AQ155"/>
    <mergeCell ref="AR155:AT155"/>
    <mergeCell ref="AU155:AZ155"/>
    <mergeCell ref="U155:X155"/>
    <mergeCell ref="Y155:AA155"/>
    <mergeCell ref="AB155:AC155"/>
    <mergeCell ref="AD155:AF155"/>
    <mergeCell ref="AG155:AI155"/>
    <mergeCell ref="AK160:AL160"/>
    <mergeCell ref="AM160:AN160"/>
    <mergeCell ref="AO160:AQ160"/>
    <mergeCell ref="AR160:AT160"/>
    <mergeCell ref="AU160:AZ160"/>
    <mergeCell ref="AK159:AL159"/>
    <mergeCell ref="AM159:AN159"/>
    <mergeCell ref="AO159:AQ159"/>
    <mergeCell ref="AR159:AT159"/>
    <mergeCell ref="AU159:AZ159"/>
    <mergeCell ref="U159:X159"/>
    <mergeCell ref="Y159:AA159"/>
    <mergeCell ref="AB159:AC159"/>
    <mergeCell ref="AD159:AF159"/>
    <mergeCell ref="AG159:AI159"/>
    <mergeCell ref="AK158:AL158"/>
    <mergeCell ref="AM158:AN158"/>
    <mergeCell ref="AO158:AQ158"/>
    <mergeCell ref="AR158:AT158"/>
    <mergeCell ref="AU158:AZ158"/>
    <mergeCell ref="U158:X158"/>
    <mergeCell ref="Y158:AA158"/>
    <mergeCell ref="AB158:AC158"/>
    <mergeCell ref="AD158:AF158"/>
    <mergeCell ref="AG158:AI158"/>
    <mergeCell ref="AK163:AL163"/>
    <mergeCell ref="AM163:AN163"/>
    <mergeCell ref="AO163:AQ163"/>
    <mergeCell ref="AR163:AT163"/>
    <mergeCell ref="AU163:AZ163"/>
    <mergeCell ref="AK162:AL162"/>
    <mergeCell ref="AM162:AN162"/>
    <mergeCell ref="AO162:AQ162"/>
    <mergeCell ref="AR162:AT162"/>
    <mergeCell ref="AU162:AZ162"/>
    <mergeCell ref="U162:X162"/>
    <mergeCell ref="Y162:AA162"/>
    <mergeCell ref="AB162:AC162"/>
    <mergeCell ref="AD162:AF162"/>
    <mergeCell ref="AG162:AI162"/>
    <mergeCell ref="AK161:AL161"/>
    <mergeCell ref="AM161:AN161"/>
    <mergeCell ref="AO161:AQ161"/>
    <mergeCell ref="AR161:AT161"/>
    <mergeCell ref="AU161:AZ161"/>
    <mergeCell ref="U161:X161"/>
    <mergeCell ref="Y161:AA161"/>
    <mergeCell ref="AB161:AC161"/>
    <mergeCell ref="AD161:AF161"/>
    <mergeCell ref="AG161:AI161"/>
    <mergeCell ref="AK166:AL166"/>
    <mergeCell ref="AM166:AN166"/>
    <mergeCell ref="AO166:AQ166"/>
    <mergeCell ref="AR166:AT166"/>
    <mergeCell ref="AU166:AZ166"/>
    <mergeCell ref="AK165:AL165"/>
    <mergeCell ref="AM165:AN165"/>
    <mergeCell ref="AO165:AQ165"/>
    <mergeCell ref="AR165:AT165"/>
    <mergeCell ref="AU165:AZ165"/>
    <mergeCell ref="U165:X165"/>
    <mergeCell ref="Y165:AA165"/>
    <mergeCell ref="AB165:AC165"/>
    <mergeCell ref="AD165:AF165"/>
    <mergeCell ref="AG165:AI165"/>
    <mergeCell ref="AK164:AL164"/>
    <mergeCell ref="AM164:AN164"/>
    <mergeCell ref="AO164:AQ164"/>
    <mergeCell ref="AR164:AT164"/>
    <mergeCell ref="AU164:AZ164"/>
    <mergeCell ref="U164:X164"/>
    <mergeCell ref="Y164:AA164"/>
    <mergeCell ref="AB164:AC164"/>
    <mergeCell ref="AD164:AF164"/>
    <mergeCell ref="AG164:AI164"/>
    <mergeCell ref="AK169:AL169"/>
    <mergeCell ref="AM169:AN169"/>
    <mergeCell ref="AO169:AQ169"/>
    <mergeCell ref="AR169:AT169"/>
    <mergeCell ref="AU169:AZ169"/>
    <mergeCell ref="AK168:AL168"/>
    <mergeCell ref="AM168:AN168"/>
    <mergeCell ref="AO168:AQ168"/>
    <mergeCell ref="AR168:AT168"/>
    <mergeCell ref="AU168:AZ168"/>
    <mergeCell ref="U168:X168"/>
    <mergeCell ref="Y168:AA168"/>
    <mergeCell ref="AB168:AC168"/>
    <mergeCell ref="AD168:AF168"/>
    <mergeCell ref="AG168:AI168"/>
    <mergeCell ref="AK167:AL167"/>
    <mergeCell ref="AM167:AN167"/>
    <mergeCell ref="AO167:AQ167"/>
    <mergeCell ref="AR167:AT167"/>
    <mergeCell ref="AU167:AZ167"/>
    <mergeCell ref="U167:X167"/>
    <mergeCell ref="Y167:AA167"/>
    <mergeCell ref="AB167:AC167"/>
    <mergeCell ref="AD167:AF167"/>
    <mergeCell ref="AG167:AI167"/>
    <mergeCell ref="AK172:AL172"/>
    <mergeCell ref="AM172:AN172"/>
    <mergeCell ref="AO172:AQ172"/>
    <mergeCell ref="AR172:AT172"/>
    <mergeCell ref="AU172:AZ172"/>
    <mergeCell ref="AK171:AL171"/>
    <mergeCell ref="AM171:AN171"/>
    <mergeCell ref="AO171:AQ171"/>
    <mergeCell ref="AR171:AT171"/>
    <mergeCell ref="AU171:AZ171"/>
    <mergeCell ref="U171:X171"/>
    <mergeCell ref="Y171:AA171"/>
    <mergeCell ref="AB171:AC171"/>
    <mergeCell ref="AD171:AF171"/>
    <mergeCell ref="AG171:AI171"/>
    <mergeCell ref="AK170:AL170"/>
    <mergeCell ref="AM170:AN170"/>
    <mergeCell ref="AO170:AQ170"/>
    <mergeCell ref="AR170:AT170"/>
    <mergeCell ref="AU170:AZ170"/>
    <mergeCell ref="U170:X170"/>
    <mergeCell ref="Y170:AA170"/>
    <mergeCell ref="AB170:AC170"/>
    <mergeCell ref="AD170:AF170"/>
    <mergeCell ref="AG170:AI170"/>
    <mergeCell ref="AK175:AL175"/>
    <mergeCell ref="AM175:AN175"/>
    <mergeCell ref="AO175:AQ175"/>
    <mergeCell ref="AR175:AT175"/>
    <mergeCell ref="AU175:AZ175"/>
    <mergeCell ref="AK174:AL174"/>
    <mergeCell ref="AM174:AN174"/>
    <mergeCell ref="AO174:AQ174"/>
    <mergeCell ref="AR174:AT174"/>
    <mergeCell ref="AU174:AZ174"/>
    <mergeCell ref="U174:X174"/>
    <mergeCell ref="Y174:AA174"/>
    <mergeCell ref="AB174:AC174"/>
    <mergeCell ref="AD174:AF174"/>
    <mergeCell ref="AG174:AI174"/>
    <mergeCell ref="AK173:AL173"/>
    <mergeCell ref="AM173:AN173"/>
    <mergeCell ref="AO173:AQ173"/>
    <mergeCell ref="AR173:AT173"/>
    <mergeCell ref="AU173:AZ173"/>
    <mergeCell ref="U173:X173"/>
    <mergeCell ref="Y173:AA173"/>
    <mergeCell ref="AB173:AC173"/>
    <mergeCell ref="AD173:AF173"/>
    <mergeCell ref="AG173:AI173"/>
    <mergeCell ref="AK178:AL178"/>
    <mergeCell ref="AM178:AN178"/>
    <mergeCell ref="AO178:AQ178"/>
    <mergeCell ref="AR178:AT178"/>
    <mergeCell ref="AU178:AZ178"/>
    <mergeCell ref="AK177:AL177"/>
    <mergeCell ref="AM177:AN177"/>
    <mergeCell ref="AO177:AQ177"/>
    <mergeCell ref="AR177:AT177"/>
    <mergeCell ref="AU177:AZ177"/>
    <mergeCell ref="U177:X177"/>
    <mergeCell ref="Y177:AA177"/>
    <mergeCell ref="AB177:AC177"/>
    <mergeCell ref="AD177:AF177"/>
    <mergeCell ref="AG177:AI177"/>
    <mergeCell ref="AK176:AL176"/>
    <mergeCell ref="AM176:AN176"/>
    <mergeCell ref="AO176:AQ176"/>
    <mergeCell ref="AR176:AT176"/>
    <mergeCell ref="AU176:AZ176"/>
    <mergeCell ref="U176:X176"/>
    <mergeCell ref="Y176:AA176"/>
    <mergeCell ref="AB176:AC176"/>
    <mergeCell ref="AD176:AF176"/>
    <mergeCell ref="AG176:AI176"/>
    <mergeCell ref="AK181:AL181"/>
    <mergeCell ref="AM181:AN181"/>
    <mergeCell ref="AO181:AQ181"/>
    <mergeCell ref="AR181:AT181"/>
    <mergeCell ref="AU181:AZ181"/>
    <mergeCell ref="AK180:AL180"/>
    <mergeCell ref="AM180:AN180"/>
    <mergeCell ref="AO180:AQ180"/>
    <mergeCell ref="AR180:AT180"/>
    <mergeCell ref="AU180:AZ180"/>
    <mergeCell ref="U180:X180"/>
    <mergeCell ref="Y180:AA180"/>
    <mergeCell ref="AB180:AC180"/>
    <mergeCell ref="AD180:AF180"/>
    <mergeCell ref="AG180:AI180"/>
    <mergeCell ref="AK179:AL179"/>
    <mergeCell ref="AM179:AN179"/>
    <mergeCell ref="AO179:AQ179"/>
    <mergeCell ref="AR179:AT179"/>
    <mergeCell ref="AU179:AZ179"/>
    <mergeCell ref="U179:X179"/>
    <mergeCell ref="Y179:AA179"/>
    <mergeCell ref="AB179:AC179"/>
    <mergeCell ref="AD179:AF179"/>
    <mergeCell ref="AG179:AI179"/>
    <mergeCell ref="AK184:AL184"/>
    <mergeCell ref="AM184:AN184"/>
    <mergeCell ref="AO184:AQ184"/>
    <mergeCell ref="AR184:AT184"/>
    <mergeCell ref="AU184:AZ184"/>
    <mergeCell ref="AK183:AL183"/>
    <mergeCell ref="AM183:AN183"/>
    <mergeCell ref="AO183:AQ183"/>
    <mergeCell ref="AR183:AT183"/>
    <mergeCell ref="AU183:AZ183"/>
    <mergeCell ref="U183:X183"/>
    <mergeCell ref="Y183:AA183"/>
    <mergeCell ref="AB183:AC183"/>
    <mergeCell ref="AD183:AF183"/>
    <mergeCell ref="AG183:AI183"/>
    <mergeCell ref="AK182:AL182"/>
    <mergeCell ref="AM182:AN182"/>
    <mergeCell ref="AO182:AQ182"/>
    <mergeCell ref="AR182:AT182"/>
    <mergeCell ref="AU182:AZ182"/>
    <mergeCell ref="U182:X182"/>
    <mergeCell ref="Y182:AA182"/>
    <mergeCell ref="AB182:AC182"/>
    <mergeCell ref="AD182:AF182"/>
    <mergeCell ref="AG182:AI182"/>
    <mergeCell ref="AK187:AL187"/>
    <mergeCell ref="AM187:AN187"/>
    <mergeCell ref="AO187:AQ187"/>
    <mergeCell ref="AR187:AT187"/>
    <mergeCell ref="AU187:AZ187"/>
    <mergeCell ref="AK186:AL186"/>
    <mergeCell ref="AM186:AN186"/>
    <mergeCell ref="AO186:AQ186"/>
    <mergeCell ref="AR186:AT186"/>
    <mergeCell ref="AU186:AZ186"/>
    <mergeCell ref="U186:X186"/>
    <mergeCell ref="Y186:AA186"/>
    <mergeCell ref="AB186:AC186"/>
    <mergeCell ref="AD186:AF186"/>
    <mergeCell ref="AG186:AI186"/>
    <mergeCell ref="AK185:AL185"/>
    <mergeCell ref="AM185:AN185"/>
    <mergeCell ref="AO185:AQ185"/>
    <mergeCell ref="AR185:AT185"/>
    <mergeCell ref="AU185:AZ185"/>
    <mergeCell ref="U185:X185"/>
    <mergeCell ref="Y185:AA185"/>
    <mergeCell ref="AB185:AC185"/>
    <mergeCell ref="AD185:AF185"/>
    <mergeCell ref="AG185:AI185"/>
    <mergeCell ref="AK190:AL190"/>
    <mergeCell ref="AM190:AN190"/>
    <mergeCell ref="AO190:AQ190"/>
    <mergeCell ref="AR190:AT190"/>
    <mergeCell ref="AU190:AZ190"/>
    <mergeCell ref="AK189:AL189"/>
    <mergeCell ref="AM189:AN189"/>
    <mergeCell ref="AO189:AQ189"/>
    <mergeCell ref="AR189:AT189"/>
    <mergeCell ref="AU189:AZ189"/>
    <mergeCell ref="U189:X189"/>
    <mergeCell ref="Y189:AA189"/>
    <mergeCell ref="AB189:AC189"/>
    <mergeCell ref="AD189:AF189"/>
    <mergeCell ref="AG189:AI189"/>
    <mergeCell ref="AK188:AL188"/>
    <mergeCell ref="AM188:AN188"/>
    <mergeCell ref="AO188:AQ188"/>
    <mergeCell ref="AR188:AT188"/>
    <mergeCell ref="AU188:AZ188"/>
    <mergeCell ref="U188:X188"/>
    <mergeCell ref="Y188:AA188"/>
    <mergeCell ref="AB188:AC188"/>
    <mergeCell ref="AD188:AF188"/>
    <mergeCell ref="AG188:AI188"/>
    <mergeCell ref="AK193:AL193"/>
    <mergeCell ref="AM193:AN193"/>
    <mergeCell ref="AO193:AQ193"/>
    <mergeCell ref="AR193:AT193"/>
    <mergeCell ref="AU193:AZ193"/>
    <mergeCell ref="AK192:AL192"/>
    <mergeCell ref="AM192:AN192"/>
    <mergeCell ref="AO192:AQ192"/>
    <mergeCell ref="AR192:AT192"/>
    <mergeCell ref="AU192:AZ192"/>
    <mergeCell ref="U192:X192"/>
    <mergeCell ref="Y192:AA192"/>
    <mergeCell ref="AB192:AC192"/>
    <mergeCell ref="AD192:AF192"/>
    <mergeCell ref="AG192:AI192"/>
    <mergeCell ref="AK191:AL191"/>
    <mergeCell ref="AM191:AN191"/>
    <mergeCell ref="AO191:AQ191"/>
    <mergeCell ref="AR191:AT191"/>
    <mergeCell ref="AU191:AZ191"/>
    <mergeCell ref="U191:X191"/>
    <mergeCell ref="Y191:AA191"/>
    <mergeCell ref="AB191:AC191"/>
    <mergeCell ref="AD191:AF191"/>
    <mergeCell ref="AG191:AI191"/>
    <mergeCell ref="AK196:AL196"/>
    <mergeCell ref="AM196:AN196"/>
    <mergeCell ref="AO196:AQ196"/>
    <mergeCell ref="AR196:AT196"/>
    <mergeCell ref="AU196:AZ196"/>
    <mergeCell ref="AK195:AL195"/>
    <mergeCell ref="AM195:AN195"/>
    <mergeCell ref="AO195:AQ195"/>
    <mergeCell ref="AR195:AT195"/>
    <mergeCell ref="AU195:AZ195"/>
    <mergeCell ref="U195:X195"/>
    <mergeCell ref="Y195:AA195"/>
    <mergeCell ref="AB195:AC195"/>
    <mergeCell ref="AD195:AF195"/>
    <mergeCell ref="AG195:AI195"/>
    <mergeCell ref="AK194:AL194"/>
    <mergeCell ref="AM194:AN194"/>
    <mergeCell ref="AO194:AQ194"/>
    <mergeCell ref="AR194:AT194"/>
    <mergeCell ref="AU194:AZ194"/>
    <mergeCell ref="U194:X194"/>
    <mergeCell ref="Y194:AA194"/>
    <mergeCell ref="AB194:AC194"/>
    <mergeCell ref="AD194:AF194"/>
    <mergeCell ref="AG194:AI194"/>
    <mergeCell ref="AK199:AL199"/>
    <mergeCell ref="AM199:AN199"/>
    <mergeCell ref="AO199:AQ199"/>
    <mergeCell ref="AR199:AT199"/>
    <mergeCell ref="AU199:AZ199"/>
    <mergeCell ref="AK198:AL198"/>
    <mergeCell ref="AM198:AN198"/>
    <mergeCell ref="AO198:AQ198"/>
    <mergeCell ref="AR198:AT198"/>
    <mergeCell ref="AU198:AZ198"/>
    <mergeCell ref="U198:X198"/>
    <mergeCell ref="Y198:AA198"/>
    <mergeCell ref="AB198:AC198"/>
    <mergeCell ref="AD198:AF198"/>
    <mergeCell ref="AG198:AI198"/>
    <mergeCell ref="AK197:AL197"/>
    <mergeCell ref="AM197:AN197"/>
    <mergeCell ref="AO197:AQ197"/>
    <mergeCell ref="AR197:AT197"/>
    <mergeCell ref="AU197:AZ197"/>
    <mergeCell ref="U197:X197"/>
    <mergeCell ref="Y197:AA197"/>
    <mergeCell ref="AB197:AC197"/>
    <mergeCell ref="AD197:AF197"/>
    <mergeCell ref="AG197:AI197"/>
    <mergeCell ref="AM202:AN202"/>
    <mergeCell ref="AO202:AQ202"/>
    <mergeCell ref="AR202:AT202"/>
    <mergeCell ref="AU202:AZ202"/>
    <mergeCell ref="AK201:AL201"/>
    <mergeCell ref="AM201:AN201"/>
    <mergeCell ref="AO201:AQ201"/>
    <mergeCell ref="AR201:AT201"/>
    <mergeCell ref="AU201:AZ201"/>
    <mergeCell ref="U201:X201"/>
    <mergeCell ref="Y201:AA201"/>
    <mergeCell ref="AB201:AC201"/>
    <mergeCell ref="AD201:AF201"/>
    <mergeCell ref="AG201:AI201"/>
    <mergeCell ref="AK200:AL200"/>
    <mergeCell ref="AM200:AN200"/>
    <mergeCell ref="AO200:AQ200"/>
    <mergeCell ref="AR200:AT200"/>
    <mergeCell ref="AU200:AZ200"/>
    <mergeCell ref="U200:X200"/>
    <mergeCell ref="Y200:AA200"/>
    <mergeCell ref="AB200:AC200"/>
    <mergeCell ref="AD200:AF200"/>
    <mergeCell ref="AG200:AI200"/>
    <mergeCell ref="AU206:AZ206"/>
    <mergeCell ref="B1:AZ1"/>
    <mergeCell ref="B2:AZ3"/>
    <mergeCell ref="B4:AZ4"/>
    <mergeCell ref="AO208:AQ208"/>
    <mergeCell ref="AD208:AF208"/>
    <mergeCell ref="AK205:AL205"/>
    <mergeCell ref="AM205:AN205"/>
    <mergeCell ref="AO205:AQ205"/>
    <mergeCell ref="AR205:AT205"/>
    <mergeCell ref="AU205:AZ205"/>
    <mergeCell ref="AK204:AL204"/>
    <mergeCell ref="AM204:AN204"/>
    <mergeCell ref="AO204:AQ204"/>
    <mergeCell ref="AR204:AT204"/>
    <mergeCell ref="AU204:AZ204"/>
    <mergeCell ref="U204:X204"/>
    <mergeCell ref="Y204:AA204"/>
    <mergeCell ref="AB204:AC204"/>
    <mergeCell ref="AD204:AF204"/>
    <mergeCell ref="AG204:AI204"/>
    <mergeCell ref="AK203:AL203"/>
    <mergeCell ref="AM203:AN203"/>
    <mergeCell ref="AO203:AQ203"/>
    <mergeCell ref="AR203:AT203"/>
    <mergeCell ref="AU203:AZ203"/>
    <mergeCell ref="U203:X203"/>
    <mergeCell ref="Y203:AA203"/>
    <mergeCell ref="AB203:AC203"/>
    <mergeCell ref="AD203:AF203"/>
    <mergeCell ref="AG203:AI203"/>
    <mergeCell ref="AK202:AL202"/>
  </mergeCells>
  <dataValidations count="2">
    <dataValidation type="list" allowBlank="1" showInputMessage="1" showErrorMessage="1" sqref="P19:Q206" xr:uid="{7FD0DD33-437D-44EE-B268-796DCC47B0ED}">
      <formula1>$BC$24:$BC$31</formula1>
    </dataValidation>
    <dataValidation type="list" allowBlank="1" showInputMessage="1" showErrorMessage="1" sqref="AK19:AL206" xr:uid="{065B8D22-A754-49B0-AF53-25A498FBB5A1}">
      <formula1>$BC$20:$BC$21</formula1>
    </dataValidation>
  </dataValidations>
  <pageMargins left="0.15748031496063" right="0.15748031496063" top="0.59" bottom="0.42" header="0.17" footer="0.15748031496063"/>
  <pageSetup fitToHeight="0" orientation="landscape" horizontalDpi="1200" verticalDpi="1200" r:id="rId1"/>
  <headerFooter>
    <oddFooter>&amp;L&amp;A&amp;R&amp;P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B74BD-D0A5-4D83-A30E-281CD5C6376A}">
  <sheetPr codeName="Sheet42">
    <tabColor rgb="FF974706"/>
    <pageSetUpPr fitToPage="1"/>
  </sheetPr>
  <dimension ref="C1:X148"/>
  <sheetViews>
    <sheetView showGridLines="0" showRowColHeaders="0" tabSelected="1" zoomScale="85" zoomScaleNormal="85" workbookViewId="0">
      <selection activeCell="M1" sqref="M1"/>
    </sheetView>
  </sheetViews>
  <sheetFormatPr defaultRowHeight="12.75" x14ac:dyDescent="0.2"/>
  <cols>
    <col min="3" max="3" width="16.5703125" customWidth="1"/>
    <col min="4" max="4" width="26.5703125" customWidth="1"/>
    <col min="5" max="9" width="7.7109375" customWidth="1"/>
    <col min="10" max="11" width="17.85546875" customWidth="1"/>
    <col min="20" max="20" width="12.7109375" customWidth="1"/>
    <col min="22" max="22" width="15.42578125" hidden="1" customWidth="1"/>
    <col min="23" max="23" width="15.85546875" customWidth="1"/>
  </cols>
  <sheetData>
    <row r="1" spans="3:22" ht="39.75" customHeight="1" x14ac:dyDescent="0.4">
      <c r="C1" s="281" t="str">
        <f>IF(O3=2,"Inventaire - Feuille de travail","Inventory - Working sheet")</f>
        <v>Inventory - Working sheet</v>
      </c>
      <c r="D1" s="281"/>
      <c r="E1" s="281"/>
      <c r="F1" s="281"/>
      <c r="G1" s="281"/>
      <c r="H1" s="281"/>
      <c r="I1" s="281"/>
      <c r="J1" s="281"/>
      <c r="K1" s="281"/>
    </row>
    <row r="2" spans="3:22" ht="39.75" customHeight="1" x14ac:dyDescent="0.2">
      <c r="C2" s="282">
        <f>'Inv ID'!H29</f>
        <v>0</v>
      </c>
      <c r="D2" s="282"/>
      <c r="E2" s="282"/>
      <c r="F2" s="282"/>
      <c r="G2" s="282"/>
      <c r="H2" s="282"/>
      <c r="I2" s="282"/>
      <c r="J2" s="282"/>
      <c r="K2" s="282"/>
    </row>
    <row r="3" spans="3:22" ht="18" x14ac:dyDescent="0.2">
      <c r="C3" s="283" t="str">
        <f>'Inv ID'!P27</f>
        <v>Inventory - 2023 / 2024</v>
      </c>
      <c r="D3" s="284"/>
      <c r="E3" s="284"/>
      <c r="F3" s="284"/>
      <c r="G3" s="284"/>
      <c r="H3" s="284"/>
      <c r="I3" s="284"/>
      <c r="J3" s="284"/>
      <c r="K3" s="284"/>
      <c r="O3" s="84">
        <f>'Inv ID'!O25</f>
        <v>1</v>
      </c>
    </row>
    <row r="4" spans="3:22" ht="15" x14ac:dyDescent="0.2">
      <c r="C4" s="285"/>
      <c r="D4" s="285"/>
      <c r="E4" s="76"/>
      <c r="F4" s="74"/>
      <c r="G4" s="74"/>
      <c r="H4" s="15"/>
      <c r="I4" s="286"/>
      <c r="J4" s="286"/>
      <c r="K4" s="286"/>
      <c r="O4" s="66"/>
    </row>
    <row r="5" spans="3:22" ht="15.75" thickBot="1" x14ac:dyDescent="0.25">
      <c r="C5" s="3"/>
      <c r="D5" s="4"/>
      <c r="E5" s="4"/>
      <c r="F5" s="4"/>
      <c r="G5" s="4"/>
      <c r="H5" s="4"/>
      <c r="I5" s="4"/>
      <c r="J5" s="4"/>
      <c r="K5" s="4"/>
      <c r="O5" s="41"/>
    </row>
    <row r="6" spans="3:22" ht="63.75" thickTop="1" x14ac:dyDescent="0.2">
      <c r="C6" s="42" t="str">
        <f>IF(O3=2,"Numéro de catégorie d'item","Inventory Category Number")</f>
        <v>Inventory Category Number</v>
      </c>
      <c r="D6" s="42" t="str">
        <f>IF(O3=2,"Nom de catégorie d'item","Item Category Name")</f>
        <v>Item Category Name</v>
      </c>
      <c r="E6" s="287" t="str">
        <f>IF(O3=2,"Description","Asset Description")</f>
        <v>Asset Description</v>
      </c>
      <c r="F6" s="287"/>
      <c r="G6" s="287"/>
      <c r="H6" s="287"/>
      <c r="I6" s="287"/>
      <c r="J6" s="42" t="str">
        <f>IF(O3=2,"Prix d'acquisition","Purchase Price")</f>
        <v>Purchase Price</v>
      </c>
      <c r="K6" s="43" t="str">
        <f>IF(O3=2,"Valeur de remplacement ou juste valeur marchande","Estimated Replacement Cost")</f>
        <v>Estimated Replacement Cost</v>
      </c>
      <c r="M6" s="288" t="str">
        <f>IF(O3=2,V11,V12)</f>
        <v>The purchase price will be reflected in the statement of fixed assets in the financial statements. The replacement cost will be used for insurance coverage purposes. In the event that the purchase price is not known,  the same value than the replacement cost or the fair market value are given.</v>
      </c>
      <c r="N6" s="289"/>
      <c r="O6" s="289"/>
      <c r="P6" s="289"/>
      <c r="Q6" s="289"/>
      <c r="R6" s="289"/>
      <c r="S6" s="290"/>
    </row>
    <row r="7" spans="3:22" ht="13.5" customHeight="1" thickBot="1" x14ac:dyDescent="0.25">
      <c r="C7" s="56"/>
      <c r="D7" s="35"/>
      <c r="E7" s="35"/>
      <c r="F7" s="35"/>
      <c r="G7" s="35"/>
      <c r="H7" s="35"/>
      <c r="I7" s="35"/>
      <c r="J7" s="35"/>
      <c r="K7" s="35"/>
      <c r="M7" s="291"/>
      <c r="N7" s="292"/>
      <c r="O7" s="292"/>
      <c r="P7" s="292"/>
      <c r="Q7" s="292"/>
      <c r="R7" s="292"/>
      <c r="S7" s="293"/>
    </row>
    <row r="8" spans="3:22" ht="27.75" customHeight="1" x14ac:dyDescent="0.2">
      <c r="C8" s="64" t="s">
        <v>119</v>
      </c>
      <c r="D8" s="269" t="str">
        <f>IF('Inv ID'!O25=1,"Aircraft","Aéronefs")</f>
        <v>Aircraft</v>
      </c>
      <c r="E8" s="278"/>
      <c r="F8" s="278"/>
      <c r="G8" s="278"/>
      <c r="H8" s="278"/>
      <c r="I8" s="278"/>
      <c r="J8" s="278"/>
      <c r="K8" s="279"/>
      <c r="M8" s="291"/>
      <c r="N8" s="292"/>
      <c r="O8" s="292"/>
      <c r="P8" s="292"/>
      <c r="Q8" s="292"/>
      <c r="R8" s="292"/>
      <c r="S8" s="293"/>
    </row>
    <row r="9" spans="3:22" ht="24.95" customHeight="1" x14ac:dyDescent="0.2">
      <c r="C9" s="58" t="s">
        <v>6</v>
      </c>
      <c r="D9" s="69">
        <f>'1510 - Aircrafts_Aéronefs'!D7</f>
        <v>0</v>
      </c>
      <c r="E9" s="264"/>
      <c r="F9" s="265"/>
      <c r="G9" s="265"/>
      <c r="H9" s="265"/>
      <c r="I9" s="266"/>
      <c r="J9" s="71">
        <f>'1510 - Aircrafts_Aéronefs'!H7</f>
        <v>0</v>
      </c>
      <c r="K9" s="71">
        <f>'1510 - Aircrafts_Aéronefs'!K7</f>
        <v>0</v>
      </c>
      <c r="M9" s="291"/>
      <c r="N9" s="292"/>
      <c r="O9" s="292"/>
      <c r="P9" s="292"/>
      <c r="Q9" s="292"/>
      <c r="R9" s="292"/>
      <c r="S9" s="293"/>
    </row>
    <row r="10" spans="3:22" ht="24.95" customHeight="1" thickBot="1" x14ac:dyDescent="0.25">
      <c r="C10" s="58" t="s">
        <v>7</v>
      </c>
      <c r="D10" s="69">
        <f>'1510 - Aircrafts_Aéronefs'!D8</f>
        <v>0</v>
      </c>
      <c r="E10" s="264"/>
      <c r="F10" s="265"/>
      <c r="G10" s="265"/>
      <c r="H10" s="265"/>
      <c r="I10" s="266"/>
      <c r="J10" s="71">
        <f>'1510 - Aircrafts_Aéronefs'!H8</f>
        <v>0</v>
      </c>
      <c r="K10" s="71">
        <f>'1510 - Aircrafts_Aéronefs'!K8</f>
        <v>0</v>
      </c>
      <c r="M10" s="294"/>
      <c r="N10" s="295"/>
      <c r="O10" s="295"/>
      <c r="P10" s="295"/>
      <c r="Q10" s="295"/>
      <c r="R10" s="295"/>
      <c r="S10" s="296"/>
    </row>
    <row r="11" spans="3:22" ht="24.95" customHeight="1" thickTop="1" x14ac:dyDescent="0.2">
      <c r="C11" s="58" t="s">
        <v>8</v>
      </c>
      <c r="D11" s="69">
        <f>'1510 - Aircrafts_Aéronefs'!D9</f>
        <v>0</v>
      </c>
      <c r="E11" s="264"/>
      <c r="F11" s="265"/>
      <c r="G11" s="265"/>
      <c r="H11" s="265"/>
      <c r="I11" s="266"/>
      <c r="J11" s="71">
        <f>'1510 - Aircrafts_Aéronefs'!H9</f>
        <v>0</v>
      </c>
      <c r="K11" s="71">
        <f>'1510 - Aircrafts_Aéronefs'!K9</f>
        <v>0</v>
      </c>
      <c r="V11" s="67" t="s">
        <v>132</v>
      </c>
    </row>
    <row r="12" spans="3:22" ht="24.95" customHeight="1" x14ac:dyDescent="0.2">
      <c r="C12" s="58" t="s">
        <v>9</v>
      </c>
      <c r="D12" s="69">
        <f>'1510 - Aircrafts_Aéronefs'!D10</f>
        <v>0</v>
      </c>
      <c r="E12" s="264"/>
      <c r="F12" s="265"/>
      <c r="G12" s="265"/>
      <c r="H12" s="265"/>
      <c r="I12" s="266"/>
      <c r="J12" s="71">
        <f>'1510 - Aircrafts_Aéronefs'!H10</f>
        <v>0</v>
      </c>
      <c r="K12" s="71">
        <f>'1510 - Aircrafts_Aéronefs'!K10</f>
        <v>0</v>
      </c>
      <c r="V12" s="67" t="s">
        <v>133</v>
      </c>
    </row>
    <row r="13" spans="3:22" ht="24.95" customHeight="1" x14ac:dyDescent="0.2">
      <c r="C13" s="58" t="s">
        <v>10</v>
      </c>
      <c r="D13" s="69">
        <f>'1510 - Aircrafts_Aéronefs'!Q7</f>
        <v>0</v>
      </c>
      <c r="E13" s="264"/>
      <c r="F13" s="265"/>
      <c r="G13" s="265"/>
      <c r="H13" s="265"/>
      <c r="I13" s="266"/>
      <c r="J13" s="71">
        <f>'1510 - Aircrafts_Aéronefs'!U7</f>
        <v>0</v>
      </c>
      <c r="K13" s="71">
        <f>'1510 - Aircrafts_Aéronefs'!X7</f>
        <v>0</v>
      </c>
      <c r="V13" s="68"/>
    </row>
    <row r="14" spans="3:22" ht="24.95" customHeight="1" x14ac:dyDescent="0.2">
      <c r="C14" s="58" t="s">
        <v>11</v>
      </c>
      <c r="D14" s="69">
        <f>'1510 - Aircrafts_Aéronefs'!Q8</f>
        <v>0</v>
      </c>
      <c r="E14" s="264"/>
      <c r="F14" s="265"/>
      <c r="G14" s="265"/>
      <c r="H14" s="265"/>
      <c r="I14" s="266"/>
      <c r="J14" s="71">
        <f>'1510 - Aircrafts_Aéronefs'!U8</f>
        <v>0</v>
      </c>
      <c r="K14" s="71">
        <f>'1510 - Aircrafts_Aéronefs'!X8</f>
        <v>0</v>
      </c>
    </row>
    <row r="15" spans="3:22" ht="24.95" customHeight="1" x14ac:dyDescent="0.2">
      <c r="C15" s="58" t="s">
        <v>12</v>
      </c>
      <c r="D15" s="69" t="str">
        <f>'1510 - Aircrafts_Aéronefs'!Q9</f>
        <v>Spare Parts</v>
      </c>
      <c r="E15" s="264"/>
      <c r="F15" s="265"/>
      <c r="G15" s="265"/>
      <c r="H15" s="265"/>
      <c r="I15" s="266"/>
      <c r="J15" s="71">
        <f>'1510 - Aircrafts_Aéronefs'!U9</f>
        <v>0</v>
      </c>
      <c r="K15" s="71">
        <f>'1510 - Aircrafts_Aéronefs'!X9</f>
        <v>0</v>
      </c>
    </row>
    <row r="16" spans="3:22" ht="24.95" customHeight="1" thickBot="1" x14ac:dyDescent="0.25">
      <c r="C16" s="59" t="s">
        <v>13</v>
      </c>
      <c r="D16" s="69" t="str">
        <f>'1510 - Aircrafts_Aéronefs'!Q10</f>
        <v>Others</v>
      </c>
      <c r="E16" s="264"/>
      <c r="F16" s="265"/>
      <c r="G16" s="265"/>
      <c r="H16" s="265"/>
      <c r="I16" s="266"/>
      <c r="J16" s="71">
        <f>'1510 - Aircrafts_Aéronefs'!U10</f>
        <v>0</v>
      </c>
      <c r="K16" s="71">
        <f>'1510 - Aircrafts_Aéronefs'!X10</f>
        <v>0</v>
      </c>
    </row>
    <row r="17" spans="3:24" ht="24.95" customHeight="1" thickBot="1" x14ac:dyDescent="0.25">
      <c r="C17" s="55"/>
      <c r="D17" s="55"/>
      <c r="E17" s="55"/>
      <c r="F17" s="55"/>
      <c r="G17" s="55"/>
      <c r="H17" s="267" t="s">
        <v>4</v>
      </c>
      <c r="I17" s="268"/>
      <c r="J17" s="16">
        <f>SUM(J9:J16)</f>
        <v>0</v>
      </c>
      <c r="K17" s="17">
        <f>SUM(K9:K16)</f>
        <v>0</v>
      </c>
      <c r="U17" s="280"/>
      <c r="V17" s="280"/>
      <c r="W17" s="280"/>
      <c r="X17" s="280"/>
    </row>
    <row r="18" spans="3:24" ht="16.5" customHeight="1" thickBot="1" x14ac:dyDescent="0.25">
      <c r="C18" s="57"/>
      <c r="D18" s="35"/>
      <c r="E18" s="35"/>
      <c r="F18" s="35"/>
      <c r="G18" s="35"/>
      <c r="H18" s="35"/>
      <c r="I18" s="35"/>
      <c r="J18" s="35"/>
      <c r="K18" s="40"/>
      <c r="U18" s="280"/>
      <c r="V18" s="280"/>
      <c r="W18" s="280"/>
      <c r="X18" s="280"/>
    </row>
    <row r="19" spans="3:24" ht="27" customHeight="1" x14ac:dyDescent="0.2">
      <c r="C19" s="64" t="s">
        <v>121</v>
      </c>
      <c r="D19" s="269" t="str">
        <f>IF('Inv ID'!O25=1,"Land &amp; Property","Terrains &amp; Propriétés")</f>
        <v>Land &amp; Property</v>
      </c>
      <c r="E19" s="278"/>
      <c r="F19" s="278"/>
      <c r="G19" s="278"/>
      <c r="H19" s="278"/>
      <c r="I19" s="278"/>
      <c r="J19" s="278"/>
      <c r="K19" s="279"/>
      <c r="U19" s="280"/>
      <c r="V19" s="280"/>
      <c r="W19" s="280"/>
      <c r="X19" s="280"/>
    </row>
    <row r="20" spans="3:24" ht="24.95" customHeight="1" x14ac:dyDescent="0.2">
      <c r="C20" s="58" t="s">
        <v>14</v>
      </c>
      <c r="D20" s="69">
        <f>'1520 - Land_Terrains'!D7</f>
        <v>0</v>
      </c>
      <c r="E20" s="277"/>
      <c r="F20" s="265"/>
      <c r="G20" s="265"/>
      <c r="H20" s="265"/>
      <c r="I20" s="266"/>
      <c r="J20" s="72">
        <f>'1520 - Land_Terrains'!H7</f>
        <v>0</v>
      </c>
      <c r="K20" s="72">
        <f>'1520 - Land_Terrains'!K7</f>
        <v>0</v>
      </c>
      <c r="V20" s="68"/>
    </row>
    <row r="21" spans="3:24" ht="24.95" customHeight="1" x14ac:dyDescent="0.2">
      <c r="C21" s="58" t="s">
        <v>15</v>
      </c>
      <c r="D21" s="69">
        <f>'1520 - Land_Terrains'!D8</f>
        <v>0</v>
      </c>
      <c r="E21" s="277"/>
      <c r="F21" s="265"/>
      <c r="G21" s="265"/>
      <c r="H21" s="265"/>
      <c r="I21" s="266"/>
      <c r="J21" s="72">
        <f>'1520 - Land_Terrains'!H8</f>
        <v>0</v>
      </c>
      <c r="K21" s="72">
        <f>'1520 - Land_Terrains'!K8</f>
        <v>0</v>
      </c>
      <c r="V21" s="68"/>
    </row>
    <row r="22" spans="3:24" ht="24.95" customHeight="1" x14ac:dyDescent="0.2">
      <c r="C22" s="58" t="s">
        <v>16</v>
      </c>
      <c r="D22" s="69">
        <f>'1520 - Land_Terrains'!D9</f>
        <v>0</v>
      </c>
      <c r="E22" s="277"/>
      <c r="F22" s="265"/>
      <c r="G22" s="265"/>
      <c r="H22" s="265"/>
      <c r="I22" s="266"/>
      <c r="J22" s="72">
        <f>'1520 - Land_Terrains'!H9</f>
        <v>0</v>
      </c>
      <c r="K22" s="72">
        <f>'1520 - Land_Terrains'!K9</f>
        <v>0</v>
      </c>
      <c r="V22" s="68"/>
    </row>
    <row r="23" spans="3:24" ht="24.95" customHeight="1" x14ac:dyDescent="0.2">
      <c r="C23" s="58" t="s">
        <v>17</v>
      </c>
      <c r="D23" s="69">
        <f>'1520 - Land_Terrains'!D10</f>
        <v>0</v>
      </c>
      <c r="E23" s="277"/>
      <c r="F23" s="265"/>
      <c r="G23" s="265"/>
      <c r="H23" s="265"/>
      <c r="I23" s="266"/>
      <c r="J23" s="72">
        <f>'1520 - Land_Terrains'!H10</f>
        <v>0</v>
      </c>
      <c r="K23" s="72">
        <f>'1520 - Land_Terrains'!K10</f>
        <v>0</v>
      </c>
      <c r="V23" s="68"/>
    </row>
    <row r="24" spans="3:24" ht="24.95" customHeight="1" x14ac:dyDescent="0.2">
      <c r="C24" s="58" t="s">
        <v>18</v>
      </c>
      <c r="D24" s="69">
        <f>'1520 - Land_Terrains'!Q7</f>
        <v>0</v>
      </c>
      <c r="E24" s="277"/>
      <c r="F24" s="265"/>
      <c r="G24" s="265"/>
      <c r="H24" s="265"/>
      <c r="I24" s="266"/>
      <c r="J24" s="72">
        <f>'1520 - Land_Terrains'!U7</f>
        <v>0</v>
      </c>
      <c r="K24" s="72">
        <f>'1520 - Land_Terrains'!X7</f>
        <v>0</v>
      </c>
    </row>
    <row r="25" spans="3:24" ht="24.95" customHeight="1" x14ac:dyDescent="0.2">
      <c r="C25" s="58" t="s">
        <v>19</v>
      </c>
      <c r="D25" s="69">
        <f>'1520 - Land_Terrains'!Q8</f>
        <v>0</v>
      </c>
      <c r="E25" s="277"/>
      <c r="F25" s="265"/>
      <c r="G25" s="265"/>
      <c r="H25" s="265"/>
      <c r="I25" s="266"/>
      <c r="J25" s="72">
        <f>'1520 - Land_Terrains'!U8</f>
        <v>0</v>
      </c>
      <c r="K25" s="72">
        <f>'1520 - Land_Terrains'!X8</f>
        <v>0</v>
      </c>
    </row>
    <row r="26" spans="3:24" ht="24.95" customHeight="1" x14ac:dyDescent="0.2">
      <c r="C26" s="58" t="s">
        <v>20</v>
      </c>
      <c r="D26" s="69">
        <f>'1520 - Land_Terrains'!Q9</f>
        <v>0</v>
      </c>
      <c r="E26" s="277"/>
      <c r="F26" s="265"/>
      <c r="G26" s="265"/>
      <c r="H26" s="265"/>
      <c r="I26" s="266"/>
      <c r="J26" s="72">
        <f>'1520 - Land_Terrains'!U9</f>
        <v>0</v>
      </c>
      <c r="K26" s="72">
        <f>'1520 - Land_Terrains'!X9</f>
        <v>0</v>
      </c>
    </row>
    <row r="27" spans="3:24" ht="24.95" customHeight="1" thickBot="1" x14ac:dyDescent="0.25">
      <c r="C27" s="59" t="s">
        <v>21</v>
      </c>
      <c r="D27" s="69" t="str">
        <f>'1520 - Land_Terrains'!Q10</f>
        <v>Others</v>
      </c>
      <c r="E27" s="277"/>
      <c r="F27" s="265"/>
      <c r="G27" s="265"/>
      <c r="H27" s="265"/>
      <c r="I27" s="266"/>
      <c r="J27" s="72">
        <f>'1520 - Land_Terrains'!U10</f>
        <v>0</v>
      </c>
      <c r="K27" s="72">
        <f>'1520 - Land_Terrains'!X10</f>
        <v>0</v>
      </c>
    </row>
    <row r="28" spans="3:24" ht="24.95" customHeight="1" thickBot="1" x14ac:dyDescent="0.25">
      <c r="C28" s="38"/>
      <c r="D28" s="36"/>
      <c r="E28" s="36"/>
      <c r="F28" s="36"/>
      <c r="G28" s="36"/>
      <c r="H28" s="267" t="s">
        <v>4</v>
      </c>
      <c r="I28" s="268"/>
      <c r="J28" s="16">
        <f>SUM(J20:J27)</f>
        <v>0</v>
      </c>
      <c r="K28" s="17">
        <f>SUM(K20:K27)</f>
        <v>0</v>
      </c>
    </row>
    <row r="29" spans="3:24" ht="16.5" customHeight="1" thickBot="1" x14ac:dyDescent="0.25">
      <c r="C29" s="57"/>
      <c r="D29" s="35"/>
      <c r="E29" s="35"/>
      <c r="F29" s="35"/>
      <c r="G29" s="35"/>
      <c r="H29" s="35"/>
      <c r="I29" s="35"/>
      <c r="J29" s="35"/>
      <c r="K29" s="35"/>
    </row>
    <row r="30" spans="3:24" ht="27" customHeight="1" x14ac:dyDescent="0.2">
      <c r="C30" s="64" t="s">
        <v>122</v>
      </c>
      <c r="D30" s="269" t="str">
        <f>IF('Inv ID'!O25=1,"Buildings","Édifices")</f>
        <v>Buildings</v>
      </c>
      <c r="E30" s="278"/>
      <c r="F30" s="278"/>
      <c r="G30" s="278"/>
      <c r="H30" s="278"/>
      <c r="I30" s="278"/>
      <c r="J30" s="278"/>
      <c r="K30" s="279"/>
    </row>
    <row r="31" spans="3:24" ht="24.95" customHeight="1" x14ac:dyDescent="0.2">
      <c r="C31" s="60" t="s">
        <v>22</v>
      </c>
      <c r="D31" s="69">
        <f>'1530 - Buildings_Édifices'!D7</f>
        <v>0</v>
      </c>
      <c r="E31" s="277"/>
      <c r="F31" s="265"/>
      <c r="G31" s="265"/>
      <c r="H31" s="265"/>
      <c r="I31" s="266"/>
      <c r="J31" s="72">
        <f>'1530 - Buildings_Édifices'!H7</f>
        <v>0</v>
      </c>
      <c r="K31" s="72">
        <f>'1530 - Buildings_Édifices'!K7</f>
        <v>0</v>
      </c>
    </row>
    <row r="32" spans="3:24" ht="24.95" customHeight="1" x14ac:dyDescent="0.2">
      <c r="C32" s="60" t="s">
        <v>23</v>
      </c>
      <c r="D32" s="69">
        <f>'1530 - Buildings_Édifices'!D8</f>
        <v>0</v>
      </c>
      <c r="E32" s="277"/>
      <c r="F32" s="265"/>
      <c r="G32" s="265"/>
      <c r="H32" s="265"/>
      <c r="I32" s="266"/>
      <c r="J32" s="72">
        <f>'1530 - Buildings_Édifices'!H8</f>
        <v>0</v>
      </c>
      <c r="K32" s="72">
        <f>'1530 - Buildings_Édifices'!K8</f>
        <v>0</v>
      </c>
    </row>
    <row r="33" spans="3:11" ht="24.95" customHeight="1" x14ac:dyDescent="0.2">
      <c r="C33" s="60" t="s">
        <v>24</v>
      </c>
      <c r="D33" s="69">
        <f>'1530 - Buildings_Édifices'!D9</f>
        <v>0</v>
      </c>
      <c r="E33" s="277"/>
      <c r="F33" s="265"/>
      <c r="G33" s="265"/>
      <c r="H33" s="265"/>
      <c r="I33" s="266"/>
      <c r="J33" s="72">
        <f>'1530 - Buildings_Édifices'!H9</f>
        <v>0</v>
      </c>
      <c r="K33" s="72">
        <f>'1530 - Buildings_Édifices'!K9</f>
        <v>0</v>
      </c>
    </row>
    <row r="34" spans="3:11" ht="24.95" customHeight="1" x14ac:dyDescent="0.2">
      <c r="C34" s="60" t="s">
        <v>25</v>
      </c>
      <c r="D34" s="69">
        <f>'1530 - Buildings_Édifices'!D10</f>
        <v>0</v>
      </c>
      <c r="E34" s="277"/>
      <c r="F34" s="265"/>
      <c r="G34" s="265"/>
      <c r="H34" s="265"/>
      <c r="I34" s="266"/>
      <c r="J34" s="72">
        <f>'1530 - Buildings_Édifices'!H10</f>
        <v>0</v>
      </c>
      <c r="K34" s="72">
        <f>'1530 - Buildings_Édifices'!K10</f>
        <v>0</v>
      </c>
    </row>
    <row r="35" spans="3:11" ht="24.95" customHeight="1" x14ac:dyDescent="0.2">
      <c r="C35" s="60" t="s">
        <v>26</v>
      </c>
      <c r="D35" s="69">
        <f>'1530 - Buildings_Édifices'!Q7</f>
        <v>0</v>
      </c>
      <c r="E35" s="277"/>
      <c r="F35" s="265"/>
      <c r="G35" s="265"/>
      <c r="H35" s="265"/>
      <c r="I35" s="266"/>
      <c r="J35" s="72">
        <f>'1530 - Buildings_Édifices'!U7</f>
        <v>0</v>
      </c>
      <c r="K35" s="72">
        <f>'1530 - Buildings_Édifices'!X7</f>
        <v>0</v>
      </c>
    </row>
    <row r="36" spans="3:11" ht="24.95" customHeight="1" x14ac:dyDescent="0.2">
      <c r="C36" s="60" t="s">
        <v>27</v>
      </c>
      <c r="D36" s="69">
        <f>'1530 - Buildings_Édifices'!Q8</f>
        <v>0</v>
      </c>
      <c r="E36" s="277"/>
      <c r="F36" s="265"/>
      <c r="G36" s="265"/>
      <c r="H36" s="265"/>
      <c r="I36" s="266"/>
      <c r="J36" s="72">
        <f>'1530 - Buildings_Édifices'!U8</f>
        <v>0</v>
      </c>
      <c r="K36" s="72">
        <f>'1530 - Buildings_Édifices'!X8</f>
        <v>0</v>
      </c>
    </row>
    <row r="37" spans="3:11" ht="24.95" customHeight="1" x14ac:dyDescent="0.2">
      <c r="C37" s="60" t="s">
        <v>28</v>
      </c>
      <c r="D37" s="69">
        <f>'1530 - Buildings_Édifices'!Q9</f>
        <v>0</v>
      </c>
      <c r="E37" s="277"/>
      <c r="F37" s="265"/>
      <c r="G37" s="265"/>
      <c r="H37" s="265"/>
      <c r="I37" s="266"/>
      <c r="J37" s="72">
        <f>'1530 - Buildings_Édifices'!U9</f>
        <v>0</v>
      </c>
      <c r="K37" s="72">
        <f>'1530 - Buildings_Édifices'!X9</f>
        <v>0</v>
      </c>
    </row>
    <row r="38" spans="3:11" ht="24.95" customHeight="1" thickBot="1" x14ac:dyDescent="0.25">
      <c r="C38" s="61" t="s">
        <v>29</v>
      </c>
      <c r="D38" s="69" t="str">
        <f>'1530 - Buildings_Édifices'!Q10</f>
        <v>Others</v>
      </c>
      <c r="E38" s="277"/>
      <c r="F38" s="265"/>
      <c r="G38" s="265"/>
      <c r="H38" s="265"/>
      <c r="I38" s="266"/>
      <c r="J38" s="72">
        <f>'1530 - Buildings_Édifices'!U10</f>
        <v>0</v>
      </c>
      <c r="K38" s="72">
        <f>'1530 - Buildings_Édifices'!X10</f>
        <v>0</v>
      </c>
    </row>
    <row r="39" spans="3:11" ht="24.95" customHeight="1" thickBot="1" x14ac:dyDescent="0.25">
      <c r="C39" s="38"/>
      <c r="D39" s="36"/>
      <c r="E39" s="36"/>
      <c r="F39" s="36"/>
      <c r="G39" s="36"/>
      <c r="H39" s="267" t="s">
        <v>4</v>
      </c>
      <c r="I39" s="268"/>
      <c r="J39" s="16">
        <f>SUM(J31:J38)</f>
        <v>0</v>
      </c>
      <c r="K39" s="17">
        <f>SUM(K31:K38)</f>
        <v>0</v>
      </c>
    </row>
    <row r="40" spans="3:11" ht="16.5" customHeight="1" thickBot="1" x14ac:dyDescent="0.25">
      <c r="C40" s="57"/>
      <c r="D40" s="35"/>
      <c r="E40" s="35"/>
      <c r="F40" s="35"/>
      <c r="G40" s="35"/>
      <c r="H40" s="35"/>
      <c r="I40" s="35"/>
      <c r="J40" s="35"/>
      <c r="K40" s="35"/>
    </row>
    <row r="41" spans="3:11" ht="27" customHeight="1" x14ac:dyDescent="0.2">
      <c r="C41" s="64" t="s">
        <v>123</v>
      </c>
      <c r="D41" s="269" t="str">
        <f>IF('Inv ID'!O25=1,"Vehicles","Véhicules")</f>
        <v>Vehicles</v>
      </c>
      <c r="E41" s="278"/>
      <c r="F41" s="278"/>
      <c r="G41" s="278"/>
      <c r="H41" s="278"/>
      <c r="I41" s="278"/>
      <c r="J41" s="278"/>
      <c r="K41" s="279"/>
    </row>
    <row r="42" spans="3:11" ht="24.95" customHeight="1" x14ac:dyDescent="0.2">
      <c r="C42" s="60" t="s">
        <v>30</v>
      </c>
      <c r="D42" s="69">
        <f>'1540 - Vehicles_Véhicules'!D7</f>
        <v>0</v>
      </c>
      <c r="E42" s="264"/>
      <c r="F42" s="265"/>
      <c r="G42" s="265"/>
      <c r="H42" s="265"/>
      <c r="I42" s="266"/>
      <c r="J42" s="72">
        <f>'1540 - Vehicles_Véhicules'!H7</f>
        <v>0</v>
      </c>
      <c r="K42" s="72">
        <f>'1540 - Vehicles_Véhicules'!K7</f>
        <v>0</v>
      </c>
    </row>
    <row r="43" spans="3:11" ht="24.95" customHeight="1" x14ac:dyDescent="0.2">
      <c r="C43" s="60" t="s">
        <v>31</v>
      </c>
      <c r="D43" s="69">
        <f>'1540 - Vehicles_Véhicules'!D8</f>
        <v>0</v>
      </c>
      <c r="E43" s="264"/>
      <c r="F43" s="265"/>
      <c r="G43" s="265"/>
      <c r="H43" s="265"/>
      <c r="I43" s="266"/>
      <c r="J43" s="72">
        <f>'1540 - Vehicles_Véhicules'!H8</f>
        <v>0</v>
      </c>
      <c r="K43" s="72">
        <f>'1540 - Vehicles_Véhicules'!K8</f>
        <v>0</v>
      </c>
    </row>
    <row r="44" spans="3:11" ht="24.95" customHeight="1" x14ac:dyDescent="0.2">
      <c r="C44" s="60" t="s">
        <v>32</v>
      </c>
      <c r="D44" s="69">
        <f>'1540 - Vehicles_Véhicules'!D9</f>
        <v>0</v>
      </c>
      <c r="E44" s="264"/>
      <c r="F44" s="265"/>
      <c r="G44" s="265"/>
      <c r="H44" s="265"/>
      <c r="I44" s="266"/>
      <c r="J44" s="72">
        <f>'1540 - Vehicles_Véhicules'!H9</f>
        <v>0</v>
      </c>
      <c r="K44" s="72">
        <f>'1540 - Vehicles_Véhicules'!K9</f>
        <v>0</v>
      </c>
    </row>
    <row r="45" spans="3:11" ht="24.95" customHeight="1" x14ac:dyDescent="0.2">
      <c r="C45" s="60" t="s">
        <v>33</v>
      </c>
      <c r="D45" s="69">
        <f>'1540 - Vehicles_Véhicules'!D10</f>
        <v>0</v>
      </c>
      <c r="E45" s="264"/>
      <c r="F45" s="265"/>
      <c r="G45" s="265"/>
      <c r="H45" s="265"/>
      <c r="I45" s="266"/>
      <c r="J45" s="72">
        <f>'1540 - Vehicles_Véhicules'!H10</f>
        <v>0</v>
      </c>
      <c r="K45" s="72">
        <f>'1540 - Vehicles_Véhicules'!K10</f>
        <v>0</v>
      </c>
    </row>
    <row r="46" spans="3:11" ht="24.95" customHeight="1" x14ac:dyDescent="0.2">
      <c r="C46" s="60" t="s">
        <v>34</v>
      </c>
      <c r="D46" s="69">
        <f>'1540 - Vehicles_Véhicules'!Q7</f>
        <v>0</v>
      </c>
      <c r="E46" s="264"/>
      <c r="F46" s="265"/>
      <c r="G46" s="265"/>
      <c r="H46" s="265"/>
      <c r="I46" s="266"/>
      <c r="J46" s="72">
        <f>'1540 - Vehicles_Véhicules'!U7</f>
        <v>0</v>
      </c>
      <c r="K46" s="72">
        <f>'1540 - Vehicles_Véhicules'!X7</f>
        <v>0</v>
      </c>
    </row>
    <row r="47" spans="3:11" ht="24.95" customHeight="1" x14ac:dyDescent="0.2">
      <c r="C47" s="60" t="s">
        <v>35</v>
      </c>
      <c r="D47" s="69">
        <f>'1540 - Vehicles_Véhicules'!Q8</f>
        <v>0</v>
      </c>
      <c r="E47" s="264"/>
      <c r="F47" s="265"/>
      <c r="G47" s="265"/>
      <c r="H47" s="265"/>
      <c r="I47" s="266"/>
      <c r="J47" s="72">
        <f>'1540 - Vehicles_Véhicules'!U8</f>
        <v>0</v>
      </c>
      <c r="K47" s="72">
        <f>'1540 - Vehicles_Véhicules'!X8</f>
        <v>0</v>
      </c>
    </row>
    <row r="48" spans="3:11" ht="24.95" customHeight="1" x14ac:dyDescent="0.2">
      <c r="C48" s="60" t="s">
        <v>36</v>
      </c>
      <c r="D48" s="69">
        <f>'1540 - Vehicles_Véhicules'!Q9</f>
        <v>0</v>
      </c>
      <c r="E48" s="264"/>
      <c r="F48" s="265"/>
      <c r="G48" s="265"/>
      <c r="H48" s="265"/>
      <c r="I48" s="266"/>
      <c r="J48" s="72">
        <f>'1540 - Vehicles_Véhicules'!U9</f>
        <v>0</v>
      </c>
      <c r="K48" s="72">
        <f>'1540 - Vehicles_Véhicules'!X9</f>
        <v>0</v>
      </c>
    </row>
    <row r="49" spans="3:11" ht="24.95" customHeight="1" thickBot="1" x14ac:dyDescent="0.25">
      <c r="C49" s="61" t="s">
        <v>37</v>
      </c>
      <c r="D49" s="69" t="str">
        <f>'1540 - Vehicles_Véhicules'!Q10</f>
        <v>Others</v>
      </c>
      <c r="E49" s="264"/>
      <c r="F49" s="265"/>
      <c r="G49" s="265"/>
      <c r="H49" s="265"/>
      <c r="I49" s="266"/>
      <c r="J49" s="72">
        <f>'1540 - Vehicles_Véhicules'!U10</f>
        <v>0</v>
      </c>
      <c r="K49" s="72">
        <f>'1540 - Vehicles_Véhicules'!X10</f>
        <v>0</v>
      </c>
    </row>
    <row r="50" spans="3:11" ht="24.95" customHeight="1" thickBot="1" x14ac:dyDescent="0.25">
      <c r="C50" s="38"/>
      <c r="D50" s="36"/>
      <c r="E50" s="36"/>
      <c r="F50" s="36"/>
      <c r="G50" s="36"/>
      <c r="H50" s="267" t="s">
        <v>4</v>
      </c>
      <c r="I50" s="268"/>
      <c r="J50" s="16">
        <f>SUM(J42:J49)</f>
        <v>0</v>
      </c>
      <c r="K50" s="17">
        <f>SUM(K42:K49)</f>
        <v>0</v>
      </c>
    </row>
    <row r="51" spans="3:11" ht="16.5" customHeight="1" thickBot="1" x14ac:dyDescent="0.25">
      <c r="C51" s="11"/>
      <c r="D51" s="74"/>
      <c r="E51" s="74"/>
      <c r="F51" s="74"/>
      <c r="G51" s="74"/>
      <c r="H51" s="74"/>
      <c r="I51" s="74"/>
      <c r="J51" s="74"/>
      <c r="K51" s="12"/>
    </row>
    <row r="52" spans="3:11" ht="27" customHeight="1" x14ac:dyDescent="0.2">
      <c r="C52" s="64" t="s">
        <v>124</v>
      </c>
      <c r="D52" s="269" t="str">
        <f>IF('Inv ID'!O25=1,"Office Equipment","Équipement de bureau")</f>
        <v>Office Equipment</v>
      </c>
      <c r="E52" s="270"/>
      <c r="F52" s="270"/>
      <c r="G52" s="270"/>
      <c r="H52" s="270"/>
      <c r="I52" s="270"/>
      <c r="J52" s="270"/>
      <c r="K52" s="271"/>
    </row>
    <row r="53" spans="3:11" ht="24.95" customHeight="1" x14ac:dyDescent="0.2">
      <c r="C53" s="58" t="s">
        <v>38</v>
      </c>
      <c r="D53" s="69">
        <f>'1550 - Off_Bureau Eqpt'!D7</f>
        <v>0</v>
      </c>
      <c r="E53" s="264"/>
      <c r="F53" s="265"/>
      <c r="G53" s="265"/>
      <c r="H53" s="265"/>
      <c r="I53" s="266"/>
      <c r="J53" s="72">
        <f>'1550 - Off_Bureau Eqpt'!H7</f>
        <v>0</v>
      </c>
      <c r="K53" s="72">
        <f>'1550 - Off_Bureau Eqpt'!K7</f>
        <v>0</v>
      </c>
    </row>
    <row r="54" spans="3:11" ht="24.95" customHeight="1" x14ac:dyDescent="0.2">
      <c r="C54" s="58" t="s">
        <v>39</v>
      </c>
      <c r="D54" s="69">
        <f>'1550 - Off_Bureau Eqpt'!D8</f>
        <v>0</v>
      </c>
      <c r="E54" s="264"/>
      <c r="F54" s="265"/>
      <c r="G54" s="265"/>
      <c r="H54" s="265"/>
      <c r="I54" s="266"/>
      <c r="J54" s="72">
        <f>'1550 - Off_Bureau Eqpt'!H8</f>
        <v>0</v>
      </c>
      <c r="K54" s="72">
        <f>'1550 - Off_Bureau Eqpt'!K8</f>
        <v>0</v>
      </c>
    </row>
    <row r="55" spans="3:11" ht="24.95" customHeight="1" x14ac:dyDescent="0.2">
      <c r="C55" s="58" t="s">
        <v>40</v>
      </c>
      <c r="D55" s="69">
        <f>'1550 - Off_Bureau Eqpt'!D9</f>
        <v>0</v>
      </c>
      <c r="E55" s="264"/>
      <c r="F55" s="265"/>
      <c r="G55" s="265"/>
      <c r="H55" s="265"/>
      <c r="I55" s="266"/>
      <c r="J55" s="72">
        <f>'1550 - Off_Bureau Eqpt'!H9</f>
        <v>0</v>
      </c>
      <c r="K55" s="72">
        <f>'1550 - Off_Bureau Eqpt'!K9</f>
        <v>0</v>
      </c>
    </row>
    <row r="56" spans="3:11" ht="24.95" customHeight="1" x14ac:dyDescent="0.2">
      <c r="C56" s="58" t="s">
        <v>41</v>
      </c>
      <c r="D56" s="69">
        <f>'1550 - Off_Bureau Eqpt'!D10</f>
        <v>0</v>
      </c>
      <c r="E56" s="264"/>
      <c r="F56" s="265"/>
      <c r="G56" s="265"/>
      <c r="H56" s="265"/>
      <c r="I56" s="266"/>
      <c r="J56" s="72">
        <f>'1550 - Off_Bureau Eqpt'!H10</f>
        <v>0</v>
      </c>
      <c r="K56" s="72">
        <f>'1550 - Off_Bureau Eqpt'!K10</f>
        <v>0</v>
      </c>
    </row>
    <row r="57" spans="3:11" ht="24.95" customHeight="1" x14ac:dyDescent="0.2">
      <c r="C57" s="58" t="s">
        <v>42</v>
      </c>
      <c r="D57" s="69">
        <f>'1550 - Off_Bureau Eqpt'!Q7</f>
        <v>0</v>
      </c>
      <c r="E57" s="264"/>
      <c r="F57" s="265"/>
      <c r="G57" s="265"/>
      <c r="H57" s="265"/>
      <c r="I57" s="266"/>
      <c r="J57" s="72">
        <f>'1550 - Off_Bureau Eqpt'!U7</f>
        <v>0</v>
      </c>
      <c r="K57" s="72">
        <f>'1550 - Off_Bureau Eqpt'!X7</f>
        <v>0</v>
      </c>
    </row>
    <row r="58" spans="3:11" ht="24.95" customHeight="1" x14ac:dyDescent="0.2">
      <c r="C58" s="58" t="s">
        <v>43</v>
      </c>
      <c r="D58" s="69">
        <f>'1550 - Off_Bureau Eqpt'!Q8</f>
        <v>0</v>
      </c>
      <c r="E58" s="264"/>
      <c r="F58" s="265"/>
      <c r="G58" s="265"/>
      <c r="H58" s="265"/>
      <c r="I58" s="266"/>
      <c r="J58" s="72">
        <f>'1550 - Off_Bureau Eqpt'!U8</f>
        <v>0</v>
      </c>
      <c r="K58" s="72">
        <f>'1550 - Off_Bureau Eqpt'!X8</f>
        <v>0</v>
      </c>
    </row>
    <row r="59" spans="3:11" ht="24.95" customHeight="1" x14ac:dyDescent="0.2">
      <c r="C59" s="58" t="s">
        <v>44</v>
      </c>
      <c r="D59" s="69">
        <f>'1550 - Off_Bureau Eqpt'!Q9</f>
        <v>0</v>
      </c>
      <c r="E59" s="264"/>
      <c r="F59" s="265"/>
      <c r="G59" s="265"/>
      <c r="H59" s="265"/>
      <c r="I59" s="266"/>
      <c r="J59" s="72">
        <f>'1550 - Off_Bureau Eqpt'!U9</f>
        <v>0</v>
      </c>
      <c r="K59" s="72">
        <f>'1550 - Off_Bureau Eqpt'!X9</f>
        <v>0</v>
      </c>
    </row>
    <row r="60" spans="3:11" ht="24.95" customHeight="1" thickBot="1" x14ac:dyDescent="0.25">
      <c r="C60" s="59" t="s">
        <v>45</v>
      </c>
      <c r="D60" s="69" t="str">
        <f>'1550 - Off_Bureau Eqpt'!Q10</f>
        <v>Others</v>
      </c>
      <c r="E60" s="264"/>
      <c r="F60" s="265"/>
      <c r="G60" s="265"/>
      <c r="H60" s="265"/>
      <c r="I60" s="266"/>
      <c r="J60" s="72">
        <f>'1550 - Off_Bureau Eqpt'!U10</f>
        <v>0</v>
      </c>
      <c r="K60" s="72">
        <f>'1550 - Off_Bureau Eqpt'!X10</f>
        <v>0</v>
      </c>
    </row>
    <row r="61" spans="3:11" ht="24.95" customHeight="1" thickBot="1" x14ac:dyDescent="0.25">
      <c r="C61" s="38"/>
      <c r="D61" s="36"/>
      <c r="E61" s="36"/>
      <c r="F61" s="36"/>
      <c r="G61" s="36"/>
      <c r="H61" s="267" t="s">
        <v>4</v>
      </c>
      <c r="I61" s="268"/>
      <c r="J61" s="16">
        <f>+SUM(J53:J60)</f>
        <v>0</v>
      </c>
      <c r="K61" s="17">
        <f>+SUM(K53:K60)</f>
        <v>0</v>
      </c>
    </row>
    <row r="62" spans="3:11" ht="16.5" customHeight="1" thickBot="1" x14ac:dyDescent="0.25">
      <c r="C62" s="10"/>
      <c r="D62" s="1"/>
      <c r="E62" s="1"/>
      <c r="F62" s="1"/>
      <c r="G62" s="1"/>
      <c r="H62" s="1"/>
      <c r="I62" s="1"/>
      <c r="J62" s="1"/>
      <c r="K62" s="19"/>
    </row>
    <row r="63" spans="3:11" ht="27" customHeight="1" x14ac:dyDescent="0.2">
      <c r="C63" s="65" t="s">
        <v>125</v>
      </c>
      <c r="D63" s="272" t="str">
        <f>IF('Inv ID'!O25=1,"Sport Equipment","Équipement de sport")</f>
        <v>Sport Equipment</v>
      </c>
      <c r="E63" s="270"/>
      <c r="F63" s="270"/>
      <c r="G63" s="270"/>
      <c r="H63" s="270"/>
      <c r="I63" s="270"/>
      <c r="J63" s="270"/>
      <c r="K63" s="271"/>
    </row>
    <row r="64" spans="3:11" ht="24.95" customHeight="1" x14ac:dyDescent="0.2">
      <c r="C64" s="58" t="s">
        <v>46</v>
      </c>
      <c r="D64" s="69">
        <f>'1560 - Sports'!D7</f>
        <v>0</v>
      </c>
      <c r="E64" s="264"/>
      <c r="F64" s="265"/>
      <c r="G64" s="265"/>
      <c r="H64" s="265"/>
      <c r="I64" s="266"/>
      <c r="J64" s="72">
        <f>'1560 - Sports'!H7</f>
        <v>0</v>
      </c>
      <c r="K64" s="72">
        <f>'1560 - Sports'!K7</f>
        <v>0</v>
      </c>
    </row>
    <row r="65" spans="3:11" ht="24.95" customHeight="1" x14ac:dyDescent="0.2">
      <c r="C65" s="58" t="s">
        <v>47</v>
      </c>
      <c r="D65" s="69">
        <f>'1560 - Sports'!D8</f>
        <v>0</v>
      </c>
      <c r="E65" s="264"/>
      <c r="F65" s="265"/>
      <c r="G65" s="265"/>
      <c r="H65" s="265"/>
      <c r="I65" s="266"/>
      <c r="J65" s="72">
        <f>'1560 - Sports'!H8</f>
        <v>0</v>
      </c>
      <c r="K65" s="72">
        <f>'1560 - Sports'!K8</f>
        <v>0</v>
      </c>
    </row>
    <row r="66" spans="3:11" ht="24.95" customHeight="1" x14ac:dyDescent="0.2">
      <c r="C66" s="58" t="s">
        <v>48</v>
      </c>
      <c r="D66" s="69">
        <f>'1560 - Sports'!D9</f>
        <v>0</v>
      </c>
      <c r="E66" s="264"/>
      <c r="F66" s="265"/>
      <c r="G66" s="265"/>
      <c r="H66" s="265"/>
      <c r="I66" s="266"/>
      <c r="J66" s="72">
        <f>'1560 - Sports'!H9</f>
        <v>0</v>
      </c>
      <c r="K66" s="72">
        <f>'1560 - Sports'!K9</f>
        <v>0</v>
      </c>
    </row>
    <row r="67" spans="3:11" ht="24.95" customHeight="1" x14ac:dyDescent="0.2">
      <c r="C67" s="58" t="s">
        <v>49</v>
      </c>
      <c r="D67" s="69">
        <f>'1560 - Sports'!D10</f>
        <v>0</v>
      </c>
      <c r="E67" s="264"/>
      <c r="F67" s="265"/>
      <c r="G67" s="265"/>
      <c r="H67" s="265"/>
      <c r="I67" s="266"/>
      <c r="J67" s="72">
        <f>'1560 - Sports'!H10</f>
        <v>0</v>
      </c>
      <c r="K67" s="72">
        <f>'1560 - Sports'!K10</f>
        <v>0</v>
      </c>
    </row>
    <row r="68" spans="3:11" ht="24.95" customHeight="1" x14ac:dyDescent="0.2">
      <c r="C68" s="58" t="s">
        <v>50</v>
      </c>
      <c r="D68" s="69">
        <f>'1560 - Sports'!Q7</f>
        <v>0</v>
      </c>
      <c r="E68" s="264"/>
      <c r="F68" s="265"/>
      <c r="G68" s="265"/>
      <c r="H68" s="265"/>
      <c r="I68" s="266"/>
      <c r="J68" s="72">
        <f>'1560 - Sports'!U7</f>
        <v>0</v>
      </c>
      <c r="K68" s="72">
        <f>'1560 - Sports'!X7</f>
        <v>0</v>
      </c>
    </row>
    <row r="69" spans="3:11" ht="24.95" customHeight="1" x14ac:dyDescent="0.2">
      <c r="C69" s="58" t="s">
        <v>51</v>
      </c>
      <c r="D69" s="69">
        <f>'1560 - Sports'!Q8</f>
        <v>0</v>
      </c>
      <c r="E69" s="264"/>
      <c r="F69" s="265"/>
      <c r="G69" s="265"/>
      <c r="H69" s="265"/>
      <c r="I69" s="266"/>
      <c r="J69" s="72">
        <f>'1560 - Sports'!U8</f>
        <v>0</v>
      </c>
      <c r="K69" s="72">
        <f>'1560 - Sports'!X8</f>
        <v>0</v>
      </c>
    </row>
    <row r="70" spans="3:11" ht="24.95" customHeight="1" x14ac:dyDescent="0.2">
      <c r="C70" s="58" t="s">
        <v>52</v>
      </c>
      <c r="D70" s="69">
        <f>'1560 - Sports'!Q9</f>
        <v>0</v>
      </c>
      <c r="E70" s="264"/>
      <c r="F70" s="265"/>
      <c r="G70" s="265"/>
      <c r="H70" s="265"/>
      <c r="I70" s="266"/>
      <c r="J70" s="72">
        <f>'1560 - Sports'!U9</f>
        <v>0</v>
      </c>
      <c r="K70" s="72">
        <f>'1560 - Sports'!X9</f>
        <v>0</v>
      </c>
    </row>
    <row r="71" spans="3:11" ht="24.95" customHeight="1" thickBot="1" x14ac:dyDescent="0.25">
      <c r="C71" s="59" t="s">
        <v>53</v>
      </c>
      <c r="D71" s="69" t="str">
        <f>'1560 - Sports'!Q10</f>
        <v>Others</v>
      </c>
      <c r="E71" s="264"/>
      <c r="F71" s="265"/>
      <c r="G71" s="265"/>
      <c r="H71" s="265"/>
      <c r="I71" s="266"/>
      <c r="J71" s="72">
        <f>'1560 - Sports'!U10</f>
        <v>0</v>
      </c>
      <c r="K71" s="72">
        <f>'1560 - Sports'!X10</f>
        <v>0</v>
      </c>
    </row>
    <row r="72" spans="3:11" ht="24.95" customHeight="1" thickBot="1" x14ac:dyDescent="0.25">
      <c r="C72" s="38"/>
      <c r="D72" s="36"/>
      <c r="E72" s="37"/>
      <c r="F72" s="37"/>
      <c r="G72" s="37"/>
      <c r="H72" s="267" t="s">
        <v>4</v>
      </c>
      <c r="I72" s="268"/>
      <c r="J72" s="16">
        <f>SUM(J64:J71)</f>
        <v>0</v>
      </c>
      <c r="K72" s="17">
        <f>+SUM(K64:K71)</f>
        <v>0</v>
      </c>
    </row>
    <row r="73" spans="3:11" ht="16.5" customHeight="1" thickBot="1" x14ac:dyDescent="0.25">
      <c r="C73" s="35"/>
      <c r="D73" s="35"/>
      <c r="E73" s="35"/>
      <c r="F73" s="35"/>
      <c r="G73" s="35"/>
      <c r="H73" s="35"/>
      <c r="I73" s="35"/>
      <c r="J73" s="35"/>
      <c r="K73" s="35"/>
    </row>
    <row r="74" spans="3:11" ht="27" customHeight="1" x14ac:dyDescent="0.2">
      <c r="C74" s="64" t="s">
        <v>126</v>
      </c>
      <c r="D74" s="269" t="str">
        <f>IF('Inv ID'!O25=1,"Photography Equipment","Équipement de photographie")</f>
        <v>Photography Equipment</v>
      </c>
      <c r="E74" s="270"/>
      <c r="F74" s="270"/>
      <c r="G74" s="270"/>
      <c r="H74" s="270"/>
      <c r="I74" s="270"/>
      <c r="J74" s="270"/>
      <c r="K74" s="271"/>
    </row>
    <row r="75" spans="3:11" ht="24.95" customHeight="1" x14ac:dyDescent="0.2">
      <c r="C75" s="62" t="s">
        <v>54</v>
      </c>
      <c r="D75" s="69">
        <f>'1570 - Photo'!D7</f>
        <v>0</v>
      </c>
      <c r="E75" s="264"/>
      <c r="F75" s="265"/>
      <c r="G75" s="265"/>
      <c r="H75" s="265"/>
      <c r="I75" s="266"/>
      <c r="J75" s="72">
        <f>'1570 - Photo'!H7</f>
        <v>0</v>
      </c>
      <c r="K75" s="72">
        <f>'1570 - Photo'!K7</f>
        <v>0</v>
      </c>
    </row>
    <row r="76" spans="3:11" ht="24.95" customHeight="1" x14ac:dyDescent="0.2">
      <c r="C76" s="62" t="s">
        <v>55</v>
      </c>
      <c r="D76" s="69">
        <f>'1570 - Photo'!D8</f>
        <v>0</v>
      </c>
      <c r="E76" s="264"/>
      <c r="F76" s="265"/>
      <c r="G76" s="265"/>
      <c r="H76" s="265"/>
      <c r="I76" s="266"/>
      <c r="J76" s="72">
        <f>'1570 - Photo'!H8</f>
        <v>0</v>
      </c>
      <c r="K76" s="72">
        <f>'1570 - Photo'!K8</f>
        <v>0</v>
      </c>
    </row>
    <row r="77" spans="3:11" ht="24.95" customHeight="1" x14ac:dyDescent="0.2">
      <c r="C77" s="62" t="s">
        <v>56</v>
      </c>
      <c r="D77" s="69">
        <f>'1570 - Photo'!D9</f>
        <v>0</v>
      </c>
      <c r="E77" s="264"/>
      <c r="F77" s="265"/>
      <c r="G77" s="265"/>
      <c r="H77" s="265"/>
      <c r="I77" s="266"/>
      <c r="J77" s="72">
        <f>'1570 - Photo'!H9</f>
        <v>0</v>
      </c>
      <c r="K77" s="72">
        <f>'1570 - Photo'!K9</f>
        <v>0</v>
      </c>
    </row>
    <row r="78" spans="3:11" ht="24.95" customHeight="1" x14ac:dyDescent="0.2">
      <c r="C78" s="62" t="s">
        <v>57</v>
      </c>
      <c r="D78" s="69">
        <f>'1570 - Photo'!D10</f>
        <v>0</v>
      </c>
      <c r="E78" s="264"/>
      <c r="F78" s="265"/>
      <c r="G78" s="265"/>
      <c r="H78" s="265"/>
      <c r="I78" s="266"/>
      <c r="J78" s="72">
        <f>'1570 - Photo'!H10</f>
        <v>0</v>
      </c>
      <c r="K78" s="72">
        <f>'1570 - Photo'!K10</f>
        <v>0</v>
      </c>
    </row>
    <row r="79" spans="3:11" ht="24.95" customHeight="1" x14ac:dyDescent="0.2">
      <c r="C79" s="62" t="s">
        <v>58</v>
      </c>
      <c r="D79" s="69">
        <f>'1570 - Photo'!Q7</f>
        <v>0</v>
      </c>
      <c r="E79" s="264"/>
      <c r="F79" s="265"/>
      <c r="G79" s="265"/>
      <c r="H79" s="265"/>
      <c r="I79" s="266"/>
      <c r="J79" s="72">
        <f>'1570 - Photo'!U7</f>
        <v>0</v>
      </c>
      <c r="K79" s="72">
        <f>'1570 - Photo'!X7</f>
        <v>0</v>
      </c>
    </row>
    <row r="80" spans="3:11" ht="24.95" customHeight="1" x14ac:dyDescent="0.2">
      <c r="C80" s="62" t="s">
        <v>59</v>
      </c>
      <c r="D80" s="69">
        <f>'1570 - Photo'!Q8</f>
        <v>0</v>
      </c>
      <c r="E80" s="264"/>
      <c r="F80" s="265"/>
      <c r="G80" s="265"/>
      <c r="H80" s="265"/>
      <c r="I80" s="266"/>
      <c r="J80" s="72">
        <f>'1570 - Photo'!U8</f>
        <v>0</v>
      </c>
      <c r="K80" s="72">
        <f>'1570 - Photo'!X8</f>
        <v>0</v>
      </c>
    </row>
    <row r="81" spans="3:11" ht="24.95" customHeight="1" x14ac:dyDescent="0.2">
      <c r="C81" s="62" t="s">
        <v>60</v>
      </c>
      <c r="D81" s="69" t="str">
        <f>'1570 - Photo'!Q9</f>
        <v>Accessories</v>
      </c>
      <c r="E81" s="264"/>
      <c r="F81" s="265"/>
      <c r="G81" s="265"/>
      <c r="H81" s="265"/>
      <c r="I81" s="266"/>
      <c r="J81" s="72">
        <f>'1570 - Photo'!U9</f>
        <v>0</v>
      </c>
      <c r="K81" s="72">
        <f>'1570 - Photo'!X9</f>
        <v>0</v>
      </c>
    </row>
    <row r="82" spans="3:11" ht="24.95" customHeight="1" thickBot="1" x14ac:dyDescent="0.25">
      <c r="C82" s="63" t="s">
        <v>61</v>
      </c>
      <c r="D82" s="69" t="str">
        <f>'1570 - Photo'!Q10</f>
        <v>Others</v>
      </c>
      <c r="E82" s="264"/>
      <c r="F82" s="265"/>
      <c r="G82" s="265"/>
      <c r="H82" s="265"/>
      <c r="I82" s="266"/>
      <c r="J82" s="72">
        <f>'1570 - Photo'!U10</f>
        <v>0</v>
      </c>
      <c r="K82" s="72">
        <f>'1570 - Photo'!X10</f>
        <v>0</v>
      </c>
    </row>
    <row r="83" spans="3:11" ht="24.95" customHeight="1" thickBot="1" x14ac:dyDescent="0.25">
      <c r="C83" s="38"/>
      <c r="D83" s="36"/>
      <c r="E83" s="36"/>
      <c r="F83" s="36"/>
      <c r="G83" s="36"/>
      <c r="H83" s="267" t="s">
        <v>4</v>
      </c>
      <c r="I83" s="268"/>
      <c r="J83" s="16">
        <f>+SUM(J75:J82)</f>
        <v>0</v>
      </c>
      <c r="K83" s="17">
        <f>+SUM(K75:K82)</f>
        <v>0</v>
      </c>
    </row>
    <row r="84" spans="3:11" ht="16.5" customHeight="1" thickBot="1" x14ac:dyDescent="0.25">
      <c r="C84" s="39"/>
      <c r="D84" s="74"/>
      <c r="E84" s="74"/>
      <c r="F84" s="74"/>
      <c r="G84" s="74"/>
      <c r="H84" s="74"/>
      <c r="I84" s="74"/>
      <c r="J84" s="2"/>
      <c r="K84" s="6"/>
    </row>
    <row r="85" spans="3:11" ht="27" customHeight="1" x14ac:dyDescent="0.2">
      <c r="C85" s="65" t="s">
        <v>127</v>
      </c>
      <c r="D85" s="272" t="str">
        <f>IF('Inv ID'!O25=1,"Field Equipment","Équipement de campagne")</f>
        <v>Field Equipment</v>
      </c>
      <c r="E85" s="270"/>
      <c r="F85" s="270"/>
      <c r="G85" s="270"/>
      <c r="H85" s="270"/>
      <c r="I85" s="270"/>
      <c r="J85" s="270"/>
      <c r="K85" s="271"/>
    </row>
    <row r="86" spans="3:11" ht="24.95" customHeight="1" x14ac:dyDescent="0.2">
      <c r="C86" s="58" t="s">
        <v>62</v>
      </c>
      <c r="D86" s="69">
        <f>'1580 - Field Eqpt_Éqpt camp'!D7</f>
        <v>0</v>
      </c>
      <c r="E86" s="264"/>
      <c r="F86" s="265"/>
      <c r="G86" s="265"/>
      <c r="H86" s="265"/>
      <c r="I86" s="266"/>
      <c r="J86" s="72">
        <f>'1580 - Field Eqpt_Éqpt camp'!H7</f>
        <v>0</v>
      </c>
      <c r="K86" s="72">
        <f>'1580 - Field Eqpt_Éqpt camp'!K7</f>
        <v>0</v>
      </c>
    </row>
    <row r="87" spans="3:11" ht="24.95" customHeight="1" x14ac:dyDescent="0.2">
      <c r="C87" s="58" t="s">
        <v>63</v>
      </c>
      <c r="D87" s="69">
        <f>'1580 - Field Eqpt_Éqpt camp'!D8</f>
        <v>0</v>
      </c>
      <c r="E87" s="264"/>
      <c r="F87" s="265"/>
      <c r="G87" s="265"/>
      <c r="H87" s="265"/>
      <c r="I87" s="266"/>
      <c r="J87" s="72">
        <f>'1580 - Field Eqpt_Éqpt camp'!H8</f>
        <v>0</v>
      </c>
      <c r="K87" s="72">
        <f>'1580 - Field Eqpt_Éqpt camp'!K8</f>
        <v>0</v>
      </c>
    </row>
    <row r="88" spans="3:11" ht="24.95" customHeight="1" x14ac:dyDescent="0.2">
      <c r="C88" s="58" t="s">
        <v>64</v>
      </c>
      <c r="D88" s="69">
        <f>'1580 - Field Eqpt_Éqpt camp'!D9</f>
        <v>0</v>
      </c>
      <c r="E88" s="264"/>
      <c r="F88" s="265"/>
      <c r="G88" s="265"/>
      <c r="H88" s="265"/>
      <c r="I88" s="266"/>
      <c r="J88" s="72">
        <f>'1580 - Field Eqpt_Éqpt camp'!H9</f>
        <v>0</v>
      </c>
      <c r="K88" s="72">
        <f>'1580 - Field Eqpt_Éqpt camp'!K9</f>
        <v>0</v>
      </c>
    </row>
    <row r="89" spans="3:11" ht="24.95" customHeight="1" x14ac:dyDescent="0.2">
      <c r="C89" s="58" t="s">
        <v>65</v>
      </c>
      <c r="D89" s="69">
        <f>'1580 - Field Eqpt_Éqpt camp'!D10</f>
        <v>0</v>
      </c>
      <c r="E89" s="264"/>
      <c r="F89" s="265"/>
      <c r="G89" s="265"/>
      <c r="H89" s="265"/>
      <c r="I89" s="266"/>
      <c r="J89" s="72">
        <f>'1580 - Field Eqpt_Éqpt camp'!H10</f>
        <v>0</v>
      </c>
      <c r="K89" s="72">
        <f>'1580 - Field Eqpt_Éqpt camp'!K10</f>
        <v>0</v>
      </c>
    </row>
    <row r="90" spans="3:11" ht="24.95" customHeight="1" x14ac:dyDescent="0.2">
      <c r="C90" s="58" t="s">
        <v>66</v>
      </c>
      <c r="D90" s="69">
        <f>'1580 - Field Eqpt_Éqpt camp'!Q7</f>
        <v>0</v>
      </c>
      <c r="E90" s="264"/>
      <c r="F90" s="265"/>
      <c r="G90" s="265"/>
      <c r="H90" s="265"/>
      <c r="I90" s="266"/>
      <c r="J90" s="72">
        <f>'1580 - Field Eqpt_Éqpt camp'!U7</f>
        <v>0</v>
      </c>
      <c r="K90" s="72">
        <f>'1580 - Field Eqpt_Éqpt camp'!X7</f>
        <v>0</v>
      </c>
    </row>
    <row r="91" spans="3:11" ht="24.95" customHeight="1" x14ac:dyDescent="0.2">
      <c r="C91" s="58" t="s">
        <v>67</v>
      </c>
      <c r="D91" s="69">
        <f>'1580 - Field Eqpt_Éqpt camp'!Q8</f>
        <v>0</v>
      </c>
      <c r="E91" s="264"/>
      <c r="F91" s="265"/>
      <c r="G91" s="265"/>
      <c r="H91" s="265"/>
      <c r="I91" s="266"/>
      <c r="J91" s="72">
        <f>'1580 - Field Eqpt_Éqpt camp'!U8</f>
        <v>0</v>
      </c>
      <c r="K91" s="72">
        <f>'1580 - Field Eqpt_Éqpt camp'!X8</f>
        <v>0</v>
      </c>
    </row>
    <row r="92" spans="3:11" ht="24.95" customHeight="1" x14ac:dyDescent="0.2">
      <c r="C92" s="58" t="s">
        <v>68</v>
      </c>
      <c r="D92" s="69">
        <f>'1580 - Field Eqpt_Éqpt camp'!Q9</f>
        <v>0</v>
      </c>
      <c r="E92" s="264"/>
      <c r="F92" s="265"/>
      <c r="G92" s="265"/>
      <c r="H92" s="265"/>
      <c r="I92" s="266"/>
      <c r="J92" s="72">
        <f>'1580 - Field Eqpt_Éqpt camp'!U9</f>
        <v>0</v>
      </c>
      <c r="K92" s="72">
        <f>'1580 - Field Eqpt_Éqpt camp'!X9</f>
        <v>0</v>
      </c>
    </row>
    <row r="93" spans="3:11" ht="24.95" customHeight="1" thickBot="1" x14ac:dyDescent="0.25">
      <c r="C93" s="59" t="s">
        <v>69</v>
      </c>
      <c r="D93" s="69" t="str">
        <f>'1580 - Field Eqpt_Éqpt camp'!Q10</f>
        <v>Others</v>
      </c>
      <c r="E93" s="264"/>
      <c r="F93" s="265"/>
      <c r="G93" s="265"/>
      <c r="H93" s="265"/>
      <c r="I93" s="266"/>
      <c r="J93" s="72">
        <f>'1580 - Field Eqpt_Éqpt camp'!U10</f>
        <v>0</v>
      </c>
      <c r="K93" s="72">
        <f>'1580 - Field Eqpt_Éqpt camp'!X10</f>
        <v>0</v>
      </c>
    </row>
    <row r="94" spans="3:11" ht="24.95" customHeight="1" thickBot="1" x14ac:dyDescent="0.25">
      <c r="C94" s="38"/>
      <c r="D94" s="36"/>
      <c r="E94" s="37"/>
      <c r="F94" s="37"/>
      <c r="G94" s="37"/>
      <c r="H94" s="267" t="s">
        <v>4</v>
      </c>
      <c r="I94" s="268"/>
      <c r="J94" s="16">
        <f>SUM(J86:J93)</f>
        <v>0</v>
      </c>
      <c r="K94" s="17">
        <f>+SUM(K86:K93)</f>
        <v>0</v>
      </c>
    </row>
    <row r="95" spans="3:11" ht="16.5" customHeight="1" thickBot="1" x14ac:dyDescent="0.25">
      <c r="C95" s="10"/>
      <c r="D95" s="74"/>
      <c r="E95" s="74"/>
      <c r="F95" s="74"/>
      <c r="G95" s="74"/>
      <c r="H95" s="74"/>
      <c r="I95" s="74"/>
      <c r="J95" s="2"/>
      <c r="K95" s="2"/>
    </row>
    <row r="96" spans="3:11" ht="27" customHeight="1" x14ac:dyDescent="0.2">
      <c r="C96" s="65" t="s">
        <v>128</v>
      </c>
      <c r="D96" s="272" t="str">
        <f>IF('Inv ID'!O25=1,"Electronic Equipment","Équipement électronique")</f>
        <v>Electronic Equipment</v>
      </c>
      <c r="E96" s="270"/>
      <c r="F96" s="270"/>
      <c r="G96" s="270"/>
      <c r="H96" s="270"/>
      <c r="I96" s="270"/>
      <c r="J96" s="270"/>
      <c r="K96" s="271"/>
    </row>
    <row r="97" spans="3:11" ht="24.95" customHeight="1" x14ac:dyDescent="0.2">
      <c r="C97" s="58" t="s">
        <v>70</v>
      </c>
      <c r="D97" s="70">
        <f>'1590 - Electron.'!D7</f>
        <v>0</v>
      </c>
      <c r="E97" s="264"/>
      <c r="F97" s="265"/>
      <c r="G97" s="265"/>
      <c r="H97" s="265"/>
      <c r="I97" s="266"/>
      <c r="J97" s="72">
        <f>'1590 - Electron.'!H7</f>
        <v>0</v>
      </c>
      <c r="K97" s="72">
        <f>'1590 - Electron.'!K7</f>
        <v>0</v>
      </c>
    </row>
    <row r="98" spans="3:11" ht="24.95" customHeight="1" x14ac:dyDescent="0.2">
      <c r="C98" s="58" t="s">
        <v>71</v>
      </c>
      <c r="D98" s="70">
        <f>'1590 - Electron.'!D8</f>
        <v>0</v>
      </c>
      <c r="E98" s="264"/>
      <c r="F98" s="265"/>
      <c r="G98" s="265"/>
      <c r="H98" s="265"/>
      <c r="I98" s="266"/>
      <c r="J98" s="72">
        <f>'1590 - Electron.'!H8</f>
        <v>0</v>
      </c>
      <c r="K98" s="72">
        <f>'1590 - Electron.'!K8</f>
        <v>0</v>
      </c>
    </row>
    <row r="99" spans="3:11" ht="24.95" customHeight="1" x14ac:dyDescent="0.2">
      <c r="C99" s="58" t="s">
        <v>72</v>
      </c>
      <c r="D99" s="70">
        <f>'1590 - Electron.'!D9</f>
        <v>0</v>
      </c>
      <c r="E99" s="264"/>
      <c r="F99" s="265"/>
      <c r="G99" s="265"/>
      <c r="H99" s="265"/>
      <c r="I99" s="266"/>
      <c r="J99" s="72">
        <f>'1590 - Electron.'!H9</f>
        <v>0</v>
      </c>
      <c r="K99" s="72">
        <f>'1590 - Electron.'!K9</f>
        <v>0</v>
      </c>
    </row>
    <row r="100" spans="3:11" ht="24.95" customHeight="1" x14ac:dyDescent="0.2">
      <c r="C100" s="58" t="s">
        <v>73</v>
      </c>
      <c r="D100" s="70">
        <f>'1590 - Electron.'!D10</f>
        <v>0</v>
      </c>
      <c r="E100" s="264"/>
      <c r="F100" s="265"/>
      <c r="G100" s="265"/>
      <c r="H100" s="265"/>
      <c r="I100" s="266"/>
      <c r="J100" s="72">
        <f>'1590 - Electron.'!H10</f>
        <v>0</v>
      </c>
      <c r="K100" s="72">
        <f>'1590 - Electron.'!K10</f>
        <v>0</v>
      </c>
    </row>
    <row r="101" spans="3:11" ht="24.95" customHeight="1" x14ac:dyDescent="0.2">
      <c r="C101" s="58" t="s">
        <v>74</v>
      </c>
      <c r="D101" s="70">
        <f>'1590 - Electron.'!Q7</f>
        <v>0</v>
      </c>
      <c r="E101" s="264"/>
      <c r="F101" s="265"/>
      <c r="G101" s="265"/>
      <c r="H101" s="265"/>
      <c r="I101" s="266"/>
      <c r="J101" s="72">
        <f>'1590 - Electron.'!U7</f>
        <v>0</v>
      </c>
      <c r="K101" s="72">
        <f>'1590 - Electron.'!X7</f>
        <v>0</v>
      </c>
    </row>
    <row r="102" spans="3:11" ht="24.95" customHeight="1" x14ac:dyDescent="0.2">
      <c r="C102" s="58" t="s">
        <v>75</v>
      </c>
      <c r="D102" s="70">
        <f>'1590 - Electron.'!Q8</f>
        <v>0</v>
      </c>
      <c r="E102" s="264"/>
      <c r="F102" s="265"/>
      <c r="G102" s="265"/>
      <c r="H102" s="265"/>
      <c r="I102" s="266"/>
      <c r="J102" s="72">
        <f>'1590 - Electron.'!U8</f>
        <v>0</v>
      </c>
      <c r="K102" s="72">
        <f>'1590 - Electron.'!X8</f>
        <v>0</v>
      </c>
    </row>
    <row r="103" spans="3:11" ht="24.95" customHeight="1" x14ac:dyDescent="0.2">
      <c r="C103" s="58" t="s">
        <v>76</v>
      </c>
      <c r="D103" s="70" t="str">
        <f>'1590 - Electron.'!Q9</f>
        <v>Accessories</v>
      </c>
      <c r="E103" s="264"/>
      <c r="F103" s="265"/>
      <c r="G103" s="265"/>
      <c r="H103" s="265"/>
      <c r="I103" s="266"/>
      <c r="J103" s="72">
        <f>'1590 - Electron.'!U9</f>
        <v>0</v>
      </c>
      <c r="K103" s="72">
        <f>'1590 - Electron.'!X9</f>
        <v>0</v>
      </c>
    </row>
    <row r="104" spans="3:11" ht="24.95" customHeight="1" thickBot="1" x14ac:dyDescent="0.25">
      <c r="C104" s="59" t="s">
        <v>77</v>
      </c>
      <c r="D104" s="70" t="str">
        <f>'1590 - Electron.'!Q10</f>
        <v>Others</v>
      </c>
      <c r="E104" s="264"/>
      <c r="F104" s="265"/>
      <c r="G104" s="265"/>
      <c r="H104" s="265"/>
      <c r="I104" s="266"/>
      <c r="J104" s="72">
        <f>'1590 - Electron.'!U10</f>
        <v>0</v>
      </c>
      <c r="K104" s="72">
        <f>'1590 - Electron.'!X10</f>
        <v>0</v>
      </c>
    </row>
    <row r="105" spans="3:11" ht="24.95" customHeight="1" thickBot="1" x14ac:dyDescent="0.25">
      <c r="C105" s="38"/>
      <c r="D105" s="36"/>
      <c r="E105" s="37"/>
      <c r="F105" s="37"/>
      <c r="G105" s="37"/>
      <c r="H105" s="267" t="s">
        <v>4</v>
      </c>
      <c r="I105" s="268"/>
      <c r="J105" s="16">
        <f>SUM(J97:J104)</f>
        <v>0</v>
      </c>
      <c r="K105" s="17">
        <f>+SUM(K97:K104)</f>
        <v>0</v>
      </c>
    </row>
    <row r="106" spans="3:11" ht="16.5" customHeight="1" thickBot="1" x14ac:dyDescent="0.25">
      <c r="C106" s="10"/>
      <c r="D106" s="74"/>
      <c r="E106" s="74"/>
      <c r="F106" s="74"/>
      <c r="G106" s="74"/>
      <c r="H106" s="74"/>
      <c r="I106" s="74"/>
      <c r="J106" s="2"/>
      <c r="K106" s="19"/>
    </row>
    <row r="107" spans="3:11" ht="27" customHeight="1" x14ac:dyDescent="0.2">
      <c r="C107" s="64" t="s">
        <v>129</v>
      </c>
      <c r="D107" s="269" t="str">
        <f>IF('Inv ID'!O25=1,"Music &amp; Accessories","Musique &amp; Accessoires")</f>
        <v>Music &amp; Accessories</v>
      </c>
      <c r="E107" s="270"/>
      <c r="F107" s="270"/>
      <c r="G107" s="270"/>
      <c r="H107" s="270"/>
      <c r="I107" s="270"/>
      <c r="J107" s="270"/>
      <c r="K107" s="271"/>
    </row>
    <row r="108" spans="3:11" ht="24.95" customHeight="1" x14ac:dyDescent="0.2">
      <c r="C108" s="62" t="s">
        <v>78</v>
      </c>
      <c r="D108" s="70">
        <f>'1600 - Music_Musique'!D7</f>
        <v>0</v>
      </c>
      <c r="E108" s="264"/>
      <c r="F108" s="265"/>
      <c r="G108" s="265"/>
      <c r="H108" s="265"/>
      <c r="I108" s="266"/>
      <c r="J108" s="72">
        <f>'1600 - Music_Musique'!H7</f>
        <v>0</v>
      </c>
      <c r="K108" s="72">
        <f>'1600 - Music_Musique'!K7</f>
        <v>0</v>
      </c>
    </row>
    <row r="109" spans="3:11" ht="24.95" customHeight="1" x14ac:dyDescent="0.2">
      <c r="C109" s="62" t="s">
        <v>79</v>
      </c>
      <c r="D109" s="70">
        <f>'1600 - Music_Musique'!D8</f>
        <v>0</v>
      </c>
      <c r="E109" s="264"/>
      <c r="F109" s="265"/>
      <c r="G109" s="265"/>
      <c r="H109" s="265"/>
      <c r="I109" s="266"/>
      <c r="J109" s="72">
        <f>'1600 - Music_Musique'!H8</f>
        <v>0</v>
      </c>
      <c r="K109" s="72">
        <f>'1600 - Music_Musique'!K8</f>
        <v>0</v>
      </c>
    </row>
    <row r="110" spans="3:11" ht="24.95" customHeight="1" x14ac:dyDescent="0.2">
      <c r="C110" s="62" t="s">
        <v>80</v>
      </c>
      <c r="D110" s="70">
        <f>'1600 - Music_Musique'!D9</f>
        <v>0</v>
      </c>
      <c r="E110" s="264"/>
      <c r="F110" s="265"/>
      <c r="G110" s="265"/>
      <c r="H110" s="265"/>
      <c r="I110" s="266"/>
      <c r="J110" s="72">
        <f>'1600 - Music_Musique'!H9</f>
        <v>0</v>
      </c>
      <c r="K110" s="72">
        <f>'1600 - Music_Musique'!K9</f>
        <v>0</v>
      </c>
    </row>
    <row r="111" spans="3:11" ht="24.95" customHeight="1" x14ac:dyDescent="0.2">
      <c r="C111" s="62" t="s">
        <v>81</v>
      </c>
      <c r="D111" s="70">
        <f>'1600 - Music_Musique'!D10</f>
        <v>0</v>
      </c>
      <c r="E111" s="264"/>
      <c r="F111" s="265"/>
      <c r="G111" s="265"/>
      <c r="H111" s="265"/>
      <c r="I111" s="266"/>
      <c r="J111" s="72">
        <f>'1600 - Music_Musique'!H10</f>
        <v>0</v>
      </c>
      <c r="K111" s="72">
        <f>'1600 - Music_Musique'!K10</f>
        <v>0</v>
      </c>
    </row>
    <row r="112" spans="3:11" ht="24.95" customHeight="1" x14ac:dyDescent="0.2">
      <c r="C112" s="62" t="s">
        <v>82</v>
      </c>
      <c r="D112" s="70">
        <f>'1600 - Music_Musique'!D11</f>
        <v>0</v>
      </c>
      <c r="E112" s="264"/>
      <c r="F112" s="265"/>
      <c r="G112" s="265"/>
      <c r="H112" s="265"/>
      <c r="I112" s="266"/>
      <c r="J112" s="72">
        <f>'1600 - Music_Musique'!H11</f>
        <v>0</v>
      </c>
      <c r="K112" s="72">
        <f>'1600 - Music_Musique'!K11</f>
        <v>0</v>
      </c>
    </row>
    <row r="113" spans="3:11" ht="24.95" customHeight="1" x14ac:dyDescent="0.2">
      <c r="C113" s="62" t="s">
        <v>83</v>
      </c>
      <c r="D113" s="70">
        <f>'1600 - Music_Musique'!D12</f>
        <v>0</v>
      </c>
      <c r="E113" s="264"/>
      <c r="F113" s="265"/>
      <c r="G113" s="265"/>
      <c r="H113" s="265"/>
      <c r="I113" s="266"/>
      <c r="J113" s="72">
        <f>'1600 - Music_Musique'!H12</f>
        <v>0</v>
      </c>
      <c r="K113" s="72">
        <f>'1600 - Music_Musique'!K12</f>
        <v>0</v>
      </c>
    </row>
    <row r="114" spans="3:11" ht="24.95" customHeight="1" x14ac:dyDescent="0.2">
      <c r="C114" s="62" t="s">
        <v>84</v>
      </c>
      <c r="D114" s="70">
        <f>'1600 - Music_Musique'!D13</f>
        <v>0</v>
      </c>
      <c r="E114" s="264"/>
      <c r="F114" s="265"/>
      <c r="G114" s="265"/>
      <c r="H114" s="265"/>
      <c r="I114" s="266"/>
      <c r="J114" s="72">
        <f>'1600 - Music_Musique'!H13</f>
        <v>0</v>
      </c>
      <c r="K114" s="72">
        <f>'1600 - Music_Musique'!K13</f>
        <v>0</v>
      </c>
    </row>
    <row r="115" spans="3:11" ht="24.95" customHeight="1" x14ac:dyDescent="0.2">
      <c r="C115" s="62" t="s">
        <v>85</v>
      </c>
      <c r="D115" s="70">
        <f>'1600 - Music_Musique'!D14</f>
        <v>0</v>
      </c>
      <c r="E115" s="264"/>
      <c r="F115" s="265"/>
      <c r="G115" s="265"/>
      <c r="H115" s="265"/>
      <c r="I115" s="266"/>
      <c r="J115" s="72">
        <f>'1600 - Music_Musique'!H14</f>
        <v>0</v>
      </c>
      <c r="K115" s="72">
        <f>'1600 - Music_Musique'!K14</f>
        <v>0</v>
      </c>
    </row>
    <row r="116" spans="3:11" ht="24.95" customHeight="1" x14ac:dyDescent="0.2">
      <c r="C116" s="62" t="s">
        <v>86</v>
      </c>
      <c r="D116" s="70">
        <f>'1600 - Music_Musique'!Q7</f>
        <v>0</v>
      </c>
      <c r="E116" s="264"/>
      <c r="F116" s="265"/>
      <c r="G116" s="265"/>
      <c r="H116" s="265"/>
      <c r="I116" s="266"/>
      <c r="J116" s="72">
        <f>'1600 - Music_Musique'!U7</f>
        <v>0</v>
      </c>
      <c r="K116" s="72">
        <f>'1600 - Music_Musique'!X7</f>
        <v>0</v>
      </c>
    </row>
    <row r="117" spans="3:11" ht="24.95" customHeight="1" x14ac:dyDescent="0.2">
      <c r="C117" s="62" t="s">
        <v>87</v>
      </c>
      <c r="D117" s="70">
        <f>'1600 - Music_Musique'!Q8</f>
        <v>0</v>
      </c>
      <c r="E117" s="264"/>
      <c r="F117" s="265"/>
      <c r="G117" s="265"/>
      <c r="H117" s="265"/>
      <c r="I117" s="266"/>
      <c r="J117" s="72">
        <f>'1600 - Music_Musique'!U8</f>
        <v>0</v>
      </c>
      <c r="K117" s="72">
        <f>'1600 - Music_Musique'!X8</f>
        <v>0</v>
      </c>
    </row>
    <row r="118" spans="3:11" ht="24.95" customHeight="1" x14ac:dyDescent="0.2">
      <c r="C118" s="62" t="s">
        <v>88</v>
      </c>
      <c r="D118" s="70">
        <f>'1600 - Music_Musique'!Q9</f>
        <v>0</v>
      </c>
      <c r="E118" s="264"/>
      <c r="F118" s="265"/>
      <c r="G118" s="265"/>
      <c r="H118" s="265"/>
      <c r="I118" s="266"/>
      <c r="J118" s="72">
        <f>'1600 - Music_Musique'!U9</f>
        <v>0</v>
      </c>
      <c r="K118" s="72">
        <f>'1600 - Music_Musique'!X9</f>
        <v>0</v>
      </c>
    </row>
    <row r="119" spans="3:11" ht="24.95" customHeight="1" x14ac:dyDescent="0.2">
      <c r="C119" s="62" t="s">
        <v>89</v>
      </c>
      <c r="D119" s="70">
        <f>'1600 - Music_Musique'!Q10</f>
        <v>0</v>
      </c>
      <c r="E119" s="264"/>
      <c r="F119" s="265"/>
      <c r="G119" s="265"/>
      <c r="H119" s="265"/>
      <c r="I119" s="266"/>
      <c r="J119" s="72">
        <f>'1600 - Music_Musique'!U10</f>
        <v>0</v>
      </c>
      <c r="K119" s="72">
        <f>'1600 - Music_Musique'!X10</f>
        <v>0</v>
      </c>
    </row>
    <row r="120" spans="3:11" ht="24.95" customHeight="1" x14ac:dyDescent="0.2">
      <c r="C120" s="62" t="s">
        <v>90</v>
      </c>
      <c r="D120" s="70">
        <f>'1600 - Music_Musique'!Q11</f>
        <v>0</v>
      </c>
      <c r="E120" s="264"/>
      <c r="F120" s="265"/>
      <c r="G120" s="265"/>
      <c r="H120" s="265"/>
      <c r="I120" s="266"/>
      <c r="J120" s="72">
        <f>'1600 - Music_Musique'!U11</f>
        <v>0</v>
      </c>
      <c r="K120" s="72">
        <f>'1600 - Music_Musique'!X11</f>
        <v>0</v>
      </c>
    </row>
    <row r="121" spans="3:11" ht="24.95" customHeight="1" x14ac:dyDescent="0.2">
      <c r="C121" s="62" t="s">
        <v>91</v>
      </c>
      <c r="D121" s="70">
        <f>'1600 - Music_Musique'!Q12</f>
        <v>0</v>
      </c>
      <c r="E121" s="264"/>
      <c r="F121" s="265"/>
      <c r="G121" s="265"/>
      <c r="H121" s="265"/>
      <c r="I121" s="266"/>
      <c r="J121" s="72">
        <f>'1600 - Music_Musique'!U12</f>
        <v>0</v>
      </c>
      <c r="K121" s="72">
        <f>'1600 - Music_Musique'!X12</f>
        <v>0</v>
      </c>
    </row>
    <row r="122" spans="3:11" ht="24.95" customHeight="1" x14ac:dyDescent="0.2">
      <c r="C122" s="62" t="s">
        <v>92</v>
      </c>
      <c r="D122" s="70" t="str">
        <f>'1600 - Music_Musique'!Q13</f>
        <v>Accessories</v>
      </c>
      <c r="E122" s="264"/>
      <c r="F122" s="265"/>
      <c r="G122" s="265"/>
      <c r="H122" s="265"/>
      <c r="I122" s="266"/>
      <c r="J122" s="72">
        <f>'1600 - Music_Musique'!U13</f>
        <v>0</v>
      </c>
      <c r="K122" s="72">
        <f>'1600 - Music_Musique'!X13</f>
        <v>0</v>
      </c>
    </row>
    <row r="123" spans="3:11" ht="24.95" customHeight="1" thickBot="1" x14ac:dyDescent="0.25">
      <c r="C123" s="63" t="s">
        <v>108</v>
      </c>
      <c r="D123" s="70" t="str">
        <f>'1600 - Music_Musique'!Q14</f>
        <v>Others</v>
      </c>
      <c r="E123" s="264"/>
      <c r="F123" s="265"/>
      <c r="G123" s="265"/>
      <c r="H123" s="265"/>
      <c r="I123" s="266"/>
      <c r="J123" s="72">
        <f>'1600 - Music_Musique'!U14</f>
        <v>0</v>
      </c>
      <c r="K123" s="72">
        <f>'1600 - Music_Musique'!X14</f>
        <v>0</v>
      </c>
    </row>
    <row r="124" spans="3:11" ht="24.95" customHeight="1" thickBot="1" x14ac:dyDescent="0.25">
      <c r="C124" s="38"/>
      <c r="D124" s="36"/>
      <c r="E124" s="36"/>
      <c r="F124" s="36"/>
      <c r="G124" s="36"/>
      <c r="H124" s="267" t="s">
        <v>4</v>
      </c>
      <c r="I124" s="268"/>
      <c r="J124" s="16">
        <f>+SUM(J108:J123)</f>
        <v>0</v>
      </c>
      <c r="K124" s="17">
        <f>+SUM(K108:K123)</f>
        <v>0</v>
      </c>
    </row>
    <row r="125" spans="3:11" ht="16.5" customHeight="1" thickBot="1" x14ac:dyDescent="0.25">
      <c r="C125" s="10"/>
      <c r="D125" s="74"/>
      <c r="E125" s="74"/>
      <c r="F125" s="74"/>
      <c r="G125" s="74"/>
      <c r="H125" s="74"/>
      <c r="I125" s="74"/>
      <c r="J125" s="2"/>
      <c r="K125" s="2"/>
    </row>
    <row r="126" spans="3:11" ht="27" customHeight="1" x14ac:dyDescent="0.2">
      <c r="C126" s="65" t="s">
        <v>130</v>
      </c>
      <c r="D126" s="272" t="str">
        <f>IF('Inv ID'!O25=1,"Trophies &amp; Awards","Trophées &amp; Récompenses")</f>
        <v>Trophies &amp; Awards</v>
      </c>
      <c r="E126" s="272"/>
      <c r="F126" s="272"/>
      <c r="G126" s="272"/>
      <c r="H126" s="272"/>
      <c r="I126" s="272"/>
      <c r="J126" s="272"/>
      <c r="K126" s="273"/>
    </row>
    <row r="127" spans="3:11" ht="24.95" customHeight="1" x14ac:dyDescent="0.2">
      <c r="C127" s="58" t="s">
        <v>93</v>
      </c>
      <c r="D127" s="69">
        <f>'1610 - Trophies_Trophées'!D7</f>
        <v>0</v>
      </c>
      <c r="E127" s="264"/>
      <c r="F127" s="265"/>
      <c r="G127" s="265"/>
      <c r="H127" s="265"/>
      <c r="I127" s="266"/>
      <c r="J127" s="72">
        <f>'1610 - Trophies_Trophées'!H7</f>
        <v>0</v>
      </c>
      <c r="K127" s="72">
        <f>'1610 - Trophies_Trophées'!K7</f>
        <v>0</v>
      </c>
    </row>
    <row r="128" spans="3:11" ht="24.95" customHeight="1" x14ac:dyDescent="0.2">
      <c r="C128" s="58" t="s">
        <v>94</v>
      </c>
      <c r="D128" s="69">
        <f>'1610 - Trophies_Trophées'!D8</f>
        <v>0</v>
      </c>
      <c r="E128" s="264"/>
      <c r="F128" s="265"/>
      <c r="G128" s="265"/>
      <c r="H128" s="265"/>
      <c r="I128" s="266"/>
      <c r="J128" s="72">
        <f>'1610 - Trophies_Trophées'!H8</f>
        <v>0</v>
      </c>
      <c r="K128" s="72">
        <f>'1610 - Trophies_Trophées'!K8</f>
        <v>0</v>
      </c>
    </row>
    <row r="129" spans="3:11" ht="24.95" customHeight="1" x14ac:dyDescent="0.2">
      <c r="C129" s="58" t="s">
        <v>95</v>
      </c>
      <c r="D129" s="69">
        <f>'1610 - Trophies_Trophées'!D9</f>
        <v>0</v>
      </c>
      <c r="E129" s="264"/>
      <c r="F129" s="265"/>
      <c r="G129" s="265"/>
      <c r="H129" s="265"/>
      <c r="I129" s="266"/>
      <c r="J129" s="72">
        <f>'1610 - Trophies_Trophées'!H9</f>
        <v>0</v>
      </c>
      <c r="K129" s="72">
        <f>'1610 - Trophies_Trophées'!K9</f>
        <v>0</v>
      </c>
    </row>
    <row r="130" spans="3:11" ht="24.95" customHeight="1" x14ac:dyDescent="0.2">
      <c r="C130" s="58" t="s">
        <v>5</v>
      </c>
      <c r="D130" s="69">
        <f>'1610 - Trophies_Trophées'!D10</f>
        <v>0</v>
      </c>
      <c r="E130" s="264"/>
      <c r="F130" s="265"/>
      <c r="G130" s="265"/>
      <c r="H130" s="265"/>
      <c r="I130" s="266"/>
      <c r="J130" s="72">
        <f>'1610 - Trophies_Trophées'!H10</f>
        <v>0</v>
      </c>
      <c r="K130" s="72">
        <f>'1610 - Trophies_Trophées'!K10</f>
        <v>0</v>
      </c>
    </row>
    <row r="131" spans="3:11" ht="24.95" customHeight="1" x14ac:dyDescent="0.2">
      <c r="C131" s="58" t="s">
        <v>96</v>
      </c>
      <c r="D131" s="69">
        <f>'1610 - Trophies_Trophées'!Q7</f>
        <v>0</v>
      </c>
      <c r="E131" s="264"/>
      <c r="F131" s="265"/>
      <c r="G131" s="265"/>
      <c r="H131" s="265"/>
      <c r="I131" s="266"/>
      <c r="J131" s="72">
        <f>'1610 - Trophies_Trophées'!U7</f>
        <v>0</v>
      </c>
      <c r="K131" s="72">
        <f>'1610 - Trophies_Trophées'!X7</f>
        <v>0</v>
      </c>
    </row>
    <row r="132" spans="3:11" ht="24.95" customHeight="1" x14ac:dyDescent="0.2">
      <c r="C132" s="58" t="s">
        <v>97</v>
      </c>
      <c r="D132" s="69">
        <f>'1610 - Trophies_Trophées'!Q8</f>
        <v>0</v>
      </c>
      <c r="E132" s="264"/>
      <c r="F132" s="265"/>
      <c r="G132" s="265"/>
      <c r="H132" s="265"/>
      <c r="I132" s="266"/>
      <c r="J132" s="72">
        <f>'1610 - Trophies_Trophées'!U8</f>
        <v>0</v>
      </c>
      <c r="K132" s="72">
        <f>'1610 - Trophies_Trophées'!X8</f>
        <v>0</v>
      </c>
    </row>
    <row r="133" spans="3:11" ht="24.95" customHeight="1" x14ac:dyDescent="0.2">
      <c r="C133" s="58" t="s">
        <v>98</v>
      </c>
      <c r="D133" s="69">
        <f>'1610 - Trophies_Trophées'!Q9</f>
        <v>0</v>
      </c>
      <c r="E133" s="264"/>
      <c r="F133" s="265"/>
      <c r="G133" s="265"/>
      <c r="H133" s="265"/>
      <c r="I133" s="266"/>
      <c r="J133" s="72">
        <f>'1610 - Trophies_Trophées'!U9</f>
        <v>0</v>
      </c>
      <c r="K133" s="72">
        <f>'1610 - Trophies_Trophées'!X9</f>
        <v>0</v>
      </c>
    </row>
    <row r="134" spans="3:11" ht="24.95" customHeight="1" thickBot="1" x14ac:dyDescent="0.25">
      <c r="C134" s="58" t="s">
        <v>99</v>
      </c>
      <c r="D134" s="69" t="str">
        <f>'1610 - Trophies_Trophées'!Q10</f>
        <v>Others</v>
      </c>
      <c r="E134" s="264"/>
      <c r="F134" s="265"/>
      <c r="G134" s="265"/>
      <c r="H134" s="265"/>
      <c r="I134" s="266"/>
      <c r="J134" s="72">
        <f>'1610 - Trophies_Trophées'!U10</f>
        <v>0</v>
      </c>
      <c r="K134" s="72">
        <f>'1610 - Trophies_Trophées'!X10</f>
        <v>0</v>
      </c>
    </row>
    <row r="135" spans="3:11" ht="24.95" customHeight="1" thickBot="1" x14ac:dyDescent="0.25">
      <c r="C135" s="38"/>
      <c r="D135" s="36"/>
      <c r="E135" s="37"/>
      <c r="F135" s="37"/>
      <c r="G135" s="37"/>
      <c r="H135" s="267" t="s">
        <v>4</v>
      </c>
      <c r="I135" s="268"/>
      <c r="J135" s="16">
        <f>SUM(J127:J134)</f>
        <v>0</v>
      </c>
      <c r="K135" s="17">
        <f>+SUM(K127:K134)</f>
        <v>0</v>
      </c>
    </row>
    <row r="136" spans="3:11" ht="16.5" customHeight="1" thickBot="1" x14ac:dyDescent="0.25">
      <c r="C136" s="10"/>
      <c r="D136" s="74"/>
      <c r="E136" s="74"/>
      <c r="F136" s="74"/>
      <c r="G136" s="74"/>
      <c r="H136" s="74"/>
      <c r="I136" s="74"/>
      <c r="J136" s="2"/>
      <c r="K136" s="2"/>
    </row>
    <row r="137" spans="3:11" ht="27" customHeight="1" x14ac:dyDescent="0.2">
      <c r="C137" s="65" t="s">
        <v>120</v>
      </c>
      <c r="D137" s="272" t="str">
        <f>IF('Inv ID'!O25=1,"Miscellaneous","Divers")</f>
        <v>Miscellaneous</v>
      </c>
      <c r="E137" s="272"/>
      <c r="F137" s="272"/>
      <c r="G137" s="272"/>
      <c r="H137" s="272"/>
      <c r="I137" s="272"/>
      <c r="J137" s="272"/>
      <c r="K137" s="273"/>
    </row>
    <row r="138" spans="3:11" ht="24.95" customHeight="1" x14ac:dyDescent="0.2">
      <c r="C138" s="58" t="s">
        <v>100</v>
      </c>
      <c r="D138" s="69">
        <f>'1620 - Misc_Divers'!D7</f>
        <v>0</v>
      </c>
      <c r="E138" s="264"/>
      <c r="F138" s="265"/>
      <c r="G138" s="265"/>
      <c r="H138" s="265"/>
      <c r="I138" s="266"/>
      <c r="J138" s="72">
        <f>'1620 - Misc_Divers'!H7</f>
        <v>0</v>
      </c>
      <c r="K138" s="72">
        <f>'1620 - Misc_Divers'!K7</f>
        <v>0</v>
      </c>
    </row>
    <row r="139" spans="3:11" ht="24.95" customHeight="1" x14ac:dyDescent="0.2">
      <c r="C139" s="58" t="s">
        <v>101</v>
      </c>
      <c r="D139" s="69">
        <f>'1620 - Misc_Divers'!D8</f>
        <v>0</v>
      </c>
      <c r="E139" s="264"/>
      <c r="F139" s="265"/>
      <c r="G139" s="265"/>
      <c r="H139" s="265"/>
      <c r="I139" s="266"/>
      <c r="J139" s="72">
        <f>'1620 - Misc_Divers'!H8</f>
        <v>0</v>
      </c>
      <c r="K139" s="72">
        <f>'1620 - Misc_Divers'!K8</f>
        <v>0</v>
      </c>
    </row>
    <row r="140" spans="3:11" ht="24.95" customHeight="1" x14ac:dyDescent="0.2">
      <c r="C140" s="58" t="s">
        <v>102</v>
      </c>
      <c r="D140" s="69">
        <f>'1620 - Misc_Divers'!D9</f>
        <v>0</v>
      </c>
      <c r="E140" s="264"/>
      <c r="F140" s="265"/>
      <c r="G140" s="265"/>
      <c r="H140" s="265"/>
      <c r="I140" s="266"/>
      <c r="J140" s="72">
        <f>'1620 - Misc_Divers'!H9</f>
        <v>0</v>
      </c>
      <c r="K140" s="72">
        <f>'1620 - Misc_Divers'!K9</f>
        <v>0</v>
      </c>
    </row>
    <row r="141" spans="3:11" ht="24.95" customHeight="1" x14ac:dyDescent="0.2">
      <c r="C141" s="58" t="s">
        <v>103</v>
      </c>
      <c r="D141" s="69">
        <f>'1620 - Misc_Divers'!D10</f>
        <v>0</v>
      </c>
      <c r="E141" s="264"/>
      <c r="F141" s="265"/>
      <c r="G141" s="265"/>
      <c r="H141" s="265"/>
      <c r="I141" s="266"/>
      <c r="J141" s="72">
        <f>'1620 - Misc_Divers'!H10</f>
        <v>0</v>
      </c>
      <c r="K141" s="72">
        <f>'1620 - Misc_Divers'!K10</f>
        <v>0</v>
      </c>
    </row>
    <row r="142" spans="3:11" ht="24.95" customHeight="1" x14ac:dyDescent="0.2">
      <c r="C142" s="58" t="s">
        <v>104</v>
      </c>
      <c r="D142" s="69">
        <f>'1620 - Misc_Divers'!Q7</f>
        <v>0</v>
      </c>
      <c r="E142" s="264"/>
      <c r="F142" s="265"/>
      <c r="G142" s="265"/>
      <c r="H142" s="265"/>
      <c r="I142" s="266"/>
      <c r="J142" s="72">
        <f>'1620 - Misc_Divers'!U7</f>
        <v>0</v>
      </c>
      <c r="K142" s="72">
        <f>'1620 - Misc_Divers'!X7</f>
        <v>0</v>
      </c>
    </row>
    <row r="143" spans="3:11" ht="24.95" customHeight="1" x14ac:dyDescent="0.2">
      <c r="C143" s="58" t="s">
        <v>105</v>
      </c>
      <c r="D143" s="69">
        <f>'1620 - Misc_Divers'!Q8</f>
        <v>0</v>
      </c>
      <c r="E143" s="264"/>
      <c r="F143" s="265"/>
      <c r="G143" s="265"/>
      <c r="H143" s="265"/>
      <c r="I143" s="266"/>
      <c r="J143" s="72">
        <f>'1620 - Misc_Divers'!U8</f>
        <v>0</v>
      </c>
      <c r="K143" s="72">
        <f>'1620 - Misc_Divers'!X8</f>
        <v>0</v>
      </c>
    </row>
    <row r="144" spans="3:11" ht="24.95" customHeight="1" x14ac:dyDescent="0.2">
      <c r="C144" s="58" t="s">
        <v>106</v>
      </c>
      <c r="D144" s="69">
        <f>'1620 - Misc_Divers'!Q9</f>
        <v>0</v>
      </c>
      <c r="E144" s="264"/>
      <c r="F144" s="265"/>
      <c r="G144" s="265"/>
      <c r="H144" s="265"/>
      <c r="I144" s="266"/>
      <c r="J144" s="72">
        <f>'1620 - Misc_Divers'!U9</f>
        <v>0</v>
      </c>
      <c r="K144" s="72">
        <f>'1620 - Misc_Divers'!X9</f>
        <v>0</v>
      </c>
    </row>
    <row r="145" spans="3:11" ht="24.95" customHeight="1" thickBot="1" x14ac:dyDescent="0.25">
      <c r="C145" s="59" t="s">
        <v>107</v>
      </c>
      <c r="D145" s="69" t="str">
        <f>'1620 - Misc_Divers'!Q10</f>
        <v>Others</v>
      </c>
      <c r="E145" s="264"/>
      <c r="F145" s="265"/>
      <c r="G145" s="265"/>
      <c r="H145" s="265"/>
      <c r="I145" s="266"/>
      <c r="J145" s="72">
        <f>'1620 - Misc_Divers'!U10</f>
        <v>0</v>
      </c>
      <c r="K145" s="72">
        <f>'1620 - Misc_Divers'!X10</f>
        <v>0</v>
      </c>
    </row>
    <row r="146" spans="3:11" ht="24.95" customHeight="1" thickBot="1" x14ac:dyDescent="0.25">
      <c r="C146" s="38"/>
      <c r="D146" s="36"/>
      <c r="E146" s="37"/>
      <c r="F146" s="37"/>
      <c r="G146" s="37"/>
      <c r="H146" s="267" t="s">
        <v>4</v>
      </c>
      <c r="I146" s="268"/>
      <c r="J146" s="16">
        <f>SUM(J138:J145)</f>
        <v>0</v>
      </c>
      <c r="K146" s="17">
        <f>+SUM(K138:K145)</f>
        <v>0</v>
      </c>
    </row>
    <row r="147" spans="3:11" ht="24.95" customHeight="1" thickBot="1" x14ac:dyDescent="0.25">
      <c r="C147" s="10"/>
      <c r="D147" s="1"/>
      <c r="E147" s="74"/>
      <c r="F147" s="74"/>
      <c r="G147" s="74"/>
      <c r="H147" s="275" t="s">
        <v>0</v>
      </c>
      <c r="I147" s="276"/>
      <c r="J147" s="18">
        <f>SUM(J17,J28,J39,J50,J61,J72,J83,J94,J105,J124,J135,J146)</f>
        <v>0</v>
      </c>
      <c r="K147" s="18">
        <f>SUM(K17,K28,K39,K50,K61,K72,K83,K94,K105,K124,K135,K146)</f>
        <v>0</v>
      </c>
    </row>
    <row r="148" spans="3:11" x14ac:dyDescent="0.2">
      <c r="C148" s="274"/>
      <c r="D148" s="274"/>
      <c r="E148" s="274"/>
      <c r="F148" s="274"/>
      <c r="G148" s="274"/>
      <c r="H148" s="274"/>
      <c r="I148" s="274"/>
      <c r="J148" s="274"/>
      <c r="K148" s="274"/>
    </row>
  </sheetData>
  <sheetProtection algorithmName="SHA-512" hashValue="JTyzZIVvsYO7mZ9IM/5DWZf7HU5BiAiPhXlL4Lj6SqRXFkptMHFzHMaaqnGswH+zHnvBgMEAP8THHgbd/Uu2sA==" saltValue="pPkC6inJGDQP7uC6UD3iPQ==" spinCount="100000" sheet="1" objects="1" scenarios="1" selectLockedCells="1" selectUnlockedCells="1"/>
  <mergeCells count="138">
    <mergeCell ref="U17:X19"/>
    <mergeCell ref="E9:I9"/>
    <mergeCell ref="E10:I10"/>
    <mergeCell ref="E11:I11"/>
    <mergeCell ref="E12:I12"/>
    <mergeCell ref="D8:K8"/>
    <mergeCell ref="C1:K1"/>
    <mergeCell ref="C2:K2"/>
    <mergeCell ref="C3:K3"/>
    <mergeCell ref="C4:D4"/>
    <mergeCell ref="I4:K4"/>
    <mergeCell ref="E6:I6"/>
    <mergeCell ref="M6:S10"/>
    <mergeCell ref="E20:I20"/>
    <mergeCell ref="E21:I21"/>
    <mergeCell ref="E22:I22"/>
    <mergeCell ref="E23:I23"/>
    <mergeCell ref="E24:I24"/>
    <mergeCell ref="E13:I13"/>
    <mergeCell ref="E14:I14"/>
    <mergeCell ref="E15:I15"/>
    <mergeCell ref="E16:I16"/>
    <mergeCell ref="H17:I17"/>
    <mergeCell ref="D19:K19"/>
    <mergeCell ref="E31:I31"/>
    <mergeCell ref="E32:I32"/>
    <mergeCell ref="E33:I33"/>
    <mergeCell ref="E34:I34"/>
    <mergeCell ref="E35:I35"/>
    <mergeCell ref="E36:I36"/>
    <mergeCell ref="E25:I25"/>
    <mergeCell ref="E26:I26"/>
    <mergeCell ref="E27:I27"/>
    <mergeCell ref="D30:K30"/>
    <mergeCell ref="H28:I28"/>
    <mergeCell ref="E43:I43"/>
    <mergeCell ref="E44:I44"/>
    <mergeCell ref="E45:I45"/>
    <mergeCell ref="E46:I46"/>
    <mergeCell ref="E47:I47"/>
    <mergeCell ref="E48:I48"/>
    <mergeCell ref="E37:I37"/>
    <mergeCell ref="E38:I38"/>
    <mergeCell ref="E42:I42"/>
    <mergeCell ref="D41:K41"/>
    <mergeCell ref="H39:I39"/>
    <mergeCell ref="E75:I75"/>
    <mergeCell ref="E76:I76"/>
    <mergeCell ref="E77:I77"/>
    <mergeCell ref="E78:I78"/>
    <mergeCell ref="E79:I79"/>
    <mergeCell ref="E80:I80"/>
    <mergeCell ref="E49:I49"/>
    <mergeCell ref="E53:I53"/>
    <mergeCell ref="E54:I54"/>
    <mergeCell ref="E55:I55"/>
    <mergeCell ref="D74:K74"/>
    <mergeCell ref="D63:K63"/>
    <mergeCell ref="D52:K52"/>
    <mergeCell ref="H72:I72"/>
    <mergeCell ref="H61:I61"/>
    <mergeCell ref="H50:I50"/>
    <mergeCell ref="E69:I69"/>
    <mergeCell ref="E70:I70"/>
    <mergeCell ref="E71:I71"/>
    <mergeCell ref="E64:I64"/>
    <mergeCell ref="E65:I65"/>
    <mergeCell ref="E66:I66"/>
    <mergeCell ref="E67:I67"/>
    <mergeCell ref="E68:I68"/>
    <mergeCell ref="E88:I88"/>
    <mergeCell ref="E89:I89"/>
    <mergeCell ref="E90:I90"/>
    <mergeCell ref="E91:I91"/>
    <mergeCell ref="E92:I92"/>
    <mergeCell ref="E93:I93"/>
    <mergeCell ref="H94:I94"/>
    <mergeCell ref="D96:K96"/>
    <mergeCell ref="E81:I81"/>
    <mergeCell ref="E82:I82"/>
    <mergeCell ref="E86:I86"/>
    <mergeCell ref="E87:I87"/>
    <mergeCell ref="H83:I83"/>
    <mergeCell ref="D85:K85"/>
    <mergeCell ref="C148:K148"/>
    <mergeCell ref="E140:I140"/>
    <mergeCell ref="E141:I141"/>
    <mergeCell ref="E142:I142"/>
    <mergeCell ref="E143:I143"/>
    <mergeCell ref="E144:I144"/>
    <mergeCell ref="E145:I145"/>
    <mergeCell ref="E133:I133"/>
    <mergeCell ref="E134:I134"/>
    <mergeCell ref="E138:I138"/>
    <mergeCell ref="E139:I139"/>
    <mergeCell ref="H146:I146"/>
    <mergeCell ref="H147:I147"/>
    <mergeCell ref="H135:I135"/>
    <mergeCell ref="D137:K137"/>
    <mergeCell ref="E132:I132"/>
    <mergeCell ref="E120:I120"/>
    <mergeCell ref="E121:I121"/>
    <mergeCell ref="E122:I122"/>
    <mergeCell ref="E123:I123"/>
    <mergeCell ref="E114:I114"/>
    <mergeCell ref="E115:I115"/>
    <mergeCell ref="E116:I116"/>
    <mergeCell ref="E117:I117"/>
    <mergeCell ref="E118:I118"/>
    <mergeCell ref="H124:I124"/>
    <mergeCell ref="D126:K126"/>
    <mergeCell ref="E127:I127"/>
    <mergeCell ref="E128:I128"/>
    <mergeCell ref="E129:I129"/>
    <mergeCell ref="E56:I56"/>
    <mergeCell ref="E57:I57"/>
    <mergeCell ref="E58:I58"/>
    <mergeCell ref="E59:I59"/>
    <mergeCell ref="E60:I60"/>
    <mergeCell ref="E119:I119"/>
    <mergeCell ref="E108:I108"/>
    <mergeCell ref="E130:I130"/>
    <mergeCell ref="E131:I131"/>
    <mergeCell ref="E109:I109"/>
    <mergeCell ref="E110:I110"/>
    <mergeCell ref="E111:I111"/>
    <mergeCell ref="E112:I112"/>
    <mergeCell ref="E113:I113"/>
    <mergeCell ref="E101:I101"/>
    <mergeCell ref="E102:I102"/>
    <mergeCell ref="E103:I103"/>
    <mergeCell ref="E104:I104"/>
    <mergeCell ref="H105:I105"/>
    <mergeCell ref="D107:K107"/>
    <mergeCell ref="E97:I97"/>
    <mergeCell ref="E98:I98"/>
    <mergeCell ref="E99:I99"/>
    <mergeCell ref="E100:I100"/>
  </mergeCells>
  <conditionalFormatting sqref="D9:K16 D20:K27 D31:K38 D42:K49 D53:K60 D64:K71 D75:K82 D86:K93 D97:K104 D108:K123 D127:K134 D138:K145">
    <cfRule type="cellIs" dxfId="1" priority="1" operator="equal">
      <formula>0</formula>
    </cfRule>
  </conditionalFormatting>
  <conditionalFormatting sqref="E4 I4:K4">
    <cfRule type="cellIs" dxfId="0" priority="2" operator="equal">
      <formula>0</formula>
    </cfRule>
  </conditionalFormatting>
  <pageMargins left="0.7" right="0.17" top="0.51" bottom="0.37" header="0.17" footer="0.17"/>
  <pageSetup scale="84" fitToHeight="0" orientation="portrait" horizontalDpi="0" verticalDpi="0" r:id="rId1"/>
  <rowBreaks count="3" manualBreakCount="3">
    <brk id="39" min="2" max="10" man="1"/>
    <brk id="72" min="2" max="10" man="1"/>
    <brk id="105" min="2"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4">
    <tabColor theme="6" tint="-0.499984740745262"/>
    <pageSetUpPr autoPageBreaks="0" fitToPage="1"/>
  </sheetPr>
  <dimension ref="A1:BC209"/>
  <sheetViews>
    <sheetView showGridLines="0" showRowColHeaders="0" zoomScale="70" zoomScaleNormal="70" zoomScaleSheetLayoutView="40" workbookViewId="0">
      <pane xSplit="1" ySplit="18" topLeftCell="B19" activePane="bottomRight" state="frozen"/>
      <selection pane="topRight" activeCell="B1" sqref="B1"/>
      <selection pane="bottomLeft" activeCell="A19" sqref="A19"/>
      <selection pane="bottomRight" activeCell="D9" sqref="D9:G9"/>
    </sheetView>
  </sheetViews>
  <sheetFormatPr defaultColWidth="11.42578125" defaultRowHeight="15.75" x14ac:dyDescent="0.2"/>
  <cols>
    <col min="1" max="8" width="7.7109375" style="23" customWidth="1"/>
    <col min="9" max="9" width="7.7109375" style="27" customWidth="1"/>
    <col min="10" max="10" width="7.7109375" style="23" customWidth="1"/>
    <col min="11" max="11" width="7.7109375" style="26" customWidth="1"/>
    <col min="12" max="14" width="7.7109375" style="23" customWidth="1"/>
    <col min="15" max="15" width="7.7109375" style="27" customWidth="1"/>
    <col min="16" max="35" width="7.7109375" style="23" customWidth="1"/>
    <col min="36" max="36" width="3.7109375" style="23" customWidth="1"/>
    <col min="37" max="42" width="7.7109375" style="23" customWidth="1"/>
    <col min="43" max="43" width="11.42578125" style="23" customWidth="1"/>
    <col min="44" max="46" width="7.7109375" style="23" customWidth="1"/>
    <col min="47" max="48" width="11.42578125" style="23" customWidth="1"/>
    <col min="49" max="50" width="11.42578125" style="23"/>
    <col min="51" max="51" width="11.42578125" style="23" customWidth="1"/>
    <col min="52" max="54" width="11.42578125" style="23"/>
    <col min="55" max="55" width="8.140625" style="23" hidden="1" customWidth="1"/>
    <col min="56" max="16384" width="11.42578125" style="23"/>
  </cols>
  <sheetData>
    <row r="1" spans="2:52" ht="27" customHeight="1" x14ac:dyDescent="0.2">
      <c r="B1" s="129" t="str">
        <f>'Inv ID'!P27</f>
        <v>Inventory - 2023 / 2024</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row>
    <row r="2" spans="2:52" s="24" customFormat="1" ht="23.25" customHeight="1" x14ac:dyDescent="0.25">
      <c r="B2" s="130">
        <f>'Inv ID'!H29</f>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row>
    <row r="3" spans="2:52" s="25" customFormat="1" ht="27" customHeight="1" x14ac:dyDescent="0.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row>
    <row r="4" spans="2:52" ht="41.25" customHeight="1" x14ac:dyDescent="0.2">
      <c r="B4" s="131" t="str">
        <f>CONCATENATE('Page 9-11 Inv'!C8," ",'Page 9-11 Inv'!D8)</f>
        <v>1510 - Aircraft</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row>
    <row r="5" spans="2:52" ht="16.5" customHeight="1" thickBot="1" x14ac:dyDescent="0.25">
      <c r="I5" s="23"/>
      <c r="K5" s="23"/>
    </row>
    <row r="6" spans="2:52" ht="32.25" customHeight="1" thickTop="1" x14ac:dyDescent="0.2">
      <c r="B6" s="208" t="str">
        <f>IF($BC$19=2,"CATÉGORIES","CATEGORY")</f>
        <v>CATEGORY</v>
      </c>
      <c r="C6" s="176"/>
      <c r="D6" s="176" t="str">
        <f>IF($BC$19=2,"NOM","NAME")</f>
        <v>NAME</v>
      </c>
      <c r="E6" s="176"/>
      <c r="F6" s="176"/>
      <c r="G6" s="176"/>
      <c r="H6" s="171" t="str">
        <f>IF($BC$19=2,"MONTANT TOTAL - ACHAT","TOTAL AMOUNT - PURCHASE")</f>
        <v>TOTAL AMOUNT - PURCHASE</v>
      </c>
      <c r="I6" s="171"/>
      <c r="J6" s="171"/>
      <c r="K6" s="171" t="str">
        <f>IF($BC$19=2,"MONTANT TOTAL - REMPLACEMENT","TOTAL AMOUNT - REPLACEMENT")</f>
        <v>TOTAL AMOUNT - REPLACEMENT</v>
      </c>
      <c r="L6" s="171"/>
      <c r="M6" s="172"/>
      <c r="O6" s="174" t="str">
        <f>IF($BC$19=2,"CATÉGORIES","CATEGORY")</f>
        <v>CATEGORY</v>
      </c>
      <c r="P6" s="175"/>
      <c r="Q6" s="176" t="str">
        <f>IF($BC$19=2,"NOM","NAME")</f>
        <v>NAME</v>
      </c>
      <c r="R6" s="176"/>
      <c r="S6" s="176"/>
      <c r="T6" s="176"/>
      <c r="U6" s="171" t="str">
        <f>IF($BC$19=2,"MONTANT TOTAL - ACHAT","TOTAL AMOUNT - PURCHASE")</f>
        <v>TOTAL AMOUNT - PURCHASE</v>
      </c>
      <c r="V6" s="171"/>
      <c r="W6" s="171"/>
      <c r="X6" s="171" t="str">
        <f>IF($BC$19=2,"MONTANT TOTAL - REMPLACEMENT","TOTAL AMOUNT - REPLACEMENT")</f>
        <v>TOTAL AMOUNT - REPLACEMENT</v>
      </c>
      <c r="Y6" s="171"/>
      <c r="Z6" s="172"/>
      <c r="AF6" s="27"/>
    </row>
    <row r="7" spans="2:52" ht="33" customHeight="1" x14ac:dyDescent="0.2">
      <c r="B7" s="156" t="s">
        <v>6</v>
      </c>
      <c r="C7" s="157"/>
      <c r="D7" s="173"/>
      <c r="E7" s="164"/>
      <c r="F7" s="164"/>
      <c r="G7" s="164"/>
      <c r="H7" s="160">
        <f>SUMIF($P$19:$Q$206,B7,$AG$19:$AI$206)</f>
        <v>0</v>
      </c>
      <c r="I7" s="160"/>
      <c r="J7" s="160"/>
      <c r="K7" s="160">
        <f>SUMIF($P$19:$Q$206,B7,$AR$19:$AT$206)</f>
        <v>0</v>
      </c>
      <c r="L7" s="160"/>
      <c r="M7" s="161"/>
      <c r="O7" s="156" t="s">
        <v>10</v>
      </c>
      <c r="P7" s="157"/>
      <c r="Q7" s="164"/>
      <c r="R7" s="164"/>
      <c r="S7" s="164"/>
      <c r="T7" s="164"/>
      <c r="U7" s="160">
        <f>SUMIF($P$19:$Q$206,O7,$AG$19:$AI$206)</f>
        <v>0</v>
      </c>
      <c r="V7" s="160"/>
      <c r="W7" s="160"/>
      <c r="X7" s="160">
        <f>SUMIF($P$19:$Q$206,O7,$AR$19:$AT$206)</f>
        <v>0</v>
      </c>
      <c r="Y7" s="160"/>
      <c r="Z7" s="161"/>
      <c r="AF7" s="27"/>
    </row>
    <row r="8" spans="2:52" ht="33" customHeight="1" x14ac:dyDescent="0.2">
      <c r="B8" s="156" t="s">
        <v>7</v>
      </c>
      <c r="C8" s="157"/>
      <c r="D8" s="164"/>
      <c r="E8" s="164"/>
      <c r="F8" s="164"/>
      <c r="G8" s="164"/>
      <c r="H8" s="160">
        <f>SUMIF($P$19:$Q$206,B8,$AG$19:$AI$206)</f>
        <v>0</v>
      </c>
      <c r="I8" s="160"/>
      <c r="J8" s="160"/>
      <c r="K8" s="160">
        <f>SUMIF($P$19:$Q$206,B8,$AR$19:$AT$206)</f>
        <v>0</v>
      </c>
      <c r="L8" s="160"/>
      <c r="M8" s="161"/>
      <c r="O8" s="156" t="s">
        <v>11</v>
      </c>
      <c r="P8" s="157"/>
      <c r="Q8" s="164"/>
      <c r="R8" s="164"/>
      <c r="S8" s="164"/>
      <c r="T8" s="164"/>
      <c r="U8" s="160">
        <f>SUMIF($P$19:$Q$206,O8,$AG$19:$AI$206)</f>
        <v>0</v>
      </c>
      <c r="V8" s="160"/>
      <c r="W8" s="160"/>
      <c r="X8" s="160">
        <f>SUMIF($P$19:$Q$206,O8,$AR$19:$AT$206)</f>
        <v>0</v>
      </c>
      <c r="Y8" s="160"/>
      <c r="Z8" s="161"/>
      <c r="AF8" s="27"/>
    </row>
    <row r="9" spans="2:52" ht="33" customHeight="1" x14ac:dyDescent="0.2">
      <c r="B9" s="156" t="s">
        <v>8</v>
      </c>
      <c r="C9" s="157"/>
      <c r="D9" s="164"/>
      <c r="E9" s="164"/>
      <c r="F9" s="164"/>
      <c r="G9" s="164"/>
      <c r="H9" s="160">
        <f>SUMIF($P$19:$Q$206,B9,$AG$19:$AI$206)</f>
        <v>0</v>
      </c>
      <c r="I9" s="160"/>
      <c r="J9" s="160"/>
      <c r="K9" s="160">
        <f>SUMIF($P$19:$Q$206,B9,$AR$19:$AT$206)</f>
        <v>0</v>
      </c>
      <c r="L9" s="160"/>
      <c r="M9" s="161"/>
      <c r="O9" s="156" t="s">
        <v>12</v>
      </c>
      <c r="P9" s="157"/>
      <c r="Q9" s="162" t="str">
        <f>IF($BC$19=2,"Pièces de rechange","Spare Parts")</f>
        <v>Spare Parts</v>
      </c>
      <c r="R9" s="162"/>
      <c r="S9" s="162"/>
      <c r="T9" s="162"/>
      <c r="U9" s="160">
        <f>SUMIF($P$19:$Q$206,O9,$AG$19:$AI$206)</f>
        <v>0</v>
      </c>
      <c r="V9" s="160"/>
      <c r="W9" s="160"/>
      <c r="X9" s="160">
        <f>SUMIF($P$19:$Q$206,O9,$AR$19:$AT$206)</f>
        <v>0</v>
      </c>
      <c r="Y9" s="160"/>
      <c r="Z9" s="161"/>
      <c r="AF9" s="27"/>
    </row>
    <row r="10" spans="2:52" ht="33" customHeight="1" thickBot="1" x14ac:dyDescent="0.25">
      <c r="B10" s="158" t="s">
        <v>9</v>
      </c>
      <c r="C10" s="159"/>
      <c r="D10" s="163"/>
      <c r="E10" s="163"/>
      <c r="F10" s="163"/>
      <c r="G10" s="163"/>
      <c r="H10" s="153">
        <f>SUMIF($P$19:$Q$206,B10,$AG$19:$AI$206)</f>
        <v>0</v>
      </c>
      <c r="I10" s="153"/>
      <c r="J10" s="153"/>
      <c r="K10" s="154">
        <f>SUMIF($P$19:$Q$206,B10,$AR$19:$AT$206)</f>
        <v>0</v>
      </c>
      <c r="L10" s="154"/>
      <c r="M10" s="155"/>
      <c r="O10" s="158" t="s">
        <v>13</v>
      </c>
      <c r="P10" s="159"/>
      <c r="Q10" s="165" t="str">
        <f>IF($BC$19=2,"Autres","Others")</f>
        <v>Others</v>
      </c>
      <c r="R10" s="166"/>
      <c r="S10" s="166"/>
      <c r="T10" s="166"/>
      <c r="U10" s="153">
        <f>SUMIF($P$19:$Q$206,O10,$AG$19:$AI$206)</f>
        <v>0</v>
      </c>
      <c r="V10" s="153"/>
      <c r="W10" s="153"/>
      <c r="X10" s="154">
        <f>SUMIF($P$19:$Q$206,O10,$AR$19:$AT$206)</f>
        <v>0</v>
      </c>
      <c r="Y10" s="154"/>
      <c r="Z10" s="155"/>
      <c r="AF10" s="27"/>
    </row>
    <row r="11" spans="2:52" ht="16.5" hidden="1" customHeight="1" thickTop="1" x14ac:dyDescent="0.2">
      <c r="O11" s="23"/>
      <c r="AF11" s="27"/>
    </row>
    <row r="12" spans="2:52" ht="16.5" hidden="1" customHeight="1" x14ac:dyDescent="0.2">
      <c r="O12" s="23"/>
      <c r="AE12" s="27"/>
      <c r="AF12" s="27"/>
    </row>
    <row r="13" spans="2:52" ht="16.5" hidden="1" customHeight="1" x14ac:dyDescent="0.2">
      <c r="O13" s="23"/>
      <c r="AE13" s="27"/>
      <c r="AF13" s="27"/>
    </row>
    <row r="14" spans="2:52" ht="16.5" hidden="1" customHeight="1" x14ac:dyDescent="0.2">
      <c r="O14" s="23"/>
      <c r="AE14" s="27"/>
      <c r="AF14" s="27"/>
    </row>
    <row r="15" spans="2:52" ht="16.5" customHeight="1" thickTop="1" thickBot="1" x14ac:dyDescent="0.25">
      <c r="O15" s="23"/>
      <c r="AE15" s="27"/>
      <c r="AF15" s="27"/>
    </row>
    <row r="16" spans="2:52" ht="36" customHeight="1" thickTop="1" x14ac:dyDescent="0.2">
      <c r="B16" s="218" t="str">
        <f>IF($BC$19=2,"Nom abrégé
(Champ obligatoire)","Short Name
(Mandatory Field)")</f>
        <v>Short Name
(Mandatory Field)</v>
      </c>
      <c r="C16" s="219"/>
      <c r="D16" s="219"/>
      <c r="E16" s="219"/>
      <c r="F16" s="215" t="str">
        <f>IF($BC$19=2,"Numéro de série","Serial Number")</f>
        <v>Serial Number</v>
      </c>
      <c r="G16" s="215"/>
      <c r="H16" s="215"/>
      <c r="I16" s="215"/>
      <c r="J16" s="215" t="str">
        <f>IF($BC$19=2,"Description","Description")</f>
        <v>Description</v>
      </c>
      <c r="K16" s="215"/>
      <c r="L16" s="215"/>
      <c r="M16" s="215"/>
      <c r="N16" s="215"/>
      <c r="O16" s="215"/>
      <c r="P16" s="215" t="str">
        <f>IF($BC$19=2,"Catégorie","Category")</f>
        <v>Category</v>
      </c>
      <c r="Q16" s="215"/>
      <c r="R16" s="215" t="str">
        <f>IF($BC$19=2,"Marque","Make")</f>
        <v>Make</v>
      </c>
      <c r="S16" s="215"/>
      <c r="T16" s="215"/>
      <c r="U16" s="226" t="str">
        <f>IF($BC$19=2,"Modèle","Model")</f>
        <v>Model</v>
      </c>
      <c r="V16" s="145"/>
      <c r="W16" s="145"/>
      <c r="X16" s="146"/>
      <c r="Y16" s="229" t="str">
        <f>IF($BC$19=2,"ACHAT","PURCHASE")</f>
        <v>PURCHASE</v>
      </c>
      <c r="Z16" s="182"/>
      <c r="AA16" s="182"/>
      <c r="AB16" s="182"/>
      <c r="AC16" s="182"/>
      <c r="AD16" s="182"/>
      <c r="AE16" s="182"/>
      <c r="AF16" s="182"/>
      <c r="AG16" s="182"/>
      <c r="AH16" s="182"/>
      <c r="AI16" s="230"/>
      <c r="AJ16" s="45"/>
      <c r="AK16" s="181" t="str">
        <f>IF($BC$19=2,"REMPLACEMENT","REPLACEMENT")</f>
        <v>REPLACEMENT</v>
      </c>
      <c r="AL16" s="182"/>
      <c r="AM16" s="182"/>
      <c r="AN16" s="182"/>
      <c r="AO16" s="182"/>
      <c r="AP16" s="182"/>
      <c r="AQ16" s="182"/>
      <c r="AR16" s="182"/>
      <c r="AS16" s="182"/>
      <c r="AT16" s="182"/>
      <c r="AU16" s="144" t="str">
        <f>IF($BC$19=2,"Commentaires","Comments")</f>
        <v>Comments</v>
      </c>
      <c r="AV16" s="145"/>
      <c r="AW16" s="145"/>
      <c r="AX16" s="145"/>
      <c r="AY16" s="145"/>
      <c r="AZ16" s="146"/>
    </row>
    <row r="17" spans="1:55" ht="36" customHeight="1" x14ac:dyDescent="0.2">
      <c r="B17" s="220"/>
      <c r="C17" s="221"/>
      <c r="D17" s="221"/>
      <c r="E17" s="221"/>
      <c r="F17" s="216"/>
      <c r="G17" s="216"/>
      <c r="H17" s="216"/>
      <c r="I17" s="216"/>
      <c r="J17" s="216"/>
      <c r="K17" s="216"/>
      <c r="L17" s="216"/>
      <c r="M17" s="216"/>
      <c r="N17" s="216"/>
      <c r="O17" s="216"/>
      <c r="P17" s="216"/>
      <c r="Q17" s="216"/>
      <c r="R17" s="216"/>
      <c r="S17" s="216"/>
      <c r="T17" s="216"/>
      <c r="U17" s="227"/>
      <c r="V17" s="148"/>
      <c r="W17" s="148"/>
      <c r="X17" s="149"/>
      <c r="Y17" s="231"/>
      <c r="Z17" s="184"/>
      <c r="AA17" s="184"/>
      <c r="AB17" s="184"/>
      <c r="AC17" s="184"/>
      <c r="AD17" s="184"/>
      <c r="AE17" s="184"/>
      <c r="AF17" s="184"/>
      <c r="AG17" s="184"/>
      <c r="AH17" s="184"/>
      <c r="AI17" s="232"/>
      <c r="AJ17" s="46"/>
      <c r="AK17" s="183" t="str">
        <f>CONCATENATE('Inv ID'!I26," / ",'Inv ID'!J26)</f>
        <v>2023 / 2024</v>
      </c>
      <c r="AL17" s="184"/>
      <c r="AM17" s="184"/>
      <c r="AN17" s="184"/>
      <c r="AO17" s="184"/>
      <c r="AP17" s="184"/>
      <c r="AQ17" s="184"/>
      <c r="AR17" s="184"/>
      <c r="AS17" s="184"/>
      <c r="AT17" s="184"/>
      <c r="AU17" s="147"/>
      <c r="AV17" s="148"/>
      <c r="AW17" s="148"/>
      <c r="AX17" s="148"/>
      <c r="AY17" s="148"/>
      <c r="AZ17" s="149"/>
    </row>
    <row r="18" spans="1:55" ht="45.75" customHeight="1" thickBot="1" x14ac:dyDescent="0.25">
      <c r="B18" s="222"/>
      <c r="C18" s="223"/>
      <c r="D18" s="223"/>
      <c r="E18" s="223"/>
      <c r="F18" s="217"/>
      <c r="G18" s="217"/>
      <c r="H18" s="217"/>
      <c r="I18" s="217"/>
      <c r="J18" s="217"/>
      <c r="K18" s="217"/>
      <c r="L18" s="217"/>
      <c r="M18" s="217"/>
      <c r="N18" s="217"/>
      <c r="O18" s="217"/>
      <c r="P18" s="217"/>
      <c r="Q18" s="217"/>
      <c r="R18" s="217"/>
      <c r="S18" s="217"/>
      <c r="T18" s="217"/>
      <c r="U18" s="228"/>
      <c r="V18" s="151"/>
      <c r="W18" s="151"/>
      <c r="X18" s="152"/>
      <c r="Y18" s="201" t="str">
        <f>IF($BC$19=2,"Date
jj/mm/aaaa","Date
dd/mm/yyyy")</f>
        <v>Date
dd/mm/yyyy</v>
      </c>
      <c r="Z18" s="202"/>
      <c r="AA18" s="203"/>
      <c r="AB18" s="207" t="str">
        <f>IF($BC$19=2,"Quantité","Quantity")</f>
        <v>Quantity</v>
      </c>
      <c r="AC18" s="207"/>
      <c r="AD18" s="207" t="str">
        <f>IF($BC$19=2,"Prix unitaire","Unit Price")</f>
        <v>Unit Price</v>
      </c>
      <c r="AE18" s="207"/>
      <c r="AF18" s="207"/>
      <c r="AG18" s="205" t="str">
        <f>IF($BC$19=2,"Montant Total - 
Achat","Total Amount -
Purchase")</f>
        <v>Total Amount -
Purchase</v>
      </c>
      <c r="AH18" s="205"/>
      <c r="AI18" s="205"/>
      <c r="AJ18" s="47"/>
      <c r="AK18" s="206" t="str">
        <f>IF($BC$19=2,"Assuré
√","Insured
√")</f>
        <v>Insured
√</v>
      </c>
      <c r="AL18" s="203"/>
      <c r="AM18" s="204" t="str">
        <f>IF($BC$19=2,"Quantité","Quantity")</f>
        <v>Quantity</v>
      </c>
      <c r="AN18" s="204"/>
      <c r="AO18" s="204" t="str">
        <f>IF($BC$19=2,"Prix unitaire","Unit Price")</f>
        <v>Unit Price</v>
      </c>
      <c r="AP18" s="204"/>
      <c r="AQ18" s="204"/>
      <c r="AR18" s="204" t="str">
        <f>IF($BC$19=2,"Montant Total - Remplacement","Total Amount -Replacement")</f>
        <v>Total Amount -Replacement</v>
      </c>
      <c r="AS18" s="204"/>
      <c r="AT18" s="206"/>
      <c r="AU18" s="150"/>
      <c r="AV18" s="151"/>
      <c r="AW18" s="151"/>
      <c r="AX18" s="151"/>
      <c r="AY18" s="151"/>
      <c r="AZ18" s="152"/>
    </row>
    <row r="19" spans="1:55" ht="36" customHeight="1" thickTop="1" x14ac:dyDescent="0.2">
      <c r="A19" s="73">
        <v>1</v>
      </c>
      <c r="B19" s="224"/>
      <c r="C19" s="225"/>
      <c r="D19" s="225"/>
      <c r="E19" s="225"/>
      <c r="F19" s="225"/>
      <c r="G19" s="225"/>
      <c r="H19" s="225"/>
      <c r="I19" s="225"/>
      <c r="J19" s="225"/>
      <c r="K19" s="225"/>
      <c r="L19" s="225"/>
      <c r="M19" s="225"/>
      <c r="N19" s="225"/>
      <c r="O19" s="225"/>
      <c r="P19" s="188"/>
      <c r="Q19" s="188"/>
      <c r="R19" s="211"/>
      <c r="S19" s="211"/>
      <c r="T19" s="211"/>
      <c r="U19" s="212"/>
      <c r="V19" s="142"/>
      <c r="W19" s="142"/>
      <c r="X19" s="143"/>
      <c r="Y19" s="213"/>
      <c r="Z19" s="214"/>
      <c r="AA19" s="214"/>
      <c r="AB19" s="210"/>
      <c r="AC19" s="210"/>
      <c r="AD19" s="209"/>
      <c r="AE19" s="209"/>
      <c r="AF19" s="209"/>
      <c r="AG19" s="187">
        <f t="shared" ref="AG19:AG50" si="0">AD19*AB19</f>
        <v>0</v>
      </c>
      <c r="AH19" s="187"/>
      <c r="AI19" s="187"/>
      <c r="AJ19" s="52"/>
      <c r="AK19" s="188"/>
      <c r="AL19" s="188"/>
      <c r="AM19" s="210"/>
      <c r="AN19" s="210"/>
      <c r="AO19" s="209"/>
      <c r="AP19" s="209"/>
      <c r="AQ19" s="209"/>
      <c r="AR19" s="187">
        <f t="shared" ref="AR19:AR50" si="1">AO19*AM19</f>
        <v>0</v>
      </c>
      <c r="AS19" s="187"/>
      <c r="AT19" s="200"/>
      <c r="AU19" s="141"/>
      <c r="AV19" s="142"/>
      <c r="AW19" s="142"/>
      <c r="AX19" s="142"/>
      <c r="AY19" s="142"/>
      <c r="AZ19" s="143"/>
      <c r="BC19" s="83">
        <f>'Inv ID'!O25</f>
        <v>1</v>
      </c>
    </row>
    <row r="20" spans="1:55" ht="36" customHeight="1" x14ac:dyDescent="0.2">
      <c r="A20" s="73">
        <v>2</v>
      </c>
      <c r="B20" s="170"/>
      <c r="C20" s="167"/>
      <c r="D20" s="167"/>
      <c r="E20" s="167"/>
      <c r="F20" s="167"/>
      <c r="G20" s="167"/>
      <c r="H20" s="167"/>
      <c r="I20" s="167"/>
      <c r="J20" s="167"/>
      <c r="K20" s="167"/>
      <c r="L20" s="167"/>
      <c r="M20" s="167"/>
      <c r="N20" s="167"/>
      <c r="O20" s="167"/>
      <c r="P20" s="168"/>
      <c r="Q20" s="168"/>
      <c r="R20" s="169"/>
      <c r="S20" s="169"/>
      <c r="T20" s="169"/>
      <c r="U20" s="134"/>
      <c r="V20" s="135"/>
      <c r="W20" s="135"/>
      <c r="X20" s="136"/>
      <c r="Y20" s="132"/>
      <c r="Z20" s="133"/>
      <c r="AA20" s="133"/>
      <c r="AB20" s="186"/>
      <c r="AC20" s="186"/>
      <c r="AD20" s="185"/>
      <c r="AE20" s="185"/>
      <c r="AF20" s="185"/>
      <c r="AG20" s="187">
        <f t="shared" si="0"/>
        <v>0</v>
      </c>
      <c r="AH20" s="187"/>
      <c r="AI20" s="187"/>
      <c r="AJ20" s="53"/>
      <c r="AK20" s="188"/>
      <c r="AL20" s="188"/>
      <c r="AM20" s="186"/>
      <c r="AN20" s="186"/>
      <c r="AO20" s="185"/>
      <c r="AP20" s="185"/>
      <c r="AQ20" s="185"/>
      <c r="AR20" s="187">
        <f t="shared" si="1"/>
        <v>0</v>
      </c>
      <c r="AS20" s="187"/>
      <c r="AT20" s="200"/>
      <c r="AU20" s="137"/>
      <c r="AV20" s="135"/>
      <c r="AW20" s="135"/>
      <c r="AX20" s="135"/>
      <c r="AY20" s="135"/>
      <c r="AZ20" s="136"/>
      <c r="BC20" s="25"/>
    </row>
    <row r="21" spans="1:55" ht="36" customHeight="1" x14ac:dyDescent="0.2">
      <c r="A21" s="73">
        <v>3</v>
      </c>
      <c r="B21" s="170"/>
      <c r="C21" s="167"/>
      <c r="D21" s="167"/>
      <c r="E21" s="167"/>
      <c r="F21" s="167"/>
      <c r="G21" s="167"/>
      <c r="H21" s="167"/>
      <c r="I21" s="167"/>
      <c r="J21" s="167"/>
      <c r="K21" s="167"/>
      <c r="L21" s="167"/>
      <c r="M21" s="167"/>
      <c r="N21" s="167"/>
      <c r="O21" s="167"/>
      <c r="P21" s="168"/>
      <c r="Q21" s="168"/>
      <c r="R21" s="169"/>
      <c r="S21" s="169"/>
      <c r="T21" s="169"/>
      <c r="U21" s="134"/>
      <c r="V21" s="135"/>
      <c r="W21" s="135"/>
      <c r="X21" s="136"/>
      <c r="Y21" s="132"/>
      <c r="Z21" s="133"/>
      <c r="AA21" s="133"/>
      <c r="AB21" s="186"/>
      <c r="AC21" s="186"/>
      <c r="AD21" s="185"/>
      <c r="AE21" s="185"/>
      <c r="AF21" s="185"/>
      <c r="AG21" s="187">
        <f t="shared" si="0"/>
        <v>0</v>
      </c>
      <c r="AH21" s="187"/>
      <c r="AI21" s="187"/>
      <c r="AJ21" s="53"/>
      <c r="AK21" s="188"/>
      <c r="AL21" s="188"/>
      <c r="AM21" s="186"/>
      <c r="AN21" s="186"/>
      <c r="AO21" s="185"/>
      <c r="AP21" s="185"/>
      <c r="AQ21" s="185"/>
      <c r="AR21" s="187">
        <f t="shared" si="1"/>
        <v>0</v>
      </c>
      <c r="AS21" s="187"/>
      <c r="AT21" s="200"/>
      <c r="AU21" s="137"/>
      <c r="AV21" s="135"/>
      <c r="AW21" s="135"/>
      <c r="AX21" s="135"/>
      <c r="AY21" s="135"/>
      <c r="AZ21" s="136"/>
      <c r="BC21" s="44" t="s">
        <v>1</v>
      </c>
    </row>
    <row r="22" spans="1:55" ht="36" customHeight="1" x14ac:dyDescent="0.2">
      <c r="A22" s="73">
        <v>4</v>
      </c>
      <c r="B22" s="170"/>
      <c r="C22" s="167"/>
      <c r="D22" s="167"/>
      <c r="E22" s="167"/>
      <c r="F22" s="167"/>
      <c r="G22" s="167"/>
      <c r="H22" s="167"/>
      <c r="I22" s="167"/>
      <c r="J22" s="167"/>
      <c r="K22" s="167"/>
      <c r="L22" s="167"/>
      <c r="M22" s="167"/>
      <c r="N22" s="167"/>
      <c r="O22" s="167"/>
      <c r="P22" s="168"/>
      <c r="Q22" s="168"/>
      <c r="R22" s="169"/>
      <c r="S22" s="169"/>
      <c r="T22" s="169"/>
      <c r="U22" s="134"/>
      <c r="V22" s="135"/>
      <c r="W22" s="135"/>
      <c r="X22" s="136"/>
      <c r="Y22" s="132"/>
      <c r="Z22" s="133"/>
      <c r="AA22" s="133"/>
      <c r="AB22" s="186"/>
      <c r="AC22" s="186"/>
      <c r="AD22" s="185"/>
      <c r="AE22" s="185"/>
      <c r="AF22" s="185"/>
      <c r="AG22" s="187">
        <f t="shared" si="0"/>
        <v>0</v>
      </c>
      <c r="AH22" s="187"/>
      <c r="AI22" s="187"/>
      <c r="AJ22" s="53"/>
      <c r="AK22" s="188"/>
      <c r="AL22" s="188"/>
      <c r="AM22" s="186"/>
      <c r="AN22" s="186"/>
      <c r="AO22" s="185"/>
      <c r="AP22" s="185"/>
      <c r="AQ22" s="185"/>
      <c r="AR22" s="187">
        <f t="shared" si="1"/>
        <v>0</v>
      </c>
      <c r="AS22" s="187"/>
      <c r="AT22" s="200"/>
      <c r="AU22" s="137"/>
      <c r="AV22" s="135"/>
      <c r="AW22" s="135"/>
      <c r="AX22" s="135"/>
      <c r="AY22" s="135"/>
      <c r="AZ22" s="136"/>
    </row>
    <row r="23" spans="1:55" ht="36" customHeight="1" x14ac:dyDescent="0.2">
      <c r="A23" s="73">
        <v>5</v>
      </c>
      <c r="B23" s="170"/>
      <c r="C23" s="167"/>
      <c r="D23" s="167"/>
      <c r="E23" s="167"/>
      <c r="F23" s="167"/>
      <c r="G23" s="167"/>
      <c r="H23" s="167"/>
      <c r="I23" s="167"/>
      <c r="J23" s="167"/>
      <c r="K23" s="167"/>
      <c r="L23" s="167"/>
      <c r="M23" s="167"/>
      <c r="N23" s="167"/>
      <c r="O23" s="167"/>
      <c r="P23" s="168"/>
      <c r="Q23" s="168"/>
      <c r="R23" s="169"/>
      <c r="S23" s="169"/>
      <c r="T23" s="169"/>
      <c r="U23" s="134"/>
      <c r="V23" s="135"/>
      <c r="W23" s="135"/>
      <c r="X23" s="136"/>
      <c r="Y23" s="132"/>
      <c r="Z23" s="133"/>
      <c r="AA23" s="133"/>
      <c r="AB23" s="186"/>
      <c r="AC23" s="186"/>
      <c r="AD23" s="185"/>
      <c r="AE23" s="185"/>
      <c r="AF23" s="185"/>
      <c r="AG23" s="187">
        <f t="shared" si="0"/>
        <v>0</v>
      </c>
      <c r="AH23" s="187"/>
      <c r="AI23" s="187"/>
      <c r="AJ23" s="53"/>
      <c r="AK23" s="188"/>
      <c r="AL23" s="188"/>
      <c r="AM23" s="186"/>
      <c r="AN23" s="186"/>
      <c r="AO23" s="185"/>
      <c r="AP23" s="185"/>
      <c r="AQ23" s="185"/>
      <c r="AR23" s="187">
        <f t="shared" si="1"/>
        <v>0</v>
      </c>
      <c r="AS23" s="187"/>
      <c r="AT23" s="200"/>
      <c r="AU23" s="137"/>
      <c r="AV23" s="135"/>
      <c r="AW23" s="135"/>
      <c r="AX23" s="135"/>
      <c r="AY23" s="135"/>
      <c r="AZ23" s="136"/>
    </row>
    <row r="24" spans="1:55" ht="36" customHeight="1" x14ac:dyDescent="0.2">
      <c r="A24" s="73">
        <v>6</v>
      </c>
      <c r="B24" s="170"/>
      <c r="C24" s="167"/>
      <c r="D24" s="167"/>
      <c r="E24" s="167"/>
      <c r="F24" s="167"/>
      <c r="G24" s="167"/>
      <c r="H24" s="167"/>
      <c r="I24" s="167"/>
      <c r="J24" s="167"/>
      <c r="K24" s="167"/>
      <c r="L24" s="167"/>
      <c r="M24" s="167"/>
      <c r="N24" s="167"/>
      <c r="O24" s="167"/>
      <c r="P24" s="168"/>
      <c r="Q24" s="168"/>
      <c r="R24" s="169"/>
      <c r="S24" s="169"/>
      <c r="T24" s="169"/>
      <c r="U24" s="134"/>
      <c r="V24" s="135"/>
      <c r="W24" s="135"/>
      <c r="X24" s="136"/>
      <c r="Y24" s="132"/>
      <c r="Z24" s="133"/>
      <c r="AA24" s="133"/>
      <c r="AB24" s="186"/>
      <c r="AC24" s="186"/>
      <c r="AD24" s="185"/>
      <c r="AE24" s="185"/>
      <c r="AF24" s="185"/>
      <c r="AG24" s="187">
        <f t="shared" si="0"/>
        <v>0</v>
      </c>
      <c r="AH24" s="187"/>
      <c r="AI24" s="187"/>
      <c r="AJ24" s="53"/>
      <c r="AK24" s="188"/>
      <c r="AL24" s="188"/>
      <c r="AM24" s="186"/>
      <c r="AN24" s="186"/>
      <c r="AO24" s="185"/>
      <c r="AP24" s="185"/>
      <c r="AQ24" s="185"/>
      <c r="AR24" s="187">
        <f t="shared" si="1"/>
        <v>0</v>
      </c>
      <c r="AS24" s="187"/>
      <c r="AT24" s="200"/>
      <c r="AU24" s="137"/>
      <c r="AV24" s="135"/>
      <c r="AW24" s="135"/>
      <c r="AX24" s="135"/>
      <c r="AY24" s="135"/>
      <c r="AZ24" s="136"/>
      <c r="BC24" s="27" t="str">
        <f>B7</f>
        <v>1510-1</v>
      </c>
    </row>
    <row r="25" spans="1:55" ht="36" customHeight="1" x14ac:dyDescent="0.2">
      <c r="A25" s="73">
        <v>7</v>
      </c>
      <c r="B25" s="170"/>
      <c r="C25" s="167"/>
      <c r="D25" s="167"/>
      <c r="E25" s="167"/>
      <c r="F25" s="167"/>
      <c r="G25" s="167"/>
      <c r="H25" s="167"/>
      <c r="I25" s="167"/>
      <c r="J25" s="167"/>
      <c r="K25" s="167"/>
      <c r="L25" s="167"/>
      <c r="M25" s="167"/>
      <c r="N25" s="167"/>
      <c r="O25" s="167"/>
      <c r="P25" s="168"/>
      <c r="Q25" s="168"/>
      <c r="R25" s="169"/>
      <c r="S25" s="169"/>
      <c r="T25" s="169"/>
      <c r="U25" s="134"/>
      <c r="V25" s="135"/>
      <c r="W25" s="135"/>
      <c r="X25" s="136"/>
      <c r="Y25" s="132"/>
      <c r="Z25" s="133"/>
      <c r="AA25" s="133"/>
      <c r="AB25" s="186"/>
      <c r="AC25" s="186"/>
      <c r="AD25" s="185"/>
      <c r="AE25" s="185"/>
      <c r="AF25" s="185"/>
      <c r="AG25" s="187">
        <f t="shared" si="0"/>
        <v>0</v>
      </c>
      <c r="AH25" s="187"/>
      <c r="AI25" s="187"/>
      <c r="AJ25" s="53"/>
      <c r="AK25" s="188"/>
      <c r="AL25" s="188"/>
      <c r="AM25" s="186"/>
      <c r="AN25" s="186"/>
      <c r="AO25" s="185"/>
      <c r="AP25" s="185"/>
      <c r="AQ25" s="185"/>
      <c r="AR25" s="187">
        <f t="shared" si="1"/>
        <v>0</v>
      </c>
      <c r="AS25" s="187"/>
      <c r="AT25" s="200"/>
      <c r="AU25" s="137"/>
      <c r="AV25" s="135"/>
      <c r="AW25" s="135"/>
      <c r="AX25" s="135"/>
      <c r="AY25" s="135"/>
      <c r="AZ25" s="136"/>
      <c r="BC25" s="27" t="str">
        <f>B8</f>
        <v>1510-2</v>
      </c>
    </row>
    <row r="26" spans="1:55" ht="36" customHeight="1" x14ac:dyDescent="0.2">
      <c r="A26" s="73">
        <v>8</v>
      </c>
      <c r="B26" s="170"/>
      <c r="C26" s="167"/>
      <c r="D26" s="167"/>
      <c r="E26" s="167"/>
      <c r="F26" s="167"/>
      <c r="G26" s="167"/>
      <c r="H26" s="167"/>
      <c r="I26" s="167"/>
      <c r="J26" s="167"/>
      <c r="K26" s="167"/>
      <c r="L26" s="167"/>
      <c r="M26" s="167"/>
      <c r="N26" s="167"/>
      <c r="O26" s="167"/>
      <c r="P26" s="168"/>
      <c r="Q26" s="168"/>
      <c r="R26" s="169"/>
      <c r="S26" s="169"/>
      <c r="T26" s="169"/>
      <c r="U26" s="134"/>
      <c r="V26" s="135"/>
      <c r="W26" s="135"/>
      <c r="X26" s="136"/>
      <c r="Y26" s="132"/>
      <c r="Z26" s="133"/>
      <c r="AA26" s="133"/>
      <c r="AB26" s="186"/>
      <c r="AC26" s="186"/>
      <c r="AD26" s="185"/>
      <c r="AE26" s="185"/>
      <c r="AF26" s="185"/>
      <c r="AG26" s="187">
        <f t="shared" si="0"/>
        <v>0</v>
      </c>
      <c r="AH26" s="187"/>
      <c r="AI26" s="187"/>
      <c r="AJ26" s="53"/>
      <c r="AK26" s="188"/>
      <c r="AL26" s="188"/>
      <c r="AM26" s="186"/>
      <c r="AN26" s="186"/>
      <c r="AO26" s="185"/>
      <c r="AP26" s="185"/>
      <c r="AQ26" s="185"/>
      <c r="AR26" s="187">
        <f t="shared" si="1"/>
        <v>0</v>
      </c>
      <c r="AS26" s="187"/>
      <c r="AT26" s="200"/>
      <c r="AU26" s="137"/>
      <c r="AV26" s="135"/>
      <c r="AW26" s="135"/>
      <c r="AX26" s="135"/>
      <c r="AY26" s="135"/>
      <c r="AZ26" s="136"/>
      <c r="BC26" s="27" t="str">
        <f>B9</f>
        <v>1510-3</v>
      </c>
    </row>
    <row r="27" spans="1:55" ht="36" customHeight="1" x14ac:dyDescent="0.2">
      <c r="A27" s="73">
        <v>9</v>
      </c>
      <c r="B27" s="170"/>
      <c r="C27" s="167"/>
      <c r="D27" s="167"/>
      <c r="E27" s="167"/>
      <c r="F27" s="167"/>
      <c r="G27" s="167"/>
      <c r="H27" s="167"/>
      <c r="I27" s="167"/>
      <c r="J27" s="167"/>
      <c r="K27" s="167"/>
      <c r="L27" s="167"/>
      <c r="M27" s="167"/>
      <c r="N27" s="167"/>
      <c r="O27" s="167"/>
      <c r="P27" s="168"/>
      <c r="Q27" s="168"/>
      <c r="R27" s="169"/>
      <c r="S27" s="169"/>
      <c r="T27" s="169"/>
      <c r="U27" s="134"/>
      <c r="V27" s="135"/>
      <c r="W27" s="135"/>
      <c r="X27" s="136"/>
      <c r="Y27" s="132"/>
      <c r="Z27" s="133"/>
      <c r="AA27" s="133"/>
      <c r="AB27" s="186"/>
      <c r="AC27" s="186"/>
      <c r="AD27" s="185"/>
      <c r="AE27" s="185"/>
      <c r="AF27" s="185"/>
      <c r="AG27" s="187">
        <f t="shared" si="0"/>
        <v>0</v>
      </c>
      <c r="AH27" s="187"/>
      <c r="AI27" s="187"/>
      <c r="AJ27" s="53"/>
      <c r="AK27" s="188"/>
      <c r="AL27" s="188"/>
      <c r="AM27" s="186"/>
      <c r="AN27" s="186"/>
      <c r="AO27" s="185"/>
      <c r="AP27" s="185"/>
      <c r="AQ27" s="185"/>
      <c r="AR27" s="187">
        <f t="shared" si="1"/>
        <v>0</v>
      </c>
      <c r="AS27" s="187"/>
      <c r="AT27" s="200"/>
      <c r="AU27" s="137"/>
      <c r="AV27" s="135"/>
      <c r="AW27" s="135"/>
      <c r="AX27" s="135"/>
      <c r="AY27" s="135"/>
      <c r="AZ27" s="136"/>
      <c r="BC27" s="27" t="str">
        <f>B10</f>
        <v>1510-4</v>
      </c>
    </row>
    <row r="28" spans="1:55" ht="36" customHeight="1" x14ac:dyDescent="0.2">
      <c r="A28" s="73">
        <v>10</v>
      </c>
      <c r="B28" s="170"/>
      <c r="C28" s="167"/>
      <c r="D28" s="167"/>
      <c r="E28" s="167"/>
      <c r="F28" s="167"/>
      <c r="G28" s="167"/>
      <c r="H28" s="167"/>
      <c r="I28" s="167"/>
      <c r="J28" s="167"/>
      <c r="K28" s="167"/>
      <c r="L28" s="167"/>
      <c r="M28" s="167"/>
      <c r="N28" s="167"/>
      <c r="O28" s="167"/>
      <c r="P28" s="168"/>
      <c r="Q28" s="168"/>
      <c r="R28" s="169"/>
      <c r="S28" s="169"/>
      <c r="T28" s="169"/>
      <c r="U28" s="134"/>
      <c r="V28" s="135"/>
      <c r="W28" s="135"/>
      <c r="X28" s="136"/>
      <c r="Y28" s="132"/>
      <c r="Z28" s="133"/>
      <c r="AA28" s="133"/>
      <c r="AB28" s="186"/>
      <c r="AC28" s="186"/>
      <c r="AD28" s="185"/>
      <c r="AE28" s="185"/>
      <c r="AF28" s="185"/>
      <c r="AG28" s="187">
        <f t="shared" si="0"/>
        <v>0</v>
      </c>
      <c r="AH28" s="187"/>
      <c r="AI28" s="187"/>
      <c r="AJ28" s="53"/>
      <c r="AK28" s="188"/>
      <c r="AL28" s="188"/>
      <c r="AM28" s="186"/>
      <c r="AN28" s="186"/>
      <c r="AO28" s="185"/>
      <c r="AP28" s="185"/>
      <c r="AQ28" s="185"/>
      <c r="AR28" s="187">
        <f t="shared" si="1"/>
        <v>0</v>
      </c>
      <c r="AS28" s="187"/>
      <c r="AT28" s="200"/>
      <c r="AU28" s="137"/>
      <c r="AV28" s="135"/>
      <c r="AW28" s="135"/>
      <c r="AX28" s="135"/>
      <c r="AY28" s="135"/>
      <c r="AZ28" s="136"/>
      <c r="BC28" s="27" t="str">
        <f>O7</f>
        <v>1510-5</v>
      </c>
    </row>
    <row r="29" spans="1:55" ht="36" customHeight="1" x14ac:dyDescent="0.2">
      <c r="A29" s="73">
        <v>11</v>
      </c>
      <c r="B29" s="170"/>
      <c r="C29" s="167"/>
      <c r="D29" s="167"/>
      <c r="E29" s="167"/>
      <c r="F29" s="167"/>
      <c r="G29" s="167"/>
      <c r="H29" s="167"/>
      <c r="I29" s="167"/>
      <c r="J29" s="167"/>
      <c r="K29" s="167"/>
      <c r="L29" s="167"/>
      <c r="M29" s="167"/>
      <c r="N29" s="167"/>
      <c r="O29" s="167"/>
      <c r="P29" s="168"/>
      <c r="Q29" s="168"/>
      <c r="R29" s="169"/>
      <c r="S29" s="169"/>
      <c r="T29" s="169"/>
      <c r="U29" s="134"/>
      <c r="V29" s="135"/>
      <c r="W29" s="135"/>
      <c r="X29" s="136"/>
      <c r="Y29" s="132"/>
      <c r="Z29" s="133"/>
      <c r="AA29" s="133"/>
      <c r="AB29" s="186"/>
      <c r="AC29" s="186"/>
      <c r="AD29" s="185"/>
      <c r="AE29" s="185"/>
      <c r="AF29" s="185"/>
      <c r="AG29" s="187">
        <f t="shared" si="0"/>
        <v>0</v>
      </c>
      <c r="AH29" s="187"/>
      <c r="AI29" s="187"/>
      <c r="AJ29" s="53"/>
      <c r="AK29" s="188"/>
      <c r="AL29" s="188"/>
      <c r="AM29" s="186"/>
      <c r="AN29" s="186"/>
      <c r="AO29" s="185"/>
      <c r="AP29" s="185"/>
      <c r="AQ29" s="185"/>
      <c r="AR29" s="187">
        <f t="shared" si="1"/>
        <v>0</v>
      </c>
      <c r="AS29" s="187"/>
      <c r="AT29" s="200"/>
      <c r="AU29" s="137"/>
      <c r="AV29" s="135"/>
      <c r="AW29" s="135"/>
      <c r="AX29" s="135"/>
      <c r="AY29" s="135"/>
      <c r="AZ29" s="136"/>
      <c r="BC29" s="27" t="str">
        <f>O8</f>
        <v>1510-6</v>
      </c>
    </row>
    <row r="30" spans="1:55" ht="36" customHeight="1" x14ac:dyDescent="0.2">
      <c r="A30" s="73">
        <v>12</v>
      </c>
      <c r="B30" s="170"/>
      <c r="C30" s="167"/>
      <c r="D30" s="167"/>
      <c r="E30" s="167"/>
      <c r="F30" s="167"/>
      <c r="G30" s="167"/>
      <c r="H30" s="167"/>
      <c r="I30" s="167"/>
      <c r="J30" s="167"/>
      <c r="K30" s="167"/>
      <c r="L30" s="167"/>
      <c r="M30" s="167"/>
      <c r="N30" s="167"/>
      <c r="O30" s="167"/>
      <c r="P30" s="168"/>
      <c r="Q30" s="168"/>
      <c r="R30" s="169"/>
      <c r="S30" s="169"/>
      <c r="T30" s="169"/>
      <c r="U30" s="134"/>
      <c r="V30" s="135"/>
      <c r="W30" s="135"/>
      <c r="X30" s="136"/>
      <c r="Y30" s="132"/>
      <c r="Z30" s="133"/>
      <c r="AA30" s="133"/>
      <c r="AB30" s="186"/>
      <c r="AC30" s="186"/>
      <c r="AD30" s="185"/>
      <c r="AE30" s="185"/>
      <c r="AF30" s="185"/>
      <c r="AG30" s="187">
        <f t="shared" si="0"/>
        <v>0</v>
      </c>
      <c r="AH30" s="187"/>
      <c r="AI30" s="187"/>
      <c r="AJ30" s="53"/>
      <c r="AK30" s="188"/>
      <c r="AL30" s="188"/>
      <c r="AM30" s="186"/>
      <c r="AN30" s="186"/>
      <c r="AO30" s="185"/>
      <c r="AP30" s="185"/>
      <c r="AQ30" s="185"/>
      <c r="AR30" s="187">
        <f t="shared" si="1"/>
        <v>0</v>
      </c>
      <c r="AS30" s="187"/>
      <c r="AT30" s="200"/>
      <c r="AU30" s="137"/>
      <c r="AV30" s="135"/>
      <c r="AW30" s="135"/>
      <c r="AX30" s="135"/>
      <c r="AY30" s="135"/>
      <c r="AZ30" s="136"/>
      <c r="BC30" s="27" t="str">
        <f>O9</f>
        <v>1510-7</v>
      </c>
    </row>
    <row r="31" spans="1:55" ht="36" customHeight="1" x14ac:dyDescent="0.2">
      <c r="A31" s="73">
        <v>13</v>
      </c>
      <c r="B31" s="170"/>
      <c r="C31" s="167"/>
      <c r="D31" s="167"/>
      <c r="E31" s="167"/>
      <c r="F31" s="167"/>
      <c r="G31" s="167"/>
      <c r="H31" s="167"/>
      <c r="I31" s="167"/>
      <c r="J31" s="167"/>
      <c r="K31" s="167"/>
      <c r="L31" s="167"/>
      <c r="M31" s="167"/>
      <c r="N31" s="167"/>
      <c r="O31" s="167"/>
      <c r="P31" s="168"/>
      <c r="Q31" s="168"/>
      <c r="R31" s="169"/>
      <c r="S31" s="169"/>
      <c r="T31" s="169"/>
      <c r="U31" s="134"/>
      <c r="V31" s="135"/>
      <c r="W31" s="135"/>
      <c r="X31" s="136"/>
      <c r="Y31" s="132"/>
      <c r="Z31" s="133"/>
      <c r="AA31" s="133"/>
      <c r="AB31" s="186"/>
      <c r="AC31" s="186"/>
      <c r="AD31" s="185"/>
      <c r="AE31" s="185"/>
      <c r="AF31" s="185"/>
      <c r="AG31" s="187">
        <f t="shared" si="0"/>
        <v>0</v>
      </c>
      <c r="AH31" s="187"/>
      <c r="AI31" s="187"/>
      <c r="AJ31" s="53"/>
      <c r="AK31" s="188"/>
      <c r="AL31" s="188"/>
      <c r="AM31" s="186"/>
      <c r="AN31" s="186"/>
      <c r="AO31" s="185"/>
      <c r="AP31" s="185"/>
      <c r="AQ31" s="185"/>
      <c r="AR31" s="187">
        <f t="shared" si="1"/>
        <v>0</v>
      </c>
      <c r="AS31" s="187"/>
      <c r="AT31" s="200"/>
      <c r="AU31" s="137"/>
      <c r="AV31" s="135"/>
      <c r="AW31" s="135"/>
      <c r="AX31" s="135"/>
      <c r="AY31" s="135"/>
      <c r="AZ31" s="136"/>
      <c r="BC31" s="27" t="str">
        <f>O10</f>
        <v>1510-8</v>
      </c>
    </row>
    <row r="32" spans="1:55" ht="36" customHeight="1" x14ac:dyDescent="0.2">
      <c r="A32" s="73">
        <v>14</v>
      </c>
      <c r="B32" s="170"/>
      <c r="C32" s="167"/>
      <c r="D32" s="167"/>
      <c r="E32" s="167"/>
      <c r="F32" s="167"/>
      <c r="G32" s="167"/>
      <c r="H32" s="167"/>
      <c r="I32" s="167"/>
      <c r="J32" s="167"/>
      <c r="K32" s="167"/>
      <c r="L32" s="167"/>
      <c r="M32" s="167"/>
      <c r="N32" s="167"/>
      <c r="O32" s="167"/>
      <c r="P32" s="168"/>
      <c r="Q32" s="168"/>
      <c r="R32" s="169"/>
      <c r="S32" s="169"/>
      <c r="T32" s="169"/>
      <c r="U32" s="134"/>
      <c r="V32" s="135"/>
      <c r="W32" s="135"/>
      <c r="X32" s="136"/>
      <c r="Y32" s="132"/>
      <c r="Z32" s="133"/>
      <c r="AA32" s="133"/>
      <c r="AB32" s="186"/>
      <c r="AC32" s="186"/>
      <c r="AD32" s="185"/>
      <c r="AE32" s="185"/>
      <c r="AF32" s="185"/>
      <c r="AG32" s="187">
        <f t="shared" si="0"/>
        <v>0</v>
      </c>
      <c r="AH32" s="187"/>
      <c r="AI32" s="187"/>
      <c r="AJ32" s="53"/>
      <c r="AK32" s="188"/>
      <c r="AL32" s="188"/>
      <c r="AM32" s="186"/>
      <c r="AN32" s="186"/>
      <c r="AO32" s="185"/>
      <c r="AP32" s="185"/>
      <c r="AQ32" s="185"/>
      <c r="AR32" s="187">
        <f t="shared" si="1"/>
        <v>0</v>
      </c>
      <c r="AS32" s="187"/>
      <c r="AT32" s="200"/>
      <c r="AU32" s="137"/>
      <c r="AV32" s="135"/>
      <c r="AW32" s="135"/>
      <c r="AX32" s="135"/>
      <c r="AY32" s="135"/>
      <c r="AZ32" s="136"/>
    </row>
    <row r="33" spans="1:52" ht="36" customHeight="1" x14ac:dyDescent="0.2">
      <c r="A33" s="73">
        <v>15</v>
      </c>
      <c r="B33" s="170"/>
      <c r="C33" s="167"/>
      <c r="D33" s="167"/>
      <c r="E33" s="167"/>
      <c r="F33" s="167"/>
      <c r="G33" s="167"/>
      <c r="H33" s="167"/>
      <c r="I33" s="167"/>
      <c r="J33" s="167"/>
      <c r="K33" s="167"/>
      <c r="L33" s="167"/>
      <c r="M33" s="167"/>
      <c r="N33" s="167"/>
      <c r="O33" s="167"/>
      <c r="P33" s="168"/>
      <c r="Q33" s="168"/>
      <c r="R33" s="169"/>
      <c r="S33" s="169"/>
      <c r="T33" s="169"/>
      <c r="U33" s="134"/>
      <c r="V33" s="135"/>
      <c r="W33" s="135"/>
      <c r="X33" s="136"/>
      <c r="Y33" s="132"/>
      <c r="Z33" s="133"/>
      <c r="AA33" s="133"/>
      <c r="AB33" s="186"/>
      <c r="AC33" s="186"/>
      <c r="AD33" s="185"/>
      <c r="AE33" s="185"/>
      <c r="AF33" s="185"/>
      <c r="AG33" s="187">
        <f t="shared" si="0"/>
        <v>0</v>
      </c>
      <c r="AH33" s="187"/>
      <c r="AI33" s="187"/>
      <c r="AJ33" s="53"/>
      <c r="AK33" s="188"/>
      <c r="AL33" s="188"/>
      <c r="AM33" s="186"/>
      <c r="AN33" s="186"/>
      <c r="AO33" s="185"/>
      <c r="AP33" s="185"/>
      <c r="AQ33" s="185"/>
      <c r="AR33" s="187">
        <f t="shared" si="1"/>
        <v>0</v>
      </c>
      <c r="AS33" s="187"/>
      <c r="AT33" s="200"/>
      <c r="AU33" s="137"/>
      <c r="AV33" s="135"/>
      <c r="AW33" s="135"/>
      <c r="AX33" s="135"/>
      <c r="AY33" s="135"/>
      <c r="AZ33" s="136"/>
    </row>
    <row r="34" spans="1:52" ht="36" customHeight="1" x14ac:dyDescent="0.2">
      <c r="A34" s="73">
        <v>16</v>
      </c>
      <c r="B34" s="170"/>
      <c r="C34" s="167"/>
      <c r="D34" s="167"/>
      <c r="E34" s="167"/>
      <c r="F34" s="167"/>
      <c r="G34" s="167"/>
      <c r="H34" s="167"/>
      <c r="I34" s="167"/>
      <c r="J34" s="167"/>
      <c r="K34" s="167"/>
      <c r="L34" s="167"/>
      <c r="M34" s="167"/>
      <c r="N34" s="167"/>
      <c r="O34" s="167"/>
      <c r="P34" s="168"/>
      <c r="Q34" s="168"/>
      <c r="R34" s="169"/>
      <c r="S34" s="169"/>
      <c r="T34" s="169"/>
      <c r="U34" s="134"/>
      <c r="V34" s="135"/>
      <c r="W34" s="135"/>
      <c r="X34" s="136"/>
      <c r="Y34" s="132"/>
      <c r="Z34" s="133"/>
      <c r="AA34" s="133"/>
      <c r="AB34" s="186"/>
      <c r="AC34" s="186"/>
      <c r="AD34" s="185"/>
      <c r="AE34" s="185"/>
      <c r="AF34" s="185"/>
      <c r="AG34" s="187">
        <f t="shared" si="0"/>
        <v>0</v>
      </c>
      <c r="AH34" s="187"/>
      <c r="AI34" s="187"/>
      <c r="AJ34" s="53"/>
      <c r="AK34" s="188"/>
      <c r="AL34" s="188"/>
      <c r="AM34" s="186"/>
      <c r="AN34" s="186"/>
      <c r="AO34" s="185"/>
      <c r="AP34" s="185"/>
      <c r="AQ34" s="185"/>
      <c r="AR34" s="187">
        <f t="shared" si="1"/>
        <v>0</v>
      </c>
      <c r="AS34" s="187"/>
      <c r="AT34" s="200"/>
      <c r="AU34" s="137"/>
      <c r="AV34" s="135"/>
      <c r="AW34" s="135"/>
      <c r="AX34" s="135"/>
      <c r="AY34" s="135"/>
      <c r="AZ34" s="136"/>
    </row>
    <row r="35" spans="1:52" ht="36" customHeight="1" x14ac:dyDescent="0.2">
      <c r="A35" s="73">
        <v>17</v>
      </c>
      <c r="B35" s="170"/>
      <c r="C35" s="167"/>
      <c r="D35" s="167"/>
      <c r="E35" s="167"/>
      <c r="F35" s="167"/>
      <c r="G35" s="167"/>
      <c r="H35" s="167"/>
      <c r="I35" s="167"/>
      <c r="J35" s="167"/>
      <c r="K35" s="167"/>
      <c r="L35" s="167"/>
      <c r="M35" s="167"/>
      <c r="N35" s="167"/>
      <c r="O35" s="167"/>
      <c r="P35" s="168"/>
      <c r="Q35" s="168"/>
      <c r="R35" s="169"/>
      <c r="S35" s="169"/>
      <c r="T35" s="169"/>
      <c r="U35" s="134"/>
      <c r="V35" s="135"/>
      <c r="W35" s="135"/>
      <c r="X35" s="136"/>
      <c r="Y35" s="132"/>
      <c r="Z35" s="133"/>
      <c r="AA35" s="133"/>
      <c r="AB35" s="186"/>
      <c r="AC35" s="186"/>
      <c r="AD35" s="185"/>
      <c r="AE35" s="185"/>
      <c r="AF35" s="185"/>
      <c r="AG35" s="187">
        <f t="shared" si="0"/>
        <v>0</v>
      </c>
      <c r="AH35" s="187"/>
      <c r="AI35" s="187"/>
      <c r="AJ35" s="53"/>
      <c r="AK35" s="188"/>
      <c r="AL35" s="188"/>
      <c r="AM35" s="186"/>
      <c r="AN35" s="186"/>
      <c r="AO35" s="185"/>
      <c r="AP35" s="185"/>
      <c r="AQ35" s="185"/>
      <c r="AR35" s="187">
        <f t="shared" si="1"/>
        <v>0</v>
      </c>
      <c r="AS35" s="187"/>
      <c r="AT35" s="200"/>
      <c r="AU35" s="137"/>
      <c r="AV35" s="135"/>
      <c r="AW35" s="135"/>
      <c r="AX35" s="135"/>
      <c r="AY35" s="135"/>
      <c r="AZ35" s="136"/>
    </row>
    <row r="36" spans="1:52" ht="36" customHeight="1" x14ac:dyDescent="0.2">
      <c r="A36" s="73">
        <v>18</v>
      </c>
      <c r="B36" s="170"/>
      <c r="C36" s="167"/>
      <c r="D36" s="167"/>
      <c r="E36" s="167"/>
      <c r="F36" s="167"/>
      <c r="G36" s="167"/>
      <c r="H36" s="167"/>
      <c r="I36" s="167"/>
      <c r="J36" s="167"/>
      <c r="K36" s="167"/>
      <c r="L36" s="167"/>
      <c r="M36" s="167"/>
      <c r="N36" s="167"/>
      <c r="O36" s="167"/>
      <c r="P36" s="168"/>
      <c r="Q36" s="168"/>
      <c r="R36" s="169"/>
      <c r="S36" s="169"/>
      <c r="T36" s="169"/>
      <c r="U36" s="134"/>
      <c r="V36" s="135"/>
      <c r="W36" s="135"/>
      <c r="X36" s="136"/>
      <c r="Y36" s="132"/>
      <c r="Z36" s="133"/>
      <c r="AA36" s="133"/>
      <c r="AB36" s="186"/>
      <c r="AC36" s="186"/>
      <c r="AD36" s="185"/>
      <c r="AE36" s="185"/>
      <c r="AF36" s="185"/>
      <c r="AG36" s="187">
        <f t="shared" si="0"/>
        <v>0</v>
      </c>
      <c r="AH36" s="187"/>
      <c r="AI36" s="187"/>
      <c r="AJ36" s="53"/>
      <c r="AK36" s="188"/>
      <c r="AL36" s="188"/>
      <c r="AM36" s="186"/>
      <c r="AN36" s="186"/>
      <c r="AO36" s="185"/>
      <c r="AP36" s="185"/>
      <c r="AQ36" s="185"/>
      <c r="AR36" s="187">
        <f t="shared" si="1"/>
        <v>0</v>
      </c>
      <c r="AS36" s="187"/>
      <c r="AT36" s="200"/>
      <c r="AU36" s="137"/>
      <c r="AV36" s="135"/>
      <c r="AW36" s="135"/>
      <c r="AX36" s="135"/>
      <c r="AY36" s="135"/>
      <c r="AZ36" s="136"/>
    </row>
    <row r="37" spans="1:52" ht="36" customHeight="1" x14ac:dyDescent="0.2">
      <c r="A37" s="73">
        <v>19</v>
      </c>
      <c r="B37" s="170"/>
      <c r="C37" s="167"/>
      <c r="D37" s="167"/>
      <c r="E37" s="167"/>
      <c r="F37" s="167"/>
      <c r="G37" s="167"/>
      <c r="H37" s="167"/>
      <c r="I37" s="167"/>
      <c r="J37" s="167"/>
      <c r="K37" s="167"/>
      <c r="L37" s="167"/>
      <c r="M37" s="167"/>
      <c r="N37" s="167"/>
      <c r="O37" s="167"/>
      <c r="P37" s="168"/>
      <c r="Q37" s="168"/>
      <c r="R37" s="169"/>
      <c r="S37" s="169"/>
      <c r="T37" s="169"/>
      <c r="U37" s="134"/>
      <c r="V37" s="135"/>
      <c r="W37" s="135"/>
      <c r="X37" s="136"/>
      <c r="Y37" s="132"/>
      <c r="Z37" s="133"/>
      <c r="AA37" s="133"/>
      <c r="AB37" s="186"/>
      <c r="AC37" s="186"/>
      <c r="AD37" s="185"/>
      <c r="AE37" s="185"/>
      <c r="AF37" s="185"/>
      <c r="AG37" s="187">
        <f t="shared" si="0"/>
        <v>0</v>
      </c>
      <c r="AH37" s="187"/>
      <c r="AI37" s="187"/>
      <c r="AJ37" s="53"/>
      <c r="AK37" s="188"/>
      <c r="AL37" s="188"/>
      <c r="AM37" s="186"/>
      <c r="AN37" s="186"/>
      <c r="AO37" s="185"/>
      <c r="AP37" s="185"/>
      <c r="AQ37" s="185"/>
      <c r="AR37" s="187">
        <f t="shared" si="1"/>
        <v>0</v>
      </c>
      <c r="AS37" s="187"/>
      <c r="AT37" s="200"/>
      <c r="AU37" s="137"/>
      <c r="AV37" s="135"/>
      <c r="AW37" s="135"/>
      <c r="AX37" s="135"/>
      <c r="AY37" s="135"/>
      <c r="AZ37" s="136"/>
    </row>
    <row r="38" spans="1:52" ht="36" customHeight="1" x14ac:dyDescent="0.2">
      <c r="A38" s="73">
        <v>20</v>
      </c>
      <c r="B38" s="170"/>
      <c r="C38" s="167"/>
      <c r="D38" s="167"/>
      <c r="E38" s="167"/>
      <c r="F38" s="167"/>
      <c r="G38" s="167"/>
      <c r="H38" s="167"/>
      <c r="I38" s="167"/>
      <c r="J38" s="167"/>
      <c r="K38" s="167"/>
      <c r="L38" s="167"/>
      <c r="M38" s="167"/>
      <c r="N38" s="167"/>
      <c r="O38" s="167"/>
      <c r="P38" s="168"/>
      <c r="Q38" s="168"/>
      <c r="R38" s="169"/>
      <c r="S38" s="169"/>
      <c r="T38" s="169"/>
      <c r="U38" s="134"/>
      <c r="V38" s="135"/>
      <c r="W38" s="135"/>
      <c r="X38" s="136"/>
      <c r="Y38" s="132"/>
      <c r="Z38" s="133"/>
      <c r="AA38" s="133"/>
      <c r="AB38" s="186"/>
      <c r="AC38" s="186"/>
      <c r="AD38" s="185"/>
      <c r="AE38" s="185"/>
      <c r="AF38" s="185"/>
      <c r="AG38" s="187">
        <f t="shared" si="0"/>
        <v>0</v>
      </c>
      <c r="AH38" s="187"/>
      <c r="AI38" s="187"/>
      <c r="AJ38" s="53"/>
      <c r="AK38" s="188"/>
      <c r="AL38" s="188"/>
      <c r="AM38" s="186"/>
      <c r="AN38" s="186"/>
      <c r="AO38" s="185"/>
      <c r="AP38" s="185"/>
      <c r="AQ38" s="185"/>
      <c r="AR38" s="187">
        <f t="shared" si="1"/>
        <v>0</v>
      </c>
      <c r="AS38" s="187"/>
      <c r="AT38" s="200"/>
      <c r="AU38" s="137"/>
      <c r="AV38" s="135"/>
      <c r="AW38" s="135"/>
      <c r="AX38" s="135"/>
      <c r="AY38" s="135"/>
      <c r="AZ38" s="136"/>
    </row>
    <row r="39" spans="1:52" ht="36" customHeight="1" x14ac:dyDescent="0.2">
      <c r="A39" s="73">
        <v>21</v>
      </c>
      <c r="B39" s="170"/>
      <c r="C39" s="167"/>
      <c r="D39" s="167"/>
      <c r="E39" s="167"/>
      <c r="F39" s="167"/>
      <c r="G39" s="167"/>
      <c r="H39" s="167"/>
      <c r="I39" s="167"/>
      <c r="J39" s="167"/>
      <c r="K39" s="167"/>
      <c r="L39" s="167"/>
      <c r="M39" s="167"/>
      <c r="N39" s="167"/>
      <c r="O39" s="167"/>
      <c r="P39" s="168"/>
      <c r="Q39" s="168"/>
      <c r="R39" s="169"/>
      <c r="S39" s="169"/>
      <c r="T39" s="169"/>
      <c r="U39" s="134"/>
      <c r="V39" s="135"/>
      <c r="W39" s="135"/>
      <c r="X39" s="136"/>
      <c r="Y39" s="132"/>
      <c r="Z39" s="133"/>
      <c r="AA39" s="133"/>
      <c r="AB39" s="186"/>
      <c r="AC39" s="186"/>
      <c r="AD39" s="185"/>
      <c r="AE39" s="185"/>
      <c r="AF39" s="185"/>
      <c r="AG39" s="187">
        <f t="shared" si="0"/>
        <v>0</v>
      </c>
      <c r="AH39" s="187"/>
      <c r="AI39" s="187"/>
      <c r="AJ39" s="53"/>
      <c r="AK39" s="188"/>
      <c r="AL39" s="188"/>
      <c r="AM39" s="186"/>
      <c r="AN39" s="186"/>
      <c r="AO39" s="185"/>
      <c r="AP39" s="185"/>
      <c r="AQ39" s="185"/>
      <c r="AR39" s="187">
        <f t="shared" si="1"/>
        <v>0</v>
      </c>
      <c r="AS39" s="187"/>
      <c r="AT39" s="200"/>
      <c r="AU39" s="137"/>
      <c r="AV39" s="135"/>
      <c r="AW39" s="135"/>
      <c r="AX39" s="135"/>
      <c r="AY39" s="135"/>
      <c r="AZ39" s="136"/>
    </row>
    <row r="40" spans="1:52" ht="36" customHeight="1" x14ac:dyDescent="0.2">
      <c r="A40" s="73">
        <v>22</v>
      </c>
      <c r="B40" s="170"/>
      <c r="C40" s="167"/>
      <c r="D40" s="167"/>
      <c r="E40" s="167"/>
      <c r="F40" s="167"/>
      <c r="G40" s="167"/>
      <c r="H40" s="167"/>
      <c r="I40" s="167"/>
      <c r="J40" s="167"/>
      <c r="K40" s="167"/>
      <c r="L40" s="167"/>
      <c r="M40" s="167"/>
      <c r="N40" s="167"/>
      <c r="O40" s="167"/>
      <c r="P40" s="168"/>
      <c r="Q40" s="168"/>
      <c r="R40" s="169"/>
      <c r="S40" s="169"/>
      <c r="T40" s="169"/>
      <c r="U40" s="134"/>
      <c r="V40" s="135"/>
      <c r="W40" s="135"/>
      <c r="X40" s="136"/>
      <c r="Y40" s="132"/>
      <c r="Z40" s="133"/>
      <c r="AA40" s="133"/>
      <c r="AB40" s="186"/>
      <c r="AC40" s="186"/>
      <c r="AD40" s="185"/>
      <c r="AE40" s="185"/>
      <c r="AF40" s="185"/>
      <c r="AG40" s="187">
        <f t="shared" si="0"/>
        <v>0</v>
      </c>
      <c r="AH40" s="187"/>
      <c r="AI40" s="187"/>
      <c r="AJ40" s="53"/>
      <c r="AK40" s="188"/>
      <c r="AL40" s="188"/>
      <c r="AM40" s="186"/>
      <c r="AN40" s="186"/>
      <c r="AO40" s="185"/>
      <c r="AP40" s="185"/>
      <c r="AQ40" s="185"/>
      <c r="AR40" s="187">
        <f t="shared" si="1"/>
        <v>0</v>
      </c>
      <c r="AS40" s="187"/>
      <c r="AT40" s="200"/>
      <c r="AU40" s="137"/>
      <c r="AV40" s="135"/>
      <c r="AW40" s="135"/>
      <c r="AX40" s="135"/>
      <c r="AY40" s="135"/>
      <c r="AZ40" s="136"/>
    </row>
    <row r="41" spans="1:52" ht="36" customHeight="1" x14ac:dyDescent="0.2">
      <c r="A41" s="73">
        <v>23</v>
      </c>
      <c r="B41" s="170"/>
      <c r="C41" s="167"/>
      <c r="D41" s="167"/>
      <c r="E41" s="167"/>
      <c r="F41" s="167"/>
      <c r="G41" s="167"/>
      <c r="H41" s="167"/>
      <c r="I41" s="167"/>
      <c r="J41" s="167"/>
      <c r="K41" s="167"/>
      <c r="L41" s="167"/>
      <c r="M41" s="167"/>
      <c r="N41" s="167"/>
      <c r="O41" s="167"/>
      <c r="P41" s="168"/>
      <c r="Q41" s="168"/>
      <c r="R41" s="169"/>
      <c r="S41" s="169"/>
      <c r="T41" s="169"/>
      <c r="U41" s="134"/>
      <c r="V41" s="135"/>
      <c r="W41" s="135"/>
      <c r="X41" s="136"/>
      <c r="Y41" s="132"/>
      <c r="Z41" s="133"/>
      <c r="AA41" s="133"/>
      <c r="AB41" s="186"/>
      <c r="AC41" s="186"/>
      <c r="AD41" s="185"/>
      <c r="AE41" s="185"/>
      <c r="AF41" s="185"/>
      <c r="AG41" s="187">
        <f t="shared" si="0"/>
        <v>0</v>
      </c>
      <c r="AH41" s="187"/>
      <c r="AI41" s="187"/>
      <c r="AJ41" s="53"/>
      <c r="AK41" s="188"/>
      <c r="AL41" s="188"/>
      <c r="AM41" s="186"/>
      <c r="AN41" s="186"/>
      <c r="AO41" s="185"/>
      <c r="AP41" s="185"/>
      <c r="AQ41" s="185"/>
      <c r="AR41" s="187">
        <f t="shared" si="1"/>
        <v>0</v>
      </c>
      <c r="AS41" s="187"/>
      <c r="AT41" s="200"/>
      <c r="AU41" s="137"/>
      <c r="AV41" s="135"/>
      <c r="AW41" s="135"/>
      <c r="AX41" s="135"/>
      <c r="AY41" s="135"/>
      <c r="AZ41" s="136"/>
    </row>
    <row r="42" spans="1:52" ht="36" customHeight="1" x14ac:dyDescent="0.2">
      <c r="A42" s="73">
        <v>24</v>
      </c>
      <c r="B42" s="170"/>
      <c r="C42" s="167"/>
      <c r="D42" s="167"/>
      <c r="E42" s="167"/>
      <c r="F42" s="167"/>
      <c r="G42" s="167"/>
      <c r="H42" s="167"/>
      <c r="I42" s="167"/>
      <c r="J42" s="167"/>
      <c r="K42" s="167"/>
      <c r="L42" s="167"/>
      <c r="M42" s="167"/>
      <c r="N42" s="167"/>
      <c r="O42" s="167"/>
      <c r="P42" s="168"/>
      <c r="Q42" s="168"/>
      <c r="R42" s="169"/>
      <c r="S42" s="169"/>
      <c r="T42" s="169"/>
      <c r="U42" s="134"/>
      <c r="V42" s="135"/>
      <c r="W42" s="135"/>
      <c r="X42" s="136"/>
      <c r="Y42" s="132"/>
      <c r="Z42" s="133"/>
      <c r="AA42" s="133"/>
      <c r="AB42" s="186"/>
      <c r="AC42" s="186"/>
      <c r="AD42" s="185"/>
      <c r="AE42" s="185"/>
      <c r="AF42" s="185"/>
      <c r="AG42" s="187">
        <f t="shared" si="0"/>
        <v>0</v>
      </c>
      <c r="AH42" s="187"/>
      <c r="AI42" s="187"/>
      <c r="AJ42" s="53"/>
      <c r="AK42" s="188"/>
      <c r="AL42" s="188"/>
      <c r="AM42" s="186"/>
      <c r="AN42" s="186"/>
      <c r="AO42" s="185"/>
      <c r="AP42" s="185"/>
      <c r="AQ42" s="185"/>
      <c r="AR42" s="187">
        <f t="shared" si="1"/>
        <v>0</v>
      </c>
      <c r="AS42" s="187"/>
      <c r="AT42" s="200"/>
      <c r="AU42" s="137"/>
      <c r="AV42" s="135"/>
      <c r="AW42" s="135"/>
      <c r="AX42" s="135"/>
      <c r="AY42" s="135"/>
      <c r="AZ42" s="136"/>
    </row>
    <row r="43" spans="1:52" ht="36" customHeight="1" x14ac:dyDescent="0.2">
      <c r="A43" s="73">
        <v>25</v>
      </c>
      <c r="B43" s="170"/>
      <c r="C43" s="167"/>
      <c r="D43" s="167"/>
      <c r="E43" s="167"/>
      <c r="F43" s="167"/>
      <c r="G43" s="167"/>
      <c r="H43" s="167"/>
      <c r="I43" s="167"/>
      <c r="J43" s="167"/>
      <c r="K43" s="167"/>
      <c r="L43" s="167"/>
      <c r="M43" s="167"/>
      <c r="N43" s="167"/>
      <c r="O43" s="167"/>
      <c r="P43" s="168"/>
      <c r="Q43" s="168"/>
      <c r="R43" s="169"/>
      <c r="S43" s="169"/>
      <c r="T43" s="169"/>
      <c r="U43" s="134"/>
      <c r="V43" s="135"/>
      <c r="W43" s="135"/>
      <c r="X43" s="136"/>
      <c r="Y43" s="132"/>
      <c r="Z43" s="133"/>
      <c r="AA43" s="133"/>
      <c r="AB43" s="186"/>
      <c r="AC43" s="186"/>
      <c r="AD43" s="185"/>
      <c r="AE43" s="185"/>
      <c r="AF43" s="185"/>
      <c r="AG43" s="187">
        <f t="shared" si="0"/>
        <v>0</v>
      </c>
      <c r="AH43" s="187"/>
      <c r="AI43" s="187"/>
      <c r="AJ43" s="53"/>
      <c r="AK43" s="188"/>
      <c r="AL43" s="188"/>
      <c r="AM43" s="186"/>
      <c r="AN43" s="186"/>
      <c r="AO43" s="185"/>
      <c r="AP43" s="185"/>
      <c r="AQ43" s="185"/>
      <c r="AR43" s="187">
        <f t="shared" si="1"/>
        <v>0</v>
      </c>
      <c r="AS43" s="187"/>
      <c r="AT43" s="200"/>
      <c r="AU43" s="137"/>
      <c r="AV43" s="135"/>
      <c r="AW43" s="135"/>
      <c r="AX43" s="135"/>
      <c r="AY43" s="135"/>
      <c r="AZ43" s="136"/>
    </row>
    <row r="44" spans="1:52" ht="36" customHeight="1" x14ac:dyDescent="0.2">
      <c r="A44" s="73">
        <v>26</v>
      </c>
      <c r="B44" s="170"/>
      <c r="C44" s="167"/>
      <c r="D44" s="167"/>
      <c r="E44" s="167"/>
      <c r="F44" s="167"/>
      <c r="G44" s="167"/>
      <c r="H44" s="167"/>
      <c r="I44" s="167"/>
      <c r="J44" s="167"/>
      <c r="K44" s="167"/>
      <c r="L44" s="167"/>
      <c r="M44" s="167"/>
      <c r="N44" s="167"/>
      <c r="O44" s="167"/>
      <c r="P44" s="168"/>
      <c r="Q44" s="168"/>
      <c r="R44" s="169"/>
      <c r="S44" s="169"/>
      <c r="T44" s="169"/>
      <c r="U44" s="134"/>
      <c r="V44" s="135"/>
      <c r="W44" s="135"/>
      <c r="X44" s="136"/>
      <c r="Y44" s="132"/>
      <c r="Z44" s="133"/>
      <c r="AA44" s="133"/>
      <c r="AB44" s="186"/>
      <c r="AC44" s="186"/>
      <c r="AD44" s="185"/>
      <c r="AE44" s="185"/>
      <c r="AF44" s="185"/>
      <c r="AG44" s="187">
        <f t="shared" si="0"/>
        <v>0</v>
      </c>
      <c r="AH44" s="187"/>
      <c r="AI44" s="187"/>
      <c r="AJ44" s="53"/>
      <c r="AK44" s="188"/>
      <c r="AL44" s="188"/>
      <c r="AM44" s="186"/>
      <c r="AN44" s="186"/>
      <c r="AO44" s="185"/>
      <c r="AP44" s="185"/>
      <c r="AQ44" s="185"/>
      <c r="AR44" s="187">
        <f t="shared" si="1"/>
        <v>0</v>
      </c>
      <c r="AS44" s="187"/>
      <c r="AT44" s="200"/>
      <c r="AU44" s="137"/>
      <c r="AV44" s="135"/>
      <c r="AW44" s="135"/>
      <c r="AX44" s="135"/>
      <c r="AY44" s="135"/>
      <c r="AZ44" s="136"/>
    </row>
    <row r="45" spans="1:52" ht="36" customHeight="1" x14ac:dyDescent="0.2">
      <c r="A45" s="73">
        <v>27</v>
      </c>
      <c r="B45" s="170"/>
      <c r="C45" s="167"/>
      <c r="D45" s="167"/>
      <c r="E45" s="167"/>
      <c r="F45" s="167"/>
      <c r="G45" s="167"/>
      <c r="H45" s="167"/>
      <c r="I45" s="167"/>
      <c r="J45" s="167"/>
      <c r="K45" s="167"/>
      <c r="L45" s="167"/>
      <c r="M45" s="167"/>
      <c r="N45" s="167"/>
      <c r="O45" s="167"/>
      <c r="P45" s="168"/>
      <c r="Q45" s="168"/>
      <c r="R45" s="169"/>
      <c r="S45" s="169"/>
      <c r="T45" s="169"/>
      <c r="U45" s="134"/>
      <c r="V45" s="135"/>
      <c r="W45" s="135"/>
      <c r="X45" s="136"/>
      <c r="Y45" s="132"/>
      <c r="Z45" s="133"/>
      <c r="AA45" s="133"/>
      <c r="AB45" s="186"/>
      <c r="AC45" s="186"/>
      <c r="AD45" s="185"/>
      <c r="AE45" s="185"/>
      <c r="AF45" s="185"/>
      <c r="AG45" s="187">
        <f t="shared" si="0"/>
        <v>0</v>
      </c>
      <c r="AH45" s="187"/>
      <c r="AI45" s="187"/>
      <c r="AJ45" s="53"/>
      <c r="AK45" s="188"/>
      <c r="AL45" s="188"/>
      <c r="AM45" s="186"/>
      <c r="AN45" s="186"/>
      <c r="AO45" s="185"/>
      <c r="AP45" s="185"/>
      <c r="AQ45" s="185"/>
      <c r="AR45" s="187">
        <f t="shared" si="1"/>
        <v>0</v>
      </c>
      <c r="AS45" s="187"/>
      <c r="AT45" s="200"/>
      <c r="AU45" s="137"/>
      <c r="AV45" s="135"/>
      <c r="AW45" s="135"/>
      <c r="AX45" s="135"/>
      <c r="AY45" s="135"/>
      <c r="AZ45" s="136"/>
    </row>
    <row r="46" spans="1:52" ht="36" customHeight="1" x14ac:dyDescent="0.2">
      <c r="A46" s="73">
        <v>28</v>
      </c>
      <c r="B46" s="170"/>
      <c r="C46" s="167"/>
      <c r="D46" s="167"/>
      <c r="E46" s="167"/>
      <c r="F46" s="167"/>
      <c r="G46" s="167"/>
      <c r="H46" s="167"/>
      <c r="I46" s="167"/>
      <c r="J46" s="167"/>
      <c r="K46" s="167"/>
      <c r="L46" s="167"/>
      <c r="M46" s="167"/>
      <c r="N46" s="167"/>
      <c r="O46" s="167"/>
      <c r="P46" s="168"/>
      <c r="Q46" s="168"/>
      <c r="R46" s="169"/>
      <c r="S46" s="169"/>
      <c r="T46" s="169"/>
      <c r="U46" s="134"/>
      <c r="V46" s="135"/>
      <c r="W46" s="135"/>
      <c r="X46" s="136"/>
      <c r="Y46" s="132"/>
      <c r="Z46" s="133"/>
      <c r="AA46" s="133"/>
      <c r="AB46" s="186"/>
      <c r="AC46" s="186"/>
      <c r="AD46" s="185"/>
      <c r="AE46" s="185"/>
      <c r="AF46" s="185"/>
      <c r="AG46" s="187">
        <f t="shared" si="0"/>
        <v>0</v>
      </c>
      <c r="AH46" s="187"/>
      <c r="AI46" s="187"/>
      <c r="AJ46" s="53"/>
      <c r="AK46" s="188"/>
      <c r="AL46" s="188"/>
      <c r="AM46" s="186"/>
      <c r="AN46" s="186"/>
      <c r="AO46" s="185"/>
      <c r="AP46" s="185"/>
      <c r="AQ46" s="185"/>
      <c r="AR46" s="187">
        <f t="shared" si="1"/>
        <v>0</v>
      </c>
      <c r="AS46" s="187"/>
      <c r="AT46" s="200"/>
      <c r="AU46" s="137"/>
      <c r="AV46" s="135"/>
      <c r="AW46" s="135"/>
      <c r="AX46" s="135"/>
      <c r="AY46" s="135"/>
      <c r="AZ46" s="136"/>
    </row>
    <row r="47" spans="1:52" ht="36" customHeight="1" x14ac:dyDescent="0.2">
      <c r="A47" s="73">
        <v>29</v>
      </c>
      <c r="B47" s="170"/>
      <c r="C47" s="167"/>
      <c r="D47" s="167"/>
      <c r="E47" s="167"/>
      <c r="F47" s="167"/>
      <c r="G47" s="167"/>
      <c r="H47" s="167"/>
      <c r="I47" s="167"/>
      <c r="J47" s="167"/>
      <c r="K47" s="167"/>
      <c r="L47" s="167"/>
      <c r="M47" s="167"/>
      <c r="N47" s="167"/>
      <c r="O47" s="167"/>
      <c r="P47" s="168"/>
      <c r="Q47" s="168"/>
      <c r="R47" s="169"/>
      <c r="S47" s="169"/>
      <c r="T47" s="169"/>
      <c r="U47" s="134"/>
      <c r="V47" s="135"/>
      <c r="W47" s="135"/>
      <c r="X47" s="136"/>
      <c r="Y47" s="132"/>
      <c r="Z47" s="133"/>
      <c r="AA47" s="133"/>
      <c r="AB47" s="186"/>
      <c r="AC47" s="186"/>
      <c r="AD47" s="185"/>
      <c r="AE47" s="185"/>
      <c r="AF47" s="185"/>
      <c r="AG47" s="187">
        <f t="shared" si="0"/>
        <v>0</v>
      </c>
      <c r="AH47" s="187"/>
      <c r="AI47" s="187"/>
      <c r="AJ47" s="53"/>
      <c r="AK47" s="188"/>
      <c r="AL47" s="188"/>
      <c r="AM47" s="186"/>
      <c r="AN47" s="186"/>
      <c r="AO47" s="185"/>
      <c r="AP47" s="185"/>
      <c r="AQ47" s="185"/>
      <c r="AR47" s="187">
        <f t="shared" si="1"/>
        <v>0</v>
      </c>
      <c r="AS47" s="187"/>
      <c r="AT47" s="200"/>
      <c r="AU47" s="137"/>
      <c r="AV47" s="135"/>
      <c r="AW47" s="135"/>
      <c r="AX47" s="135"/>
      <c r="AY47" s="135"/>
      <c r="AZ47" s="136"/>
    </row>
    <row r="48" spans="1:52" ht="36" customHeight="1" x14ac:dyDescent="0.2">
      <c r="A48" s="73">
        <v>30</v>
      </c>
      <c r="B48" s="170"/>
      <c r="C48" s="167"/>
      <c r="D48" s="167"/>
      <c r="E48" s="167"/>
      <c r="F48" s="167"/>
      <c r="G48" s="167"/>
      <c r="H48" s="167"/>
      <c r="I48" s="167"/>
      <c r="J48" s="167"/>
      <c r="K48" s="167"/>
      <c r="L48" s="167"/>
      <c r="M48" s="167"/>
      <c r="N48" s="167"/>
      <c r="O48" s="167"/>
      <c r="P48" s="168"/>
      <c r="Q48" s="168"/>
      <c r="R48" s="169"/>
      <c r="S48" s="169"/>
      <c r="T48" s="169"/>
      <c r="U48" s="134"/>
      <c r="V48" s="135"/>
      <c r="W48" s="135"/>
      <c r="X48" s="136"/>
      <c r="Y48" s="132"/>
      <c r="Z48" s="133"/>
      <c r="AA48" s="133"/>
      <c r="AB48" s="186"/>
      <c r="AC48" s="186"/>
      <c r="AD48" s="185"/>
      <c r="AE48" s="185"/>
      <c r="AF48" s="185"/>
      <c r="AG48" s="187">
        <f t="shared" si="0"/>
        <v>0</v>
      </c>
      <c r="AH48" s="187"/>
      <c r="AI48" s="187"/>
      <c r="AJ48" s="53"/>
      <c r="AK48" s="188"/>
      <c r="AL48" s="188"/>
      <c r="AM48" s="186"/>
      <c r="AN48" s="186"/>
      <c r="AO48" s="185"/>
      <c r="AP48" s="185"/>
      <c r="AQ48" s="185"/>
      <c r="AR48" s="187">
        <f t="shared" si="1"/>
        <v>0</v>
      </c>
      <c r="AS48" s="187"/>
      <c r="AT48" s="200"/>
      <c r="AU48" s="137"/>
      <c r="AV48" s="135"/>
      <c r="AW48" s="135"/>
      <c r="AX48" s="135"/>
      <c r="AY48" s="135"/>
      <c r="AZ48" s="136"/>
    </row>
    <row r="49" spans="1:52" ht="36" customHeight="1" x14ac:dyDescent="0.2">
      <c r="A49" s="73">
        <v>31</v>
      </c>
      <c r="B49" s="170"/>
      <c r="C49" s="167"/>
      <c r="D49" s="167"/>
      <c r="E49" s="167"/>
      <c r="F49" s="167"/>
      <c r="G49" s="167"/>
      <c r="H49" s="167"/>
      <c r="I49" s="167"/>
      <c r="J49" s="167"/>
      <c r="K49" s="167"/>
      <c r="L49" s="167"/>
      <c r="M49" s="167"/>
      <c r="N49" s="167"/>
      <c r="O49" s="167"/>
      <c r="P49" s="168"/>
      <c r="Q49" s="168"/>
      <c r="R49" s="169"/>
      <c r="S49" s="169"/>
      <c r="T49" s="169"/>
      <c r="U49" s="134"/>
      <c r="V49" s="135"/>
      <c r="W49" s="135"/>
      <c r="X49" s="136"/>
      <c r="Y49" s="132"/>
      <c r="Z49" s="133"/>
      <c r="AA49" s="133"/>
      <c r="AB49" s="186"/>
      <c r="AC49" s="186"/>
      <c r="AD49" s="185"/>
      <c r="AE49" s="185"/>
      <c r="AF49" s="185"/>
      <c r="AG49" s="187">
        <f t="shared" si="0"/>
        <v>0</v>
      </c>
      <c r="AH49" s="187"/>
      <c r="AI49" s="187"/>
      <c r="AJ49" s="53"/>
      <c r="AK49" s="188"/>
      <c r="AL49" s="188"/>
      <c r="AM49" s="186"/>
      <c r="AN49" s="186"/>
      <c r="AO49" s="185"/>
      <c r="AP49" s="185"/>
      <c r="AQ49" s="185"/>
      <c r="AR49" s="187">
        <f t="shared" si="1"/>
        <v>0</v>
      </c>
      <c r="AS49" s="187"/>
      <c r="AT49" s="200"/>
      <c r="AU49" s="137"/>
      <c r="AV49" s="135"/>
      <c r="AW49" s="135"/>
      <c r="AX49" s="135"/>
      <c r="AY49" s="135"/>
      <c r="AZ49" s="136"/>
    </row>
    <row r="50" spans="1:52" ht="36" customHeight="1" x14ac:dyDescent="0.2">
      <c r="A50" s="73">
        <v>32</v>
      </c>
      <c r="B50" s="170"/>
      <c r="C50" s="167"/>
      <c r="D50" s="167"/>
      <c r="E50" s="167"/>
      <c r="F50" s="167"/>
      <c r="G50" s="167"/>
      <c r="H50" s="167"/>
      <c r="I50" s="167"/>
      <c r="J50" s="167"/>
      <c r="K50" s="167"/>
      <c r="L50" s="167"/>
      <c r="M50" s="167"/>
      <c r="N50" s="167"/>
      <c r="O50" s="167"/>
      <c r="P50" s="168"/>
      <c r="Q50" s="168"/>
      <c r="R50" s="169"/>
      <c r="S50" s="169"/>
      <c r="T50" s="169"/>
      <c r="U50" s="134"/>
      <c r="V50" s="135"/>
      <c r="W50" s="135"/>
      <c r="X50" s="136"/>
      <c r="Y50" s="132"/>
      <c r="Z50" s="133"/>
      <c r="AA50" s="133"/>
      <c r="AB50" s="186"/>
      <c r="AC50" s="186"/>
      <c r="AD50" s="185"/>
      <c r="AE50" s="185"/>
      <c r="AF50" s="185"/>
      <c r="AG50" s="187">
        <f t="shared" si="0"/>
        <v>0</v>
      </c>
      <c r="AH50" s="187"/>
      <c r="AI50" s="187"/>
      <c r="AJ50" s="53"/>
      <c r="AK50" s="188"/>
      <c r="AL50" s="188"/>
      <c r="AM50" s="186"/>
      <c r="AN50" s="186"/>
      <c r="AO50" s="185"/>
      <c r="AP50" s="185"/>
      <c r="AQ50" s="185"/>
      <c r="AR50" s="187">
        <f t="shared" si="1"/>
        <v>0</v>
      </c>
      <c r="AS50" s="187"/>
      <c r="AT50" s="200"/>
      <c r="AU50" s="137"/>
      <c r="AV50" s="135"/>
      <c r="AW50" s="135"/>
      <c r="AX50" s="135"/>
      <c r="AY50" s="135"/>
      <c r="AZ50" s="136"/>
    </row>
    <row r="51" spans="1:52" ht="36" customHeight="1" x14ac:dyDescent="0.2">
      <c r="A51" s="73">
        <v>33</v>
      </c>
      <c r="B51" s="170"/>
      <c r="C51" s="167"/>
      <c r="D51" s="167"/>
      <c r="E51" s="167"/>
      <c r="F51" s="167"/>
      <c r="G51" s="167"/>
      <c r="H51" s="167"/>
      <c r="I51" s="167"/>
      <c r="J51" s="167"/>
      <c r="K51" s="167"/>
      <c r="L51" s="167"/>
      <c r="M51" s="167"/>
      <c r="N51" s="167"/>
      <c r="O51" s="167"/>
      <c r="P51" s="168"/>
      <c r="Q51" s="168"/>
      <c r="R51" s="169"/>
      <c r="S51" s="169"/>
      <c r="T51" s="169"/>
      <c r="U51" s="134"/>
      <c r="V51" s="135"/>
      <c r="W51" s="135"/>
      <c r="X51" s="136"/>
      <c r="Y51" s="132"/>
      <c r="Z51" s="133"/>
      <c r="AA51" s="133"/>
      <c r="AB51" s="186"/>
      <c r="AC51" s="186"/>
      <c r="AD51" s="185"/>
      <c r="AE51" s="185"/>
      <c r="AF51" s="185"/>
      <c r="AG51" s="187">
        <f t="shared" ref="AG51:AG82" si="2">AD51*AB51</f>
        <v>0</v>
      </c>
      <c r="AH51" s="187"/>
      <c r="AI51" s="187"/>
      <c r="AJ51" s="53"/>
      <c r="AK51" s="188"/>
      <c r="AL51" s="188"/>
      <c r="AM51" s="186"/>
      <c r="AN51" s="186"/>
      <c r="AO51" s="185"/>
      <c r="AP51" s="185"/>
      <c r="AQ51" s="185"/>
      <c r="AR51" s="187">
        <f t="shared" ref="AR51:AR82" si="3">AO51*AM51</f>
        <v>0</v>
      </c>
      <c r="AS51" s="187"/>
      <c r="AT51" s="200"/>
      <c r="AU51" s="137"/>
      <c r="AV51" s="135"/>
      <c r="AW51" s="135"/>
      <c r="AX51" s="135"/>
      <c r="AY51" s="135"/>
      <c r="AZ51" s="136"/>
    </row>
    <row r="52" spans="1:52" ht="36" customHeight="1" x14ac:dyDescent="0.2">
      <c r="A52" s="73">
        <v>34</v>
      </c>
      <c r="B52" s="170"/>
      <c r="C52" s="167"/>
      <c r="D52" s="167"/>
      <c r="E52" s="167"/>
      <c r="F52" s="167"/>
      <c r="G52" s="167"/>
      <c r="H52" s="167"/>
      <c r="I52" s="167"/>
      <c r="J52" s="167"/>
      <c r="K52" s="167"/>
      <c r="L52" s="167"/>
      <c r="M52" s="167"/>
      <c r="N52" s="167"/>
      <c r="O52" s="167"/>
      <c r="P52" s="168"/>
      <c r="Q52" s="168"/>
      <c r="R52" s="169"/>
      <c r="S52" s="169"/>
      <c r="T52" s="169"/>
      <c r="U52" s="134"/>
      <c r="V52" s="135"/>
      <c r="W52" s="135"/>
      <c r="X52" s="136"/>
      <c r="Y52" s="132"/>
      <c r="Z52" s="133"/>
      <c r="AA52" s="133"/>
      <c r="AB52" s="186"/>
      <c r="AC52" s="186"/>
      <c r="AD52" s="185"/>
      <c r="AE52" s="185"/>
      <c r="AF52" s="185"/>
      <c r="AG52" s="187">
        <f t="shared" si="2"/>
        <v>0</v>
      </c>
      <c r="AH52" s="187"/>
      <c r="AI52" s="187"/>
      <c r="AJ52" s="53"/>
      <c r="AK52" s="188"/>
      <c r="AL52" s="188"/>
      <c r="AM52" s="186"/>
      <c r="AN52" s="186"/>
      <c r="AO52" s="185"/>
      <c r="AP52" s="185"/>
      <c r="AQ52" s="185"/>
      <c r="AR52" s="187">
        <f t="shared" si="3"/>
        <v>0</v>
      </c>
      <c r="AS52" s="187"/>
      <c r="AT52" s="200"/>
      <c r="AU52" s="137"/>
      <c r="AV52" s="135"/>
      <c r="AW52" s="135"/>
      <c r="AX52" s="135"/>
      <c r="AY52" s="135"/>
      <c r="AZ52" s="136"/>
    </row>
    <row r="53" spans="1:52" ht="36" customHeight="1" x14ac:dyDescent="0.2">
      <c r="A53" s="73">
        <v>35</v>
      </c>
      <c r="B53" s="170"/>
      <c r="C53" s="167"/>
      <c r="D53" s="167"/>
      <c r="E53" s="167"/>
      <c r="F53" s="167"/>
      <c r="G53" s="167"/>
      <c r="H53" s="167"/>
      <c r="I53" s="167"/>
      <c r="J53" s="167"/>
      <c r="K53" s="167"/>
      <c r="L53" s="167"/>
      <c r="M53" s="167"/>
      <c r="N53" s="167"/>
      <c r="O53" s="167"/>
      <c r="P53" s="168"/>
      <c r="Q53" s="168"/>
      <c r="R53" s="169"/>
      <c r="S53" s="169"/>
      <c r="T53" s="169"/>
      <c r="U53" s="134"/>
      <c r="V53" s="135"/>
      <c r="W53" s="135"/>
      <c r="X53" s="136"/>
      <c r="Y53" s="132"/>
      <c r="Z53" s="133"/>
      <c r="AA53" s="133"/>
      <c r="AB53" s="186"/>
      <c r="AC53" s="186"/>
      <c r="AD53" s="185"/>
      <c r="AE53" s="185"/>
      <c r="AF53" s="185"/>
      <c r="AG53" s="187">
        <f t="shared" si="2"/>
        <v>0</v>
      </c>
      <c r="AH53" s="187"/>
      <c r="AI53" s="187"/>
      <c r="AJ53" s="53"/>
      <c r="AK53" s="188"/>
      <c r="AL53" s="188"/>
      <c r="AM53" s="186"/>
      <c r="AN53" s="186"/>
      <c r="AO53" s="185"/>
      <c r="AP53" s="185"/>
      <c r="AQ53" s="185"/>
      <c r="AR53" s="187">
        <f t="shared" si="3"/>
        <v>0</v>
      </c>
      <c r="AS53" s="187"/>
      <c r="AT53" s="200"/>
      <c r="AU53" s="137"/>
      <c r="AV53" s="135"/>
      <c r="AW53" s="135"/>
      <c r="AX53" s="135"/>
      <c r="AY53" s="135"/>
      <c r="AZ53" s="136"/>
    </row>
    <row r="54" spans="1:52" ht="36" customHeight="1" x14ac:dyDescent="0.2">
      <c r="A54" s="73">
        <v>36</v>
      </c>
      <c r="B54" s="170"/>
      <c r="C54" s="167"/>
      <c r="D54" s="167"/>
      <c r="E54" s="167"/>
      <c r="F54" s="167"/>
      <c r="G54" s="167"/>
      <c r="H54" s="167"/>
      <c r="I54" s="167"/>
      <c r="J54" s="167"/>
      <c r="K54" s="167"/>
      <c r="L54" s="167"/>
      <c r="M54" s="167"/>
      <c r="N54" s="167"/>
      <c r="O54" s="167"/>
      <c r="P54" s="168"/>
      <c r="Q54" s="168"/>
      <c r="R54" s="169"/>
      <c r="S54" s="169"/>
      <c r="T54" s="169"/>
      <c r="U54" s="134"/>
      <c r="V54" s="135"/>
      <c r="W54" s="135"/>
      <c r="X54" s="136"/>
      <c r="Y54" s="132"/>
      <c r="Z54" s="133"/>
      <c r="AA54" s="133"/>
      <c r="AB54" s="186"/>
      <c r="AC54" s="186"/>
      <c r="AD54" s="185"/>
      <c r="AE54" s="185"/>
      <c r="AF54" s="185"/>
      <c r="AG54" s="187">
        <f t="shared" si="2"/>
        <v>0</v>
      </c>
      <c r="AH54" s="187"/>
      <c r="AI54" s="187"/>
      <c r="AJ54" s="53"/>
      <c r="AK54" s="188"/>
      <c r="AL54" s="188"/>
      <c r="AM54" s="186"/>
      <c r="AN54" s="186"/>
      <c r="AO54" s="185"/>
      <c r="AP54" s="185"/>
      <c r="AQ54" s="185"/>
      <c r="AR54" s="187">
        <f t="shared" si="3"/>
        <v>0</v>
      </c>
      <c r="AS54" s="187"/>
      <c r="AT54" s="200"/>
      <c r="AU54" s="137"/>
      <c r="AV54" s="135"/>
      <c r="AW54" s="135"/>
      <c r="AX54" s="135"/>
      <c r="AY54" s="135"/>
      <c r="AZ54" s="136"/>
    </row>
    <row r="55" spans="1:52" ht="36" customHeight="1" x14ac:dyDescent="0.2">
      <c r="A55" s="73">
        <v>37</v>
      </c>
      <c r="B55" s="170"/>
      <c r="C55" s="167"/>
      <c r="D55" s="167"/>
      <c r="E55" s="167"/>
      <c r="F55" s="167"/>
      <c r="G55" s="167"/>
      <c r="H55" s="167"/>
      <c r="I55" s="167"/>
      <c r="J55" s="167"/>
      <c r="K55" s="167"/>
      <c r="L55" s="167"/>
      <c r="M55" s="167"/>
      <c r="N55" s="167"/>
      <c r="O55" s="167"/>
      <c r="P55" s="168"/>
      <c r="Q55" s="168"/>
      <c r="R55" s="169"/>
      <c r="S55" s="169"/>
      <c r="T55" s="169"/>
      <c r="U55" s="134"/>
      <c r="V55" s="135"/>
      <c r="W55" s="135"/>
      <c r="X55" s="136"/>
      <c r="Y55" s="132"/>
      <c r="Z55" s="133"/>
      <c r="AA55" s="133"/>
      <c r="AB55" s="186"/>
      <c r="AC55" s="186"/>
      <c r="AD55" s="185"/>
      <c r="AE55" s="185"/>
      <c r="AF55" s="185"/>
      <c r="AG55" s="187">
        <f t="shared" si="2"/>
        <v>0</v>
      </c>
      <c r="AH55" s="187"/>
      <c r="AI55" s="187"/>
      <c r="AJ55" s="53"/>
      <c r="AK55" s="188"/>
      <c r="AL55" s="188"/>
      <c r="AM55" s="186"/>
      <c r="AN55" s="186"/>
      <c r="AO55" s="185"/>
      <c r="AP55" s="185"/>
      <c r="AQ55" s="185"/>
      <c r="AR55" s="187">
        <f t="shared" si="3"/>
        <v>0</v>
      </c>
      <c r="AS55" s="187"/>
      <c r="AT55" s="200"/>
      <c r="AU55" s="137"/>
      <c r="AV55" s="135"/>
      <c r="AW55" s="135"/>
      <c r="AX55" s="135"/>
      <c r="AY55" s="135"/>
      <c r="AZ55" s="136"/>
    </row>
    <row r="56" spans="1:52" ht="36" customHeight="1" x14ac:dyDescent="0.2">
      <c r="A56" s="73">
        <v>38</v>
      </c>
      <c r="B56" s="170"/>
      <c r="C56" s="167"/>
      <c r="D56" s="167"/>
      <c r="E56" s="167"/>
      <c r="F56" s="167"/>
      <c r="G56" s="167"/>
      <c r="H56" s="167"/>
      <c r="I56" s="167"/>
      <c r="J56" s="167"/>
      <c r="K56" s="167"/>
      <c r="L56" s="167"/>
      <c r="M56" s="167"/>
      <c r="N56" s="167"/>
      <c r="O56" s="167"/>
      <c r="P56" s="168"/>
      <c r="Q56" s="168"/>
      <c r="R56" s="169"/>
      <c r="S56" s="169"/>
      <c r="T56" s="169"/>
      <c r="U56" s="134"/>
      <c r="V56" s="135"/>
      <c r="W56" s="135"/>
      <c r="X56" s="136"/>
      <c r="Y56" s="132"/>
      <c r="Z56" s="133"/>
      <c r="AA56" s="133"/>
      <c r="AB56" s="186"/>
      <c r="AC56" s="186"/>
      <c r="AD56" s="185"/>
      <c r="AE56" s="185"/>
      <c r="AF56" s="185"/>
      <c r="AG56" s="187">
        <f t="shared" si="2"/>
        <v>0</v>
      </c>
      <c r="AH56" s="187"/>
      <c r="AI56" s="187"/>
      <c r="AJ56" s="53"/>
      <c r="AK56" s="188"/>
      <c r="AL56" s="188"/>
      <c r="AM56" s="186"/>
      <c r="AN56" s="186"/>
      <c r="AO56" s="185"/>
      <c r="AP56" s="185"/>
      <c r="AQ56" s="185"/>
      <c r="AR56" s="187">
        <f t="shared" si="3"/>
        <v>0</v>
      </c>
      <c r="AS56" s="187"/>
      <c r="AT56" s="200"/>
      <c r="AU56" s="137"/>
      <c r="AV56" s="135"/>
      <c r="AW56" s="135"/>
      <c r="AX56" s="135"/>
      <c r="AY56" s="135"/>
      <c r="AZ56" s="136"/>
    </row>
    <row r="57" spans="1:52" ht="36" customHeight="1" x14ac:dyDescent="0.2">
      <c r="A57" s="73">
        <v>39</v>
      </c>
      <c r="B57" s="170"/>
      <c r="C57" s="167"/>
      <c r="D57" s="167"/>
      <c r="E57" s="167"/>
      <c r="F57" s="167"/>
      <c r="G57" s="167"/>
      <c r="H57" s="167"/>
      <c r="I57" s="167"/>
      <c r="J57" s="167"/>
      <c r="K57" s="167"/>
      <c r="L57" s="167"/>
      <c r="M57" s="167"/>
      <c r="N57" s="167"/>
      <c r="O57" s="167"/>
      <c r="P57" s="168"/>
      <c r="Q57" s="168"/>
      <c r="R57" s="169"/>
      <c r="S57" s="169"/>
      <c r="T57" s="169"/>
      <c r="U57" s="134"/>
      <c r="V57" s="135"/>
      <c r="W57" s="135"/>
      <c r="X57" s="136"/>
      <c r="Y57" s="132"/>
      <c r="Z57" s="133"/>
      <c r="AA57" s="133"/>
      <c r="AB57" s="186"/>
      <c r="AC57" s="186"/>
      <c r="AD57" s="185"/>
      <c r="AE57" s="185"/>
      <c r="AF57" s="185"/>
      <c r="AG57" s="187">
        <f t="shared" si="2"/>
        <v>0</v>
      </c>
      <c r="AH57" s="187"/>
      <c r="AI57" s="187"/>
      <c r="AJ57" s="53"/>
      <c r="AK57" s="188"/>
      <c r="AL57" s="188"/>
      <c r="AM57" s="186"/>
      <c r="AN57" s="186"/>
      <c r="AO57" s="185"/>
      <c r="AP57" s="185"/>
      <c r="AQ57" s="185"/>
      <c r="AR57" s="187">
        <f t="shared" si="3"/>
        <v>0</v>
      </c>
      <c r="AS57" s="187"/>
      <c r="AT57" s="200"/>
      <c r="AU57" s="137"/>
      <c r="AV57" s="135"/>
      <c r="AW57" s="135"/>
      <c r="AX57" s="135"/>
      <c r="AY57" s="135"/>
      <c r="AZ57" s="136"/>
    </row>
    <row r="58" spans="1:52" ht="36" customHeight="1" x14ac:dyDescent="0.2">
      <c r="A58" s="73">
        <v>40</v>
      </c>
      <c r="B58" s="170"/>
      <c r="C58" s="167"/>
      <c r="D58" s="167"/>
      <c r="E58" s="167"/>
      <c r="F58" s="167"/>
      <c r="G58" s="167"/>
      <c r="H58" s="167"/>
      <c r="I58" s="167"/>
      <c r="J58" s="167"/>
      <c r="K58" s="167"/>
      <c r="L58" s="167"/>
      <c r="M58" s="167"/>
      <c r="N58" s="167"/>
      <c r="O58" s="167"/>
      <c r="P58" s="168"/>
      <c r="Q58" s="168"/>
      <c r="R58" s="169"/>
      <c r="S58" s="169"/>
      <c r="T58" s="169"/>
      <c r="U58" s="134"/>
      <c r="V58" s="135"/>
      <c r="W58" s="135"/>
      <c r="X58" s="136"/>
      <c r="Y58" s="132"/>
      <c r="Z58" s="133"/>
      <c r="AA58" s="133"/>
      <c r="AB58" s="186"/>
      <c r="AC58" s="186"/>
      <c r="AD58" s="185"/>
      <c r="AE58" s="185"/>
      <c r="AF58" s="185"/>
      <c r="AG58" s="187">
        <f t="shared" si="2"/>
        <v>0</v>
      </c>
      <c r="AH58" s="187"/>
      <c r="AI58" s="187"/>
      <c r="AJ58" s="53"/>
      <c r="AK58" s="188"/>
      <c r="AL58" s="188"/>
      <c r="AM58" s="186"/>
      <c r="AN58" s="186"/>
      <c r="AO58" s="185"/>
      <c r="AP58" s="185"/>
      <c r="AQ58" s="185"/>
      <c r="AR58" s="187">
        <f t="shared" si="3"/>
        <v>0</v>
      </c>
      <c r="AS58" s="187"/>
      <c r="AT58" s="200"/>
      <c r="AU58" s="137"/>
      <c r="AV58" s="135"/>
      <c r="AW58" s="135"/>
      <c r="AX58" s="135"/>
      <c r="AY58" s="135"/>
      <c r="AZ58" s="136"/>
    </row>
    <row r="59" spans="1:52" ht="36" customHeight="1" x14ac:dyDescent="0.2">
      <c r="A59" s="73">
        <v>41</v>
      </c>
      <c r="B59" s="170"/>
      <c r="C59" s="167"/>
      <c r="D59" s="167"/>
      <c r="E59" s="167"/>
      <c r="F59" s="167"/>
      <c r="G59" s="167"/>
      <c r="H59" s="167"/>
      <c r="I59" s="167"/>
      <c r="J59" s="167"/>
      <c r="K59" s="167"/>
      <c r="L59" s="167"/>
      <c r="M59" s="167"/>
      <c r="N59" s="167"/>
      <c r="O59" s="167"/>
      <c r="P59" s="168"/>
      <c r="Q59" s="168"/>
      <c r="R59" s="169"/>
      <c r="S59" s="169"/>
      <c r="T59" s="169"/>
      <c r="U59" s="134"/>
      <c r="V59" s="135"/>
      <c r="W59" s="135"/>
      <c r="X59" s="136"/>
      <c r="Y59" s="132"/>
      <c r="Z59" s="133"/>
      <c r="AA59" s="133"/>
      <c r="AB59" s="186"/>
      <c r="AC59" s="186"/>
      <c r="AD59" s="185"/>
      <c r="AE59" s="185"/>
      <c r="AF59" s="185"/>
      <c r="AG59" s="187">
        <f t="shared" si="2"/>
        <v>0</v>
      </c>
      <c r="AH59" s="187"/>
      <c r="AI59" s="187"/>
      <c r="AJ59" s="53"/>
      <c r="AK59" s="188"/>
      <c r="AL59" s="188"/>
      <c r="AM59" s="186"/>
      <c r="AN59" s="186"/>
      <c r="AO59" s="185"/>
      <c r="AP59" s="185"/>
      <c r="AQ59" s="185"/>
      <c r="AR59" s="187">
        <f t="shared" si="3"/>
        <v>0</v>
      </c>
      <c r="AS59" s="187"/>
      <c r="AT59" s="200"/>
      <c r="AU59" s="137"/>
      <c r="AV59" s="135"/>
      <c r="AW59" s="135"/>
      <c r="AX59" s="135"/>
      <c r="AY59" s="135"/>
      <c r="AZ59" s="136"/>
    </row>
    <row r="60" spans="1:52" ht="36" customHeight="1" x14ac:dyDescent="0.2">
      <c r="A60" s="73">
        <v>42</v>
      </c>
      <c r="B60" s="170"/>
      <c r="C60" s="167"/>
      <c r="D60" s="167"/>
      <c r="E60" s="167"/>
      <c r="F60" s="167"/>
      <c r="G60" s="167"/>
      <c r="H60" s="167"/>
      <c r="I60" s="167"/>
      <c r="J60" s="167"/>
      <c r="K60" s="167"/>
      <c r="L60" s="167"/>
      <c r="M60" s="167"/>
      <c r="N60" s="167"/>
      <c r="O60" s="167"/>
      <c r="P60" s="168"/>
      <c r="Q60" s="168"/>
      <c r="R60" s="169"/>
      <c r="S60" s="169"/>
      <c r="T60" s="169"/>
      <c r="U60" s="134"/>
      <c r="V60" s="135"/>
      <c r="W60" s="135"/>
      <c r="X60" s="136"/>
      <c r="Y60" s="132"/>
      <c r="Z60" s="133"/>
      <c r="AA60" s="133"/>
      <c r="AB60" s="186"/>
      <c r="AC60" s="186"/>
      <c r="AD60" s="185"/>
      <c r="AE60" s="185"/>
      <c r="AF60" s="185"/>
      <c r="AG60" s="187">
        <f t="shared" si="2"/>
        <v>0</v>
      </c>
      <c r="AH60" s="187"/>
      <c r="AI60" s="187"/>
      <c r="AJ60" s="53"/>
      <c r="AK60" s="188"/>
      <c r="AL60" s="188"/>
      <c r="AM60" s="186"/>
      <c r="AN60" s="186"/>
      <c r="AO60" s="185"/>
      <c r="AP60" s="185"/>
      <c r="AQ60" s="185"/>
      <c r="AR60" s="187">
        <f t="shared" si="3"/>
        <v>0</v>
      </c>
      <c r="AS60" s="187"/>
      <c r="AT60" s="200"/>
      <c r="AU60" s="137"/>
      <c r="AV60" s="135"/>
      <c r="AW60" s="135"/>
      <c r="AX60" s="135"/>
      <c r="AY60" s="135"/>
      <c r="AZ60" s="136"/>
    </row>
    <row r="61" spans="1:52" ht="36" customHeight="1" x14ac:dyDescent="0.2">
      <c r="A61" s="73">
        <v>43</v>
      </c>
      <c r="B61" s="170"/>
      <c r="C61" s="167"/>
      <c r="D61" s="167"/>
      <c r="E61" s="167"/>
      <c r="F61" s="167"/>
      <c r="G61" s="167"/>
      <c r="H61" s="167"/>
      <c r="I61" s="167"/>
      <c r="J61" s="167"/>
      <c r="K61" s="167"/>
      <c r="L61" s="167"/>
      <c r="M61" s="167"/>
      <c r="N61" s="167"/>
      <c r="O61" s="167"/>
      <c r="P61" s="168"/>
      <c r="Q61" s="168"/>
      <c r="R61" s="169"/>
      <c r="S61" s="169"/>
      <c r="T61" s="169"/>
      <c r="U61" s="134"/>
      <c r="V61" s="135"/>
      <c r="W61" s="135"/>
      <c r="X61" s="136"/>
      <c r="Y61" s="132"/>
      <c r="Z61" s="133"/>
      <c r="AA61" s="133"/>
      <c r="AB61" s="186"/>
      <c r="AC61" s="186"/>
      <c r="AD61" s="185"/>
      <c r="AE61" s="185"/>
      <c r="AF61" s="185"/>
      <c r="AG61" s="187">
        <f t="shared" si="2"/>
        <v>0</v>
      </c>
      <c r="AH61" s="187"/>
      <c r="AI61" s="187"/>
      <c r="AJ61" s="53"/>
      <c r="AK61" s="188"/>
      <c r="AL61" s="188"/>
      <c r="AM61" s="186"/>
      <c r="AN61" s="186"/>
      <c r="AO61" s="185"/>
      <c r="AP61" s="185"/>
      <c r="AQ61" s="185"/>
      <c r="AR61" s="187">
        <f t="shared" si="3"/>
        <v>0</v>
      </c>
      <c r="AS61" s="187"/>
      <c r="AT61" s="200"/>
      <c r="AU61" s="137"/>
      <c r="AV61" s="135"/>
      <c r="AW61" s="135"/>
      <c r="AX61" s="135"/>
      <c r="AY61" s="135"/>
      <c r="AZ61" s="136"/>
    </row>
    <row r="62" spans="1:52" ht="36" customHeight="1" x14ac:dyDescent="0.2">
      <c r="A62" s="73">
        <v>44</v>
      </c>
      <c r="B62" s="170"/>
      <c r="C62" s="167"/>
      <c r="D62" s="167"/>
      <c r="E62" s="167"/>
      <c r="F62" s="167"/>
      <c r="G62" s="167"/>
      <c r="H62" s="167"/>
      <c r="I62" s="167"/>
      <c r="J62" s="167"/>
      <c r="K62" s="167"/>
      <c r="L62" s="167"/>
      <c r="M62" s="167"/>
      <c r="N62" s="167"/>
      <c r="O62" s="167"/>
      <c r="P62" s="168"/>
      <c r="Q62" s="168"/>
      <c r="R62" s="169"/>
      <c r="S62" s="169"/>
      <c r="T62" s="169"/>
      <c r="U62" s="134"/>
      <c r="V62" s="135"/>
      <c r="W62" s="135"/>
      <c r="X62" s="136"/>
      <c r="Y62" s="132"/>
      <c r="Z62" s="133"/>
      <c r="AA62" s="133"/>
      <c r="AB62" s="186"/>
      <c r="AC62" s="186"/>
      <c r="AD62" s="185"/>
      <c r="AE62" s="185"/>
      <c r="AF62" s="185"/>
      <c r="AG62" s="187">
        <f t="shared" si="2"/>
        <v>0</v>
      </c>
      <c r="AH62" s="187"/>
      <c r="AI62" s="187"/>
      <c r="AJ62" s="53"/>
      <c r="AK62" s="188"/>
      <c r="AL62" s="188"/>
      <c r="AM62" s="186"/>
      <c r="AN62" s="186"/>
      <c r="AO62" s="185"/>
      <c r="AP62" s="185"/>
      <c r="AQ62" s="185"/>
      <c r="AR62" s="187">
        <f t="shared" si="3"/>
        <v>0</v>
      </c>
      <c r="AS62" s="187"/>
      <c r="AT62" s="200"/>
      <c r="AU62" s="137"/>
      <c r="AV62" s="135"/>
      <c r="AW62" s="135"/>
      <c r="AX62" s="135"/>
      <c r="AY62" s="135"/>
      <c r="AZ62" s="136"/>
    </row>
    <row r="63" spans="1:52" ht="36" customHeight="1" x14ac:dyDescent="0.2">
      <c r="A63" s="73">
        <v>45</v>
      </c>
      <c r="B63" s="170"/>
      <c r="C63" s="167"/>
      <c r="D63" s="167"/>
      <c r="E63" s="167"/>
      <c r="F63" s="167"/>
      <c r="G63" s="167"/>
      <c r="H63" s="167"/>
      <c r="I63" s="167"/>
      <c r="J63" s="167"/>
      <c r="K63" s="167"/>
      <c r="L63" s="167"/>
      <c r="M63" s="167"/>
      <c r="N63" s="167"/>
      <c r="O63" s="167"/>
      <c r="P63" s="168"/>
      <c r="Q63" s="168"/>
      <c r="R63" s="169"/>
      <c r="S63" s="169"/>
      <c r="T63" s="169"/>
      <c r="U63" s="134"/>
      <c r="V63" s="135"/>
      <c r="W63" s="135"/>
      <c r="X63" s="136"/>
      <c r="Y63" s="132"/>
      <c r="Z63" s="133"/>
      <c r="AA63" s="133"/>
      <c r="AB63" s="186"/>
      <c r="AC63" s="186"/>
      <c r="AD63" s="185"/>
      <c r="AE63" s="185"/>
      <c r="AF63" s="185"/>
      <c r="AG63" s="187">
        <f t="shared" si="2"/>
        <v>0</v>
      </c>
      <c r="AH63" s="187"/>
      <c r="AI63" s="187"/>
      <c r="AJ63" s="53"/>
      <c r="AK63" s="188"/>
      <c r="AL63" s="188"/>
      <c r="AM63" s="186"/>
      <c r="AN63" s="186"/>
      <c r="AO63" s="185"/>
      <c r="AP63" s="185"/>
      <c r="AQ63" s="185"/>
      <c r="AR63" s="187">
        <f t="shared" si="3"/>
        <v>0</v>
      </c>
      <c r="AS63" s="187"/>
      <c r="AT63" s="200"/>
      <c r="AU63" s="137"/>
      <c r="AV63" s="135"/>
      <c r="AW63" s="135"/>
      <c r="AX63" s="135"/>
      <c r="AY63" s="135"/>
      <c r="AZ63" s="136"/>
    </row>
    <row r="64" spans="1:52" ht="36" customHeight="1" x14ac:dyDescent="0.2">
      <c r="A64" s="73">
        <v>46</v>
      </c>
      <c r="B64" s="170"/>
      <c r="C64" s="167"/>
      <c r="D64" s="167"/>
      <c r="E64" s="167"/>
      <c r="F64" s="167"/>
      <c r="G64" s="167"/>
      <c r="H64" s="167"/>
      <c r="I64" s="167"/>
      <c r="J64" s="167"/>
      <c r="K64" s="167"/>
      <c r="L64" s="167"/>
      <c r="M64" s="167"/>
      <c r="N64" s="167"/>
      <c r="O64" s="167"/>
      <c r="P64" s="168"/>
      <c r="Q64" s="168"/>
      <c r="R64" s="169"/>
      <c r="S64" s="169"/>
      <c r="T64" s="169"/>
      <c r="U64" s="134"/>
      <c r="V64" s="135"/>
      <c r="W64" s="135"/>
      <c r="X64" s="136"/>
      <c r="Y64" s="132"/>
      <c r="Z64" s="133"/>
      <c r="AA64" s="133"/>
      <c r="AB64" s="186"/>
      <c r="AC64" s="186"/>
      <c r="AD64" s="185"/>
      <c r="AE64" s="185"/>
      <c r="AF64" s="185"/>
      <c r="AG64" s="187">
        <f t="shared" si="2"/>
        <v>0</v>
      </c>
      <c r="AH64" s="187"/>
      <c r="AI64" s="187"/>
      <c r="AJ64" s="53"/>
      <c r="AK64" s="188"/>
      <c r="AL64" s="188"/>
      <c r="AM64" s="186"/>
      <c r="AN64" s="186"/>
      <c r="AO64" s="185"/>
      <c r="AP64" s="185"/>
      <c r="AQ64" s="185"/>
      <c r="AR64" s="187">
        <f t="shared" si="3"/>
        <v>0</v>
      </c>
      <c r="AS64" s="187"/>
      <c r="AT64" s="200"/>
      <c r="AU64" s="137"/>
      <c r="AV64" s="135"/>
      <c r="AW64" s="135"/>
      <c r="AX64" s="135"/>
      <c r="AY64" s="135"/>
      <c r="AZ64" s="136"/>
    </row>
    <row r="65" spans="1:52" ht="36" customHeight="1" x14ac:dyDescent="0.2">
      <c r="A65" s="73">
        <v>47</v>
      </c>
      <c r="B65" s="170"/>
      <c r="C65" s="167"/>
      <c r="D65" s="167"/>
      <c r="E65" s="167"/>
      <c r="F65" s="167"/>
      <c r="G65" s="167"/>
      <c r="H65" s="167"/>
      <c r="I65" s="167"/>
      <c r="J65" s="167"/>
      <c r="K65" s="167"/>
      <c r="L65" s="167"/>
      <c r="M65" s="167"/>
      <c r="N65" s="167"/>
      <c r="O65" s="167"/>
      <c r="P65" s="168"/>
      <c r="Q65" s="168"/>
      <c r="R65" s="169"/>
      <c r="S65" s="169"/>
      <c r="T65" s="169"/>
      <c r="U65" s="134"/>
      <c r="V65" s="135"/>
      <c r="W65" s="135"/>
      <c r="X65" s="136"/>
      <c r="Y65" s="132"/>
      <c r="Z65" s="133"/>
      <c r="AA65" s="133"/>
      <c r="AB65" s="186"/>
      <c r="AC65" s="186"/>
      <c r="AD65" s="185"/>
      <c r="AE65" s="185"/>
      <c r="AF65" s="185"/>
      <c r="AG65" s="187">
        <f t="shared" si="2"/>
        <v>0</v>
      </c>
      <c r="AH65" s="187"/>
      <c r="AI65" s="187"/>
      <c r="AJ65" s="53"/>
      <c r="AK65" s="188"/>
      <c r="AL65" s="188"/>
      <c r="AM65" s="186"/>
      <c r="AN65" s="186"/>
      <c r="AO65" s="185"/>
      <c r="AP65" s="185"/>
      <c r="AQ65" s="185"/>
      <c r="AR65" s="187">
        <f t="shared" si="3"/>
        <v>0</v>
      </c>
      <c r="AS65" s="187"/>
      <c r="AT65" s="200"/>
      <c r="AU65" s="137"/>
      <c r="AV65" s="135"/>
      <c r="AW65" s="135"/>
      <c r="AX65" s="135"/>
      <c r="AY65" s="135"/>
      <c r="AZ65" s="136"/>
    </row>
    <row r="66" spans="1:52" ht="36" customHeight="1" x14ac:dyDescent="0.2">
      <c r="A66" s="73">
        <v>48</v>
      </c>
      <c r="B66" s="170"/>
      <c r="C66" s="167"/>
      <c r="D66" s="167"/>
      <c r="E66" s="167"/>
      <c r="F66" s="167"/>
      <c r="G66" s="167"/>
      <c r="H66" s="167"/>
      <c r="I66" s="167"/>
      <c r="J66" s="167"/>
      <c r="K66" s="167"/>
      <c r="L66" s="167"/>
      <c r="M66" s="167"/>
      <c r="N66" s="167"/>
      <c r="O66" s="167"/>
      <c r="P66" s="168"/>
      <c r="Q66" s="168"/>
      <c r="R66" s="169"/>
      <c r="S66" s="169"/>
      <c r="T66" s="169"/>
      <c r="U66" s="134"/>
      <c r="V66" s="135"/>
      <c r="W66" s="135"/>
      <c r="X66" s="136"/>
      <c r="Y66" s="132"/>
      <c r="Z66" s="133"/>
      <c r="AA66" s="133"/>
      <c r="AB66" s="186"/>
      <c r="AC66" s="186"/>
      <c r="AD66" s="185"/>
      <c r="AE66" s="185"/>
      <c r="AF66" s="185"/>
      <c r="AG66" s="187">
        <f t="shared" si="2"/>
        <v>0</v>
      </c>
      <c r="AH66" s="187"/>
      <c r="AI66" s="187"/>
      <c r="AJ66" s="53"/>
      <c r="AK66" s="188"/>
      <c r="AL66" s="188"/>
      <c r="AM66" s="186"/>
      <c r="AN66" s="186"/>
      <c r="AO66" s="185"/>
      <c r="AP66" s="185"/>
      <c r="AQ66" s="185"/>
      <c r="AR66" s="187">
        <f t="shared" si="3"/>
        <v>0</v>
      </c>
      <c r="AS66" s="187"/>
      <c r="AT66" s="200"/>
      <c r="AU66" s="137"/>
      <c r="AV66" s="135"/>
      <c r="AW66" s="135"/>
      <c r="AX66" s="135"/>
      <c r="AY66" s="135"/>
      <c r="AZ66" s="136"/>
    </row>
    <row r="67" spans="1:52" ht="36" customHeight="1" x14ac:dyDescent="0.2">
      <c r="A67" s="73">
        <v>49</v>
      </c>
      <c r="B67" s="170"/>
      <c r="C67" s="167"/>
      <c r="D67" s="167"/>
      <c r="E67" s="167"/>
      <c r="F67" s="167"/>
      <c r="G67" s="167"/>
      <c r="H67" s="167"/>
      <c r="I67" s="167"/>
      <c r="J67" s="167"/>
      <c r="K67" s="167"/>
      <c r="L67" s="167"/>
      <c r="M67" s="167"/>
      <c r="N67" s="167"/>
      <c r="O67" s="167"/>
      <c r="P67" s="168"/>
      <c r="Q67" s="168"/>
      <c r="R67" s="169"/>
      <c r="S67" s="169"/>
      <c r="T67" s="169"/>
      <c r="U67" s="134"/>
      <c r="V67" s="135"/>
      <c r="W67" s="135"/>
      <c r="X67" s="136"/>
      <c r="Y67" s="132"/>
      <c r="Z67" s="133"/>
      <c r="AA67" s="133"/>
      <c r="AB67" s="186"/>
      <c r="AC67" s="186"/>
      <c r="AD67" s="185"/>
      <c r="AE67" s="185"/>
      <c r="AF67" s="185"/>
      <c r="AG67" s="187">
        <f t="shared" si="2"/>
        <v>0</v>
      </c>
      <c r="AH67" s="187"/>
      <c r="AI67" s="187"/>
      <c r="AJ67" s="53"/>
      <c r="AK67" s="188"/>
      <c r="AL67" s="188"/>
      <c r="AM67" s="186"/>
      <c r="AN67" s="186"/>
      <c r="AO67" s="185"/>
      <c r="AP67" s="185"/>
      <c r="AQ67" s="185"/>
      <c r="AR67" s="187">
        <f t="shared" si="3"/>
        <v>0</v>
      </c>
      <c r="AS67" s="187"/>
      <c r="AT67" s="200"/>
      <c r="AU67" s="137"/>
      <c r="AV67" s="135"/>
      <c r="AW67" s="135"/>
      <c r="AX67" s="135"/>
      <c r="AY67" s="135"/>
      <c r="AZ67" s="136"/>
    </row>
    <row r="68" spans="1:52" ht="36" customHeight="1" x14ac:dyDescent="0.2">
      <c r="A68" s="73">
        <v>50</v>
      </c>
      <c r="B68" s="170"/>
      <c r="C68" s="167"/>
      <c r="D68" s="167"/>
      <c r="E68" s="167"/>
      <c r="F68" s="167"/>
      <c r="G68" s="167"/>
      <c r="H68" s="167"/>
      <c r="I68" s="167"/>
      <c r="J68" s="167"/>
      <c r="K68" s="167"/>
      <c r="L68" s="167"/>
      <c r="M68" s="167"/>
      <c r="N68" s="167"/>
      <c r="O68" s="167"/>
      <c r="P68" s="168"/>
      <c r="Q68" s="168"/>
      <c r="R68" s="169"/>
      <c r="S68" s="169"/>
      <c r="T68" s="169"/>
      <c r="U68" s="134"/>
      <c r="V68" s="135"/>
      <c r="W68" s="135"/>
      <c r="X68" s="136"/>
      <c r="Y68" s="132"/>
      <c r="Z68" s="133"/>
      <c r="AA68" s="133"/>
      <c r="AB68" s="186"/>
      <c r="AC68" s="186"/>
      <c r="AD68" s="185"/>
      <c r="AE68" s="185"/>
      <c r="AF68" s="185"/>
      <c r="AG68" s="187">
        <f t="shared" si="2"/>
        <v>0</v>
      </c>
      <c r="AH68" s="187"/>
      <c r="AI68" s="187"/>
      <c r="AJ68" s="53"/>
      <c r="AK68" s="188"/>
      <c r="AL68" s="188"/>
      <c r="AM68" s="186"/>
      <c r="AN68" s="186"/>
      <c r="AO68" s="185"/>
      <c r="AP68" s="185"/>
      <c r="AQ68" s="185"/>
      <c r="AR68" s="187">
        <f t="shared" si="3"/>
        <v>0</v>
      </c>
      <c r="AS68" s="187"/>
      <c r="AT68" s="200"/>
      <c r="AU68" s="137"/>
      <c r="AV68" s="135"/>
      <c r="AW68" s="135"/>
      <c r="AX68" s="135"/>
      <c r="AY68" s="135"/>
      <c r="AZ68" s="136"/>
    </row>
    <row r="69" spans="1:52" ht="36" customHeight="1" x14ac:dyDescent="0.2">
      <c r="A69" s="73">
        <v>51</v>
      </c>
      <c r="B69" s="170"/>
      <c r="C69" s="167"/>
      <c r="D69" s="167"/>
      <c r="E69" s="167"/>
      <c r="F69" s="167"/>
      <c r="G69" s="167"/>
      <c r="H69" s="167"/>
      <c r="I69" s="167"/>
      <c r="J69" s="167"/>
      <c r="K69" s="167"/>
      <c r="L69" s="167"/>
      <c r="M69" s="167"/>
      <c r="N69" s="167"/>
      <c r="O69" s="167"/>
      <c r="P69" s="168"/>
      <c r="Q69" s="168"/>
      <c r="R69" s="169"/>
      <c r="S69" s="169"/>
      <c r="T69" s="169"/>
      <c r="U69" s="134"/>
      <c r="V69" s="135"/>
      <c r="W69" s="135"/>
      <c r="X69" s="136"/>
      <c r="Y69" s="132"/>
      <c r="Z69" s="133"/>
      <c r="AA69" s="133"/>
      <c r="AB69" s="186"/>
      <c r="AC69" s="186"/>
      <c r="AD69" s="185"/>
      <c r="AE69" s="185"/>
      <c r="AF69" s="185"/>
      <c r="AG69" s="187">
        <f t="shared" si="2"/>
        <v>0</v>
      </c>
      <c r="AH69" s="187"/>
      <c r="AI69" s="187"/>
      <c r="AJ69" s="53"/>
      <c r="AK69" s="188"/>
      <c r="AL69" s="188"/>
      <c r="AM69" s="186"/>
      <c r="AN69" s="186"/>
      <c r="AO69" s="185"/>
      <c r="AP69" s="185"/>
      <c r="AQ69" s="185"/>
      <c r="AR69" s="187">
        <f t="shared" si="3"/>
        <v>0</v>
      </c>
      <c r="AS69" s="187"/>
      <c r="AT69" s="200"/>
      <c r="AU69" s="137"/>
      <c r="AV69" s="135"/>
      <c r="AW69" s="135"/>
      <c r="AX69" s="135"/>
      <c r="AY69" s="135"/>
      <c r="AZ69" s="136"/>
    </row>
    <row r="70" spans="1:52" ht="36" customHeight="1" x14ac:dyDescent="0.2">
      <c r="A70" s="73">
        <v>52</v>
      </c>
      <c r="B70" s="170"/>
      <c r="C70" s="167"/>
      <c r="D70" s="167"/>
      <c r="E70" s="167"/>
      <c r="F70" s="167"/>
      <c r="G70" s="167"/>
      <c r="H70" s="167"/>
      <c r="I70" s="167"/>
      <c r="J70" s="167"/>
      <c r="K70" s="167"/>
      <c r="L70" s="167"/>
      <c r="M70" s="167"/>
      <c r="N70" s="167"/>
      <c r="O70" s="167"/>
      <c r="P70" s="168"/>
      <c r="Q70" s="168"/>
      <c r="R70" s="169"/>
      <c r="S70" s="169"/>
      <c r="T70" s="169"/>
      <c r="U70" s="134"/>
      <c r="V70" s="135"/>
      <c r="W70" s="135"/>
      <c r="X70" s="136"/>
      <c r="Y70" s="132"/>
      <c r="Z70" s="133"/>
      <c r="AA70" s="133"/>
      <c r="AB70" s="186"/>
      <c r="AC70" s="186"/>
      <c r="AD70" s="185"/>
      <c r="AE70" s="185"/>
      <c r="AF70" s="185"/>
      <c r="AG70" s="187">
        <f t="shared" si="2"/>
        <v>0</v>
      </c>
      <c r="AH70" s="187"/>
      <c r="AI70" s="187"/>
      <c r="AJ70" s="53"/>
      <c r="AK70" s="188"/>
      <c r="AL70" s="188"/>
      <c r="AM70" s="186"/>
      <c r="AN70" s="186"/>
      <c r="AO70" s="185"/>
      <c r="AP70" s="185"/>
      <c r="AQ70" s="185"/>
      <c r="AR70" s="187">
        <f t="shared" si="3"/>
        <v>0</v>
      </c>
      <c r="AS70" s="187"/>
      <c r="AT70" s="200"/>
      <c r="AU70" s="137"/>
      <c r="AV70" s="135"/>
      <c r="AW70" s="135"/>
      <c r="AX70" s="135"/>
      <c r="AY70" s="135"/>
      <c r="AZ70" s="136"/>
    </row>
    <row r="71" spans="1:52" ht="36" customHeight="1" x14ac:dyDescent="0.2">
      <c r="A71" s="73">
        <v>53</v>
      </c>
      <c r="B71" s="170"/>
      <c r="C71" s="167"/>
      <c r="D71" s="167"/>
      <c r="E71" s="167"/>
      <c r="F71" s="167"/>
      <c r="G71" s="167"/>
      <c r="H71" s="167"/>
      <c r="I71" s="167"/>
      <c r="J71" s="167"/>
      <c r="K71" s="167"/>
      <c r="L71" s="167"/>
      <c r="M71" s="167"/>
      <c r="N71" s="167"/>
      <c r="O71" s="167"/>
      <c r="P71" s="168"/>
      <c r="Q71" s="168"/>
      <c r="R71" s="169"/>
      <c r="S71" s="169"/>
      <c r="T71" s="169"/>
      <c r="U71" s="134"/>
      <c r="V71" s="135"/>
      <c r="W71" s="135"/>
      <c r="X71" s="136"/>
      <c r="Y71" s="132"/>
      <c r="Z71" s="133"/>
      <c r="AA71" s="133"/>
      <c r="AB71" s="186"/>
      <c r="AC71" s="186"/>
      <c r="AD71" s="185"/>
      <c r="AE71" s="185"/>
      <c r="AF71" s="185"/>
      <c r="AG71" s="187">
        <f t="shared" si="2"/>
        <v>0</v>
      </c>
      <c r="AH71" s="187"/>
      <c r="AI71" s="187"/>
      <c r="AJ71" s="53"/>
      <c r="AK71" s="188"/>
      <c r="AL71" s="188"/>
      <c r="AM71" s="186"/>
      <c r="AN71" s="186"/>
      <c r="AO71" s="185"/>
      <c r="AP71" s="185"/>
      <c r="AQ71" s="185"/>
      <c r="AR71" s="187">
        <f t="shared" si="3"/>
        <v>0</v>
      </c>
      <c r="AS71" s="187"/>
      <c r="AT71" s="200"/>
      <c r="AU71" s="137"/>
      <c r="AV71" s="135"/>
      <c r="AW71" s="135"/>
      <c r="AX71" s="135"/>
      <c r="AY71" s="135"/>
      <c r="AZ71" s="136"/>
    </row>
    <row r="72" spans="1:52" ht="36" customHeight="1" x14ac:dyDescent="0.2">
      <c r="A72" s="73">
        <v>54</v>
      </c>
      <c r="B72" s="170"/>
      <c r="C72" s="167"/>
      <c r="D72" s="167"/>
      <c r="E72" s="167"/>
      <c r="F72" s="167"/>
      <c r="G72" s="167"/>
      <c r="H72" s="167"/>
      <c r="I72" s="167"/>
      <c r="J72" s="167"/>
      <c r="K72" s="167"/>
      <c r="L72" s="167"/>
      <c r="M72" s="167"/>
      <c r="N72" s="167"/>
      <c r="O72" s="167"/>
      <c r="P72" s="168"/>
      <c r="Q72" s="168"/>
      <c r="R72" s="169"/>
      <c r="S72" s="169"/>
      <c r="T72" s="169"/>
      <c r="U72" s="134"/>
      <c r="V72" s="135"/>
      <c r="W72" s="135"/>
      <c r="X72" s="136"/>
      <c r="Y72" s="132"/>
      <c r="Z72" s="133"/>
      <c r="AA72" s="133"/>
      <c r="AB72" s="186"/>
      <c r="AC72" s="186"/>
      <c r="AD72" s="185"/>
      <c r="AE72" s="185"/>
      <c r="AF72" s="185"/>
      <c r="AG72" s="187">
        <f t="shared" si="2"/>
        <v>0</v>
      </c>
      <c r="AH72" s="187"/>
      <c r="AI72" s="187"/>
      <c r="AJ72" s="53"/>
      <c r="AK72" s="188"/>
      <c r="AL72" s="188"/>
      <c r="AM72" s="186"/>
      <c r="AN72" s="186"/>
      <c r="AO72" s="185"/>
      <c r="AP72" s="185"/>
      <c r="AQ72" s="185"/>
      <c r="AR72" s="187">
        <f t="shared" si="3"/>
        <v>0</v>
      </c>
      <c r="AS72" s="187"/>
      <c r="AT72" s="200"/>
      <c r="AU72" s="137"/>
      <c r="AV72" s="135"/>
      <c r="AW72" s="135"/>
      <c r="AX72" s="135"/>
      <c r="AY72" s="135"/>
      <c r="AZ72" s="136"/>
    </row>
    <row r="73" spans="1:52" ht="36" customHeight="1" x14ac:dyDescent="0.2">
      <c r="A73" s="73">
        <v>55</v>
      </c>
      <c r="B73" s="170"/>
      <c r="C73" s="167"/>
      <c r="D73" s="167"/>
      <c r="E73" s="167"/>
      <c r="F73" s="167"/>
      <c r="G73" s="167"/>
      <c r="H73" s="167"/>
      <c r="I73" s="167"/>
      <c r="J73" s="167"/>
      <c r="K73" s="167"/>
      <c r="L73" s="167"/>
      <c r="M73" s="167"/>
      <c r="N73" s="167"/>
      <c r="O73" s="167"/>
      <c r="P73" s="168"/>
      <c r="Q73" s="168"/>
      <c r="R73" s="169"/>
      <c r="S73" s="169"/>
      <c r="T73" s="169"/>
      <c r="U73" s="134"/>
      <c r="V73" s="135"/>
      <c r="W73" s="135"/>
      <c r="X73" s="136"/>
      <c r="Y73" s="132"/>
      <c r="Z73" s="133"/>
      <c r="AA73" s="133"/>
      <c r="AB73" s="186"/>
      <c r="AC73" s="186"/>
      <c r="AD73" s="185"/>
      <c r="AE73" s="185"/>
      <c r="AF73" s="185"/>
      <c r="AG73" s="187">
        <f t="shared" si="2"/>
        <v>0</v>
      </c>
      <c r="AH73" s="187"/>
      <c r="AI73" s="187"/>
      <c r="AJ73" s="53"/>
      <c r="AK73" s="188"/>
      <c r="AL73" s="188"/>
      <c r="AM73" s="186"/>
      <c r="AN73" s="186"/>
      <c r="AO73" s="185"/>
      <c r="AP73" s="185"/>
      <c r="AQ73" s="185"/>
      <c r="AR73" s="187">
        <f t="shared" si="3"/>
        <v>0</v>
      </c>
      <c r="AS73" s="187"/>
      <c r="AT73" s="200"/>
      <c r="AU73" s="137"/>
      <c r="AV73" s="135"/>
      <c r="AW73" s="135"/>
      <c r="AX73" s="135"/>
      <c r="AY73" s="135"/>
      <c r="AZ73" s="136"/>
    </row>
    <row r="74" spans="1:52" ht="36" customHeight="1" x14ac:dyDescent="0.2">
      <c r="A74" s="73">
        <v>56</v>
      </c>
      <c r="B74" s="170"/>
      <c r="C74" s="167"/>
      <c r="D74" s="167"/>
      <c r="E74" s="167"/>
      <c r="F74" s="167"/>
      <c r="G74" s="167"/>
      <c r="H74" s="167"/>
      <c r="I74" s="167"/>
      <c r="J74" s="167"/>
      <c r="K74" s="167"/>
      <c r="L74" s="167"/>
      <c r="M74" s="167"/>
      <c r="N74" s="167"/>
      <c r="O74" s="167"/>
      <c r="P74" s="168"/>
      <c r="Q74" s="168"/>
      <c r="R74" s="169"/>
      <c r="S74" s="169"/>
      <c r="T74" s="169"/>
      <c r="U74" s="134"/>
      <c r="V74" s="135"/>
      <c r="W74" s="135"/>
      <c r="X74" s="136"/>
      <c r="Y74" s="132"/>
      <c r="Z74" s="133"/>
      <c r="AA74" s="133"/>
      <c r="AB74" s="186"/>
      <c r="AC74" s="186"/>
      <c r="AD74" s="185"/>
      <c r="AE74" s="185"/>
      <c r="AF74" s="185"/>
      <c r="AG74" s="187">
        <f t="shared" si="2"/>
        <v>0</v>
      </c>
      <c r="AH74" s="187"/>
      <c r="AI74" s="187"/>
      <c r="AJ74" s="53"/>
      <c r="AK74" s="188"/>
      <c r="AL74" s="188"/>
      <c r="AM74" s="186"/>
      <c r="AN74" s="186"/>
      <c r="AO74" s="185"/>
      <c r="AP74" s="185"/>
      <c r="AQ74" s="185"/>
      <c r="AR74" s="187">
        <f t="shared" si="3"/>
        <v>0</v>
      </c>
      <c r="AS74" s="187"/>
      <c r="AT74" s="200"/>
      <c r="AU74" s="137"/>
      <c r="AV74" s="135"/>
      <c r="AW74" s="135"/>
      <c r="AX74" s="135"/>
      <c r="AY74" s="135"/>
      <c r="AZ74" s="136"/>
    </row>
    <row r="75" spans="1:52" ht="36" customHeight="1" x14ac:dyDescent="0.2">
      <c r="A75" s="73">
        <v>57</v>
      </c>
      <c r="B75" s="170"/>
      <c r="C75" s="167"/>
      <c r="D75" s="167"/>
      <c r="E75" s="167"/>
      <c r="F75" s="167"/>
      <c r="G75" s="167"/>
      <c r="H75" s="167"/>
      <c r="I75" s="167"/>
      <c r="J75" s="167"/>
      <c r="K75" s="167"/>
      <c r="L75" s="167"/>
      <c r="M75" s="167"/>
      <c r="N75" s="167"/>
      <c r="O75" s="167"/>
      <c r="P75" s="168"/>
      <c r="Q75" s="168"/>
      <c r="R75" s="169"/>
      <c r="S75" s="169"/>
      <c r="T75" s="169"/>
      <c r="U75" s="134"/>
      <c r="V75" s="135"/>
      <c r="W75" s="135"/>
      <c r="X75" s="136"/>
      <c r="Y75" s="132"/>
      <c r="Z75" s="133"/>
      <c r="AA75" s="133"/>
      <c r="AB75" s="186"/>
      <c r="AC75" s="186"/>
      <c r="AD75" s="185"/>
      <c r="AE75" s="185"/>
      <c r="AF75" s="185"/>
      <c r="AG75" s="187">
        <f t="shared" si="2"/>
        <v>0</v>
      </c>
      <c r="AH75" s="187"/>
      <c r="AI75" s="187"/>
      <c r="AJ75" s="53"/>
      <c r="AK75" s="188"/>
      <c r="AL75" s="188"/>
      <c r="AM75" s="186"/>
      <c r="AN75" s="186"/>
      <c r="AO75" s="185"/>
      <c r="AP75" s="185"/>
      <c r="AQ75" s="185"/>
      <c r="AR75" s="187">
        <f t="shared" si="3"/>
        <v>0</v>
      </c>
      <c r="AS75" s="187"/>
      <c r="AT75" s="200"/>
      <c r="AU75" s="137"/>
      <c r="AV75" s="135"/>
      <c r="AW75" s="135"/>
      <c r="AX75" s="135"/>
      <c r="AY75" s="135"/>
      <c r="AZ75" s="136"/>
    </row>
    <row r="76" spans="1:52" ht="36" customHeight="1" x14ac:dyDescent="0.2">
      <c r="A76" s="73">
        <v>58</v>
      </c>
      <c r="B76" s="170"/>
      <c r="C76" s="167"/>
      <c r="D76" s="167"/>
      <c r="E76" s="167"/>
      <c r="F76" s="167"/>
      <c r="G76" s="167"/>
      <c r="H76" s="167"/>
      <c r="I76" s="167"/>
      <c r="J76" s="167"/>
      <c r="K76" s="167"/>
      <c r="L76" s="167"/>
      <c r="M76" s="167"/>
      <c r="N76" s="167"/>
      <c r="O76" s="167"/>
      <c r="P76" s="168"/>
      <c r="Q76" s="168"/>
      <c r="R76" s="169"/>
      <c r="S76" s="169"/>
      <c r="T76" s="169"/>
      <c r="U76" s="134"/>
      <c r="V76" s="135"/>
      <c r="W76" s="135"/>
      <c r="X76" s="136"/>
      <c r="Y76" s="132"/>
      <c r="Z76" s="133"/>
      <c r="AA76" s="133"/>
      <c r="AB76" s="186"/>
      <c r="AC76" s="186"/>
      <c r="AD76" s="185"/>
      <c r="AE76" s="185"/>
      <c r="AF76" s="185"/>
      <c r="AG76" s="187">
        <f t="shared" si="2"/>
        <v>0</v>
      </c>
      <c r="AH76" s="187"/>
      <c r="AI76" s="187"/>
      <c r="AJ76" s="53"/>
      <c r="AK76" s="188"/>
      <c r="AL76" s="188"/>
      <c r="AM76" s="186"/>
      <c r="AN76" s="186"/>
      <c r="AO76" s="185"/>
      <c r="AP76" s="185"/>
      <c r="AQ76" s="185"/>
      <c r="AR76" s="187">
        <f t="shared" si="3"/>
        <v>0</v>
      </c>
      <c r="AS76" s="187"/>
      <c r="AT76" s="200"/>
      <c r="AU76" s="137"/>
      <c r="AV76" s="135"/>
      <c r="AW76" s="135"/>
      <c r="AX76" s="135"/>
      <c r="AY76" s="135"/>
      <c r="AZ76" s="136"/>
    </row>
    <row r="77" spans="1:52" ht="36" customHeight="1" x14ac:dyDescent="0.2">
      <c r="A77" s="73">
        <v>59</v>
      </c>
      <c r="B77" s="170"/>
      <c r="C77" s="167"/>
      <c r="D77" s="167"/>
      <c r="E77" s="167"/>
      <c r="F77" s="167"/>
      <c r="G77" s="167"/>
      <c r="H77" s="167"/>
      <c r="I77" s="167"/>
      <c r="J77" s="167"/>
      <c r="K77" s="167"/>
      <c r="L77" s="167"/>
      <c r="M77" s="167"/>
      <c r="N77" s="167"/>
      <c r="O77" s="167"/>
      <c r="P77" s="168"/>
      <c r="Q77" s="168"/>
      <c r="R77" s="169"/>
      <c r="S77" s="169"/>
      <c r="T77" s="169"/>
      <c r="U77" s="134"/>
      <c r="V77" s="135"/>
      <c r="W77" s="135"/>
      <c r="X77" s="136"/>
      <c r="Y77" s="132"/>
      <c r="Z77" s="133"/>
      <c r="AA77" s="133"/>
      <c r="AB77" s="186"/>
      <c r="AC77" s="186"/>
      <c r="AD77" s="185"/>
      <c r="AE77" s="185"/>
      <c r="AF77" s="185"/>
      <c r="AG77" s="187">
        <f t="shared" si="2"/>
        <v>0</v>
      </c>
      <c r="AH77" s="187"/>
      <c r="AI77" s="187"/>
      <c r="AJ77" s="53"/>
      <c r="AK77" s="188"/>
      <c r="AL77" s="188"/>
      <c r="AM77" s="186"/>
      <c r="AN77" s="186"/>
      <c r="AO77" s="185"/>
      <c r="AP77" s="185"/>
      <c r="AQ77" s="185"/>
      <c r="AR77" s="187">
        <f t="shared" si="3"/>
        <v>0</v>
      </c>
      <c r="AS77" s="187"/>
      <c r="AT77" s="200"/>
      <c r="AU77" s="137"/>
      <c r="AV77" s="135"/>
      <c r="AW77" s="135"/>
      <c r="AX77" s="135"/>
      <c r="AY77" s="135"/>
      <c r="AZ77" s="136"/>
    </row>
    <row r="78" spans="1:52" ht="36" customHeight="1" x14ac:dyDescent="0.2">
      <c r="A78" s="73">
        <v>60</v>
      </c>
      <c r="B78" s="170"/>
      <c r="C78" s="167"/>
      <c r="D78" s="167"/>
      <c r="E78" s="167"/>
      <c r="F78" s="167"/>
      <c r="G78" s="167"/>
      <c r="H78" s="167"/>
      <c r="I78" s="167"/>
      <c r="J78" s="167"/>
      <c r="K78" s="167"/>
      <c r="L78" s="167"/>
      <c r="M78" s="167"/>
      <c r="N78" s="167"/>
      <c r="O78" s="167"/>
      <c r="P78" s="168"/>
      <c r="Q78" s="168"/>
      <c r="R78" s="169"/>
      <c r="S78" s="169"/>
      <c r="T78" s="169"/>
      <c r="U78" s="134"/>
      <c r="V78" s="135"/>
      <c r="W78" s="135"/>
      <c r="X78" s="136"/>
      <c r="Y78" s="132"/>
      <c r="Z78" s="133"/>
      <c r="AA78" s="133"/>
      <c r="AB78" s="186"/>
      <c r="AC78" s="186"/>
      <c r="AD78" s="185"/>
      <c r="AE78" s="185"/>
      <c r="AF78" s="185"/>
      <c r="AG78" s="187">
        <f t="shared" si="2"/>
        <v>0</v>
      </c>
      <c r="AH78" s="187"/>
      <c r="AI78" s="187"/>
      <c r="AJ78" s="53"/>
      <c r="AK78" s="188"/>
      <c r="AL78" s="188"/>
      <c r="AM78" s="186"/>
      <c r="AN78" s="186"/>
      <c r="AO78" s="185"/>
      <c r="AP78" s="185"/>
      <c r="AQ78" s="185"/>
      <c r="AR78" s="187">
        <f t="shared" si="3"/>
        <v>0</v>
      </c>
      <c r="AS78" s="187"/>
      <c r="AT78" s="200"/>
      <c r="AU78" s="137"/>
      <c r="AV78" s="135"/>
      <c r="AW78" s="135"/>
      <c r="AX78" s="135"/>
      <c r="AY78" s="135"/>
      <c r="AZ78" s="136"/>
    </row>
    <row r="79" spans="1:52" ht="36" customHeight="1" x14ac:dyDescent="0.2">
      <c r="A79" s="73">
        <v>61</v>
      </c>
      <c r="B79" s="170"/>
      <c r="C79" s="167"/>
      <c r="D79" s="167"/>
      <c r="E79" s="167"/>
      <c r="F79" s="167"/>
      <c r="G79" s="167"/>
      <c r="H79" s="167"/>
      <c r="I79" s="167"/>
      <c r="J79" s="167"/>
      <c r="K79" s="167"/>
      <c r="L79" s="167"/>
      <c r="M79" s="167"/>
      <c r="N79" s="167"/>
      <c r="O79" s="167"/>
      <c r="P79" s="168"/>
      <c r="Q79" s="168"/>
      <c r="R79" s="169"/>
      <c r="S79" s="169"/>
      <c r="T79" s="169"/>
      <c r="U79" s="134"/>
      <c r="V79" s="135"/>
      <c r="W79" s="135"/>
      <c r="X79" s="136"/>
      <c r="Y79" s="132"/>
      <c r="Z79" s="133"/>
      <c r="AA79" s="133"/>
      <c r="AB79" s="186"/>
      <c r="AC79" s="186"/>
      <c r="AD79" s="185"/>
      <c r="AE79" s="185"/>
      <c r="AF79" s="185"/>
      <c r="AG79" s="187">
        <f t="shared" si="2"/>
        <v>0</v>
      </c>
      <c r="AH79" s="187"/>
      <c r="AI79" s="187"/>
      <c r="AJ79" s="53"/>
      <c r="AK79" s="188"/>
      <c r="AL79" s="188"/>
      <c r="AM79" s="186"/>
      <c r="AN79" s="186"/>
      <c r="AO79" s="185"/>
      <c r="AP79" s="185"/>
      <c r="AQ79" s="185"/>
      <c r="AR79" s="187">
        <f t="shared" si="3"/>
        <v>0</v>
      </c>
      <c r="AS79" s="187"/>
      <c r="AT79" s="200"/>
      <c r="AU79" s="137"/>
      <c r="AV79" s="135"/>
      <c r="AW79" s="135"/>
      <c r="AX79" s="135"/>
      <c r="AY79" s="135"/>
      <c r="AZ79" s="136"/>
    </row>
    <row r="80" spans="1:52" ht="36" customHeight="1" x14ac:dyDescent="0.2">
      <c r="A80" s="73">
        <v>62</v>
      </c>
      <c r="B80" s="170"/>
      <c r="C80" s="167"/>
      <c r="D80" s="167"/>
      <c r="E80" s="167"/>
      <c r="F80" s="167"/>
      <c r="G80" s="167"/>
      <c r="H80" s="167"/>
      <c r="I80" s="167"/>
      <c r="J80" s="167"/>
      <c r="K80" s="167"/>
      <c r="L80" s="167"/>
      <c r="M80" s="167"/>
      <c r="N80" s="167"/>
      <c r="O80" s="167"/>
      <c r="P80" s="168"/>
      <c r="Q80" s="168"/>
      <c r="R80" s="169"/>
      <c r="S80" s="169"/>
      <c r="T80" s="169"/>
      <c r="U80" s="134"/>
      <c r="V80" s="135"/>
      <c r="W80" s="135"/>
      <c r="X80" s="136"/>
      <c r="Y80" s="132"/>
      <c r="Z80" s="133"/>
      <c r="AA80" s="133"/>
      <c r="AB80" s="186"/>
      <c r="AC80" s="186"/>
      <c r="AD80" s="185"/>
      <c r="AE80" s="185"/>
      <c r="AF80" s="185"/>
      <c r="AG80" s="187">
        <f t="shared" si="2"/>
        <v>0</v>
      </c>
      <c r="AH80" s="187"/>
      <c r="AI80" s="187"/>
      <c r="AJ80" s="53"/>
      <c r="AK80" s="188"/>
      <c r="AL80" s="188"/>
      <c r="AM80" s="186"/>
      <c r="AN80" s="186"/>
      <c r="AO80" s="185"/>
      <c r="AP80" s="185"/>
      <c r="AQ80" s="185"/>
      <c r="AR80" s="187">
        <f t="shared" si="3"/>
        <v>0</v>
      </c>
      <c r="AS80" s="187"/>
      <c r="AT80" s="200"/>
      <c r="AU80" s="137"/>
      <c r="AV80" s="135"/>
      <c r="AW80" s="135"/>
      <c r="AX80" s="135"/>
      <c r="AY80" s="135"/>
      <c r="AZ80" s="136"/>
    </row>
    <row r="81" spans="1:52" ht="36" customHeight="1" x14ac:dyDescent="0.2">
      <c r="A81" s="73">
        <v>63</v>
      </c>
      <c r="B81" s="170"/>
      <c r="C81" s="167"/>
      <c r="D81" s="167"/>
      <c r="E81" s="167"/>
      <c r="F81" s="167"/>
      <c r="G81" s="167"/>
      <c r="H81" s="167"/>
      <c r="I81" s="167"/>
      <c r="J81" s="167"/>
      <c r="K81" s="167"/>
      <c r="L81" s="167"/>
      <c r="M81" s="167"/>
      <c r="N81" s="167"/>
      <c r="O81" s="167"/>
      <c r="P81" s="168"/>
      <c r="Q81" s="168"/>
      <c r="R81" s="169"/>
      <c r="S81" s="169"/>
      <c r="T81" s="169"/>
      <c r="U81" s="134"/>
      <c r="V81" s="135"/>
      <c r="W81" s="135"/>
      <c r="X81" s="136"/>
      <c r="Y81" s="132"/>
      <c r="Z81" s="133"/>
      <c r="AA81" s="133"/>
      <c r="AB81" s="186"/>
      <c r="AC81" s="186"/>
      <c r="AD81" s="185"/>
      <c r="AE81" s="185"/>
      <c r="AF81" s="185"/>
      <c r="AG81" s="187">
        <f t="shared" si="2"/>
        <v>0</v>
      </c>
      <c r="AH81" s="187"/>
      <c r="AI81" s="187"/>
      <c r="AJ81" s="53"/>
      <c r="AK81" s="188"/>
      <c r="AL81" s="188"/>
      <c r="AM81" s="186"/>
      <c r="AN81" s="186"/>
      <c r="AO81" s="185"/>
      <c r="AP81" s="185"/>
      <c r="AQ81" s="185"/>
      <c r="AR81" s="187">
        <f t="shared" si="3"/>
        <v>0</v>
      </c>
      <c r="AS81" s="187"/>
      <c r="AT81" s="200"/>
      <c r="AU81" s="137"/>
      <c r="AV81" s="135"/>
      <c r="AW81" s="135"/>
      <c r="AX81" s="135"/>
      <c r="AY81" s="135"/>
      <c r="AZ81" s="136"/>
    </row>
    <row r="82" spans="1:52" ht="36" customHeight="1" x14ac:dyDescent="0.2">
      <c r="A82" s="73">
        <v>64</v>
      </c>
      <c r="B82" s="170"/>
      <c r="C82" s="167"/>
      <c r="D82" s="167"/>
      <c r="E82" s="167"/>
      <c r="F82" s="167"/>
      <c r="G82" s="167"/>
      <c r="H82" s="167"/>
      <c r="I82" s="167"/>
      <c r="J82" s="167"/>
      <c r="K82" s="167"/>
      <c r="L82" s="167"/>
      <c r="M82" s="167"/>
      <c r="N82" s="167"/>
      <c r="O82" s="167"/>
      <c r="P82" s="168"/>
      <c r="Q82" s="168"/>
      <c r="R82" s="169"/>
      <c r="S82" s="169"/>
      <c r="T82" s="169"/>
      <c r="U82" s="134"/>
      <c r="V82" s="135"/>
      <c r="W82" s="135"/>
      <c r="X82" s="136"/>
      <c r="Y82" s="132"/>
      <c r="Z82" s="133"/>
      <c r="AA82" s="133"/>
      <c r="AB82" s="186"/>
      <c r="AC82" s="186"/>
      <c r="AD82" s="185"/>
      <c r="AE82" s="185"/>
      <c r="AF82" s="185"/>
      <c r="AG82" s="187">
        <f t="shared" si="2"/>
        <v>0</v>
      </c>
      <c r="AH82" s="187"/>
      <c r="AI82" s="187"/>
      <c r="AJ82" s="53"/>
      <c r="AK82" s="188"/>
      <c r="AL82" s="188"/>
      <c r="AM82" s="186"/>
      <c r="AN82" s="186"/>
      <c r="AO82" s="185"/>
      <c r="AP82" s="185"/>
      <c r="AQ82" s="185"/>
      <c r="AR82" s="187">
        <f t="shared" si="3"/>
        <v>0</v>
      </c>
      <c r="AS82" s="187"/>
      <c r="AT82" s="200"/>
      <c r="AU82" s="137"/>
      <c r="AV82" s="135"/>
      <c r="AW82" s="135"/>
      <c r="AX82" s="135"/>
      <c r="AY82" s="135"/>
      <c r="AZ82" s="136"/>
    </row>
    <row r="83" spans="1:52" ht="36" customHeight="1" x14ac:dyDescent="0.2">
      <c r="A83" s="73">
        <v>65</v>
      </c>
      <c r="B83" s="170"/>
      <c r="C83" s="167"/>
      <c r="D83" s="167"/>
      <c r="E83" s="167"/>
      <c r="F83" s="167"/>
      <c r="G83" s="167"/>
      <c r="H83" s="167"/>
      <c r="I83" s="167"/>
      <c r="J83" s="167"/>
      <c r="K83" s="167"/>
      <c r="L83" s="167"/>
      <c r="M83" s="167"/>
      <c r="N83" s="167"/>
      <c r="O83" s="167"/>
      <c r="P83" s="168"/>
      <c r="Q83" s="168"/>
      <c r="R83" s="169"/>
      <c r="S83" s="169"/>
      <c r="T83" s="169"/>
      <c r="U83" s="134"/>
      <c r="V83" s="135"/>
      <c r="W83" s="135"/>
      <c r="X83" s="136"/>
      <c r="Y83" s="132"/>
      <c r="Z83" s="133"/>
      <c r="AA83" s="133"/>
      <c r="AB83" s="186"/>
      <c r="AC83" s="186"/>
      <c r="AD83" s="185"/>
      <c r="AE83" s="185"/>
      <c r="AF83" s="185"/>
      <c r="AG83" s="187">
        <f t="shared" ref="AG83:AG114" si="4">AD83*AB83</f>
        <v>0</v>
      </c>
      <c r="AH83" s="187"/>
      <c r="AI83" s="187"/>
      <c r="AJ83" s="53"/>
      <c r="AK83" s="188"/>
      <c r="AL83" s="188"/>
      <c r="AM83" s="186"/>
      <c r="AN83" s="186"/>
      <c r="AO83" s="185"/>
      <c r="AP83" s="185"/>
      <c r="AQ83" s="185"/>
      <c r="AR83" s="187">
        <f t="shared" ref="AR83:AR114" si="5">AO83*AM83</f>
        <v>0</v>
      </c>
      <c r="AS83" s="187"/>
      <c r="AT83" s="200"/>
      <c r="AU83" s="137"/>
      <c r="AV83" s="135"/>
      <c r="AW83" s="135"/>
      <c r="AX83" s="135"/>
      <c r="AY83" s="135"/>
      <c r="AZ83" s="136"/>
    </row>
    <row r="84" spans="1:52" ht="36" customHeight="1" x14ac:dyDescent="0.2">
      <c r="A84" s="73">
        <v>66</v>
      </c>
      <c r="B84" s="170"/>
      <c r="C84" s="167"/>
      <c r="D84" s="167"/>
      <c r="E84" s="167"/>
      <c r="F84" s="167"/>
      <c r="G84" s="167"/>
      <c r="H84" s="167"/>
      <c r="I84" s="167"/>
      <c r="J84" s="167"/>
      <c r="K84" s="167"/>
      <c r="L84" s="167"/>
      <c r="M84" s="167"/>
      <c r="N84" s="167"/>
      <c r="O84" s="167"/>
      <c r="P84" s="168"/>
      <c r="Q84" s="168"/>
      <c r="R84" s="169"/>
      <c r="S84" s="169"/>
      <c r="T84" s="169"/>
      <c r="U84" s="134"/>
      <c r="V84" s="135"/>
      <c r="W84" s="135"/>
      <c r="X84" s="136"/>
      <c r="Y84" s="132"/>
      <c r="Z84" s="133"/>
      <c r="AA84" s="133"/>
      <c r="AB84" s="186"/>
      <c r="AC84" s="186"/>
      <c r="AD84" s="185"/>
      <c r="AE84" s="185"/>
      <c r="AF84" s="185"/>
      <c r="AG84" s="187">
        <f t="shared" si="4"/>
        <v>0</v>
      </c>
      <c r="AH84" s="187"/>
      <c r="AI84" s="187"/>
      <c r="AJ84" s="53"/>
      <c r="AK84" s="188"/>
      <c r="AL84" s="188"/>
      <c r="AM84" s="186"/>
      <c r="AN84" s="186"/>
      <c r="AO84" s="185"/>
      <c r="AP84" s="185"/>
      <c r="AQ84" s="185"/>
      <c r="AR84" s="187">
        <f t="shared" si="5"/>
        <v>0</v>
      </c>
      <c r="AS84" s="187"/>
      <c r="AT84" s="200"/>
      <c r="AU84" s="137"/>
      <c r="AV84" s="135"/>
      <c r="AW84" s="135"/>
      <c r="AX84" s="135"/>
      <c r="AY84" s="135"/>
      <c r="AZ84" s="136"/>
    </row>
    <row r="85" spans="1:52" ht="36" customHeight="1" x14ac:dyDescent="0.2">
      <c r="A85" s="73">
        <v>67</v>
      </c>
      <c r="B85" s="170"/>
      <c r="C85" s="167"/>
      <c r="D85" s="167"/>
      <c r="E85" s="167"/>
      <c r="F85" s="167"/>
      <c r="G85" s="167"/>
      <c r="H85" s="167"/>
      <c r="I85" s="167"/>
      <c r="J85" s="167"/>
      <c r="K85" s="167"/>
      <c r="L85" s="167"/>
      <c r="M85" s="167"/>
      <c r="N85" s="167"/>
      <c r="O85" s="167"/>
      <c r="P85" s="168"/>
      <c r="Q85" s="168"/>
      <c r="R85" s="169"/>
      <c r="S85" s="169"/>
      <c r="T85" s="169"/>
      <c r="U85" s="134"/>
      <c r="V85" s="135"/>
      <c r="W85" s="135"/>
      <c r="X85" s="136"/>
      <c r="Y85" s="132"/>
      <c r="Z85" s="133"/>
      <c r="AA85" s="133"/>
      <c r="AB85" s="186"/>
      <c r="AC85" s="186"/>
      <c r="AD85" s="185"/>
      <c r="AE85" s="185"/>
      <c r="AF85" s="185"/>
      <c r="AG85" s="187">
        <f t="shared" si="4"/>
        <v>0</v>
      </c>
      <c r="AH85" s="187"/>
      <c r="AI85" s="187"/>
      <c r="AJ85" s="53"/>
      <c r="AK85" s="188"/>
      <c r="AL85" s="188"/>
      <c r="AM85" s="186"/>
      <c r="AN85" s="186"/>
      <c r="AO85" s="185"/>
      <c r="AP85" s="185"/>
      <c r="AQ85" s="185"/>
      <c r="AR85" s="187">
        <f t="shared" si="5"/>
        <v>0</v>
      </c>
      <c r="AS85" s="187"/>
      <c r="AT85" s="200"/>
      <c r="AU85" s="137"/>
      <c r="AV85" s="135"/>
      <c r="AW85" s="135"/>
      <c r="AX85" s="135"/>
      <c r="AY85" s="135"/>
      <c r="AZ85" s="136"/>
    </row>
    <row r="86" spans="1:52" ht="36" customHeight="1" x14ac:dyDescent="0.2">
      <c r="A86" s="73">
        <v>68</v>
      </c>
      <c r="B86" s="170"/>
      <c r="C86" s="167"/>
      <c r="D86" s="167"/>
      <c r="E86" s="167"/>
      <c r="F86" s="167"/>
      <c r="G86" s="167"/>
      <c r="H86" s="167"/>
      <c r="I86" s="167"/>
      <c r="J86" s="167"/>
      <c r="K86" s="167"/>
      <c r="L86" s="167"/>
      <c r="M86" s="167"/>
      <c r="N86" s="167"/>
      <c r="O86" s="167"/>
      <c r="P86" s="168"/>
      <c r="Q86" s="168"/>
      <c r="R86" s="169"/>
      <c r="S86" s="169"/>
      <c r="T86" s="169"/>
      <c r="U86" s="134"/>
      <c r="V86" s="135"/>
      <c r="W86" s="135"/>
      <c r="X86" s="136"/>
      <c r="Y86" s="132"/>
      <c r="Z86" s="133"/>
      <c r="AA86" s="133"/>
      <c r="AB86" s="186"/>
      <c r="AC86" s="186"/>
      <c r="AD86" s="185"/>
      <c r="AE86" s="185"/>
      <c r="AF86" s="185"/>
      <c r="AG86" s="187">
        <f t="shared" si="4"/>
        <v>0</v>
      </c>
      <c r="AH86" s="187"/>
      <c r="AI86" s="187"/>
      <c r="AJ86" s="53"/>
      <c r="AK86" s="188"/>
      <c r="AL86" s="188"/>
      <c r="AM86" s="186"/>
      <c r="AN86" s="186"/>
      <c r="AO86" s="185"/>
      <c r="AP86" s="185"/>
      <c r="AQ86" s="185"/>
      <c r="AR86" s="187">
        <f t="shared" si="5"/>
        <v>0</v>
      </c>
      <c r="AS86" s="187"/>
      <c r="AT86" s="200"/>
      <c r="AU86" s="137"/>
      <c r="AV86" s="135"/>
      <c r="AW86" s="135"/>
      <c r="AX86" s="135"/>
      <c r="AY86" s="135"/>
      <c r="AZ86" s="136"/>
    </row>
    <row r="87" spans="1:52" ht="36" customHeight="1" x14ac:dyDescent="0.2">
      <c r="A87" s="73">
        <v>69</v>
      </c>
      <c r="B87" s="170"/>
      <c r="C87" s="167"/>
      <c r="D87" s="167"/>
      <c r="E87" s="167"/>
      <c r="F87" s="167"/>
      <c r="G87" s="167"/>
      <c r="H87" s="167"/>
      <c r="I87" s="167"/>
      <c r="J87" s="167"/>
      <c r="K87" s="167"/>
      <c r="L87" s="167"/>
      <c r="M87" s="167"/>
      <c r="N87" s="167"/>
      <c r="O87" s="167"/>
      <c r="P87" s="168"/>
      <c r="Q87" s="168"/>
      <c r="R87" s="169"/>
      <c r="S87" s="169"/>
      <c r="T87" s="169"/>
      <c r="U87" s="134"/>
      <c r="V87" s="135"/>
      <c r="W87" s="135"/>
      <c r="X87" s="136"/>
      <c r="Y87" s="132"/>
      <c r="Z87" s="133"/>
      <c r="AA87" s="133"/>
      <c r="AB87" s="186"/>
      <c r="AC87" s="186"/>
      <c r="AD87" s="185"/>
      <c r="AE87" s="185"/>
      <c r="AF87" s="185"/>
      <c r="AG87" s="187">
        <f t="shared" si="4"/>
        <v>0</v>
      </c>
      <c r="AH87" s="187"/>
      <c r="AI87" s="187"/>
      <c r="AJ87" s="53"/>
      <c r="AK87" s="188"/>
      <c r="AL87" s="188"/>
      <c r="AM87" s="186"/>
      <c r="AN87" s="186"/>
      <c r="AO87" s="185"/>
      <c r="AP87" s="185"/>
      <c r="AQ87" s="185"/>
      <c r="AR87" s="187">
        <f t="shared" si="5"/>
        <v>0</v>
      </c>
      <c r="AS87" s="187"/>
      <c r="AT87" s="200"/>
      <c r="AU87" s="137"/>
      <c r="AV87" s="135"/>
      <c r="AW87" s="135"/>
      <c r="AX87" s="135"/>
      <c r="AY87" s="135"/>
      <c r="AZ87" s="136"/>
    </row>
    <row r="88" spans="1:52" ht="36" customHeight="1" x14ac:dyDescent="0.2">
      <c r="A88" s="73">
        <v>70</v>
      </c>
      <c r="B88" s="170"/>
      <c r="C88" s="167"/>
      <c r="D88" s="167"/>
      <c r="E88" s="167"/>
      <c r="F88" s="167"/>
      <c r="G88" s="167"/>
      <c r="H88" s="167"/>
      <c r="I88" s="167"/>
      <c r="J88" s="167"/>
      <c r="K88" s="167"/>
      <c r="L88" s="167"/>
      <c r="M88" s="167"/>
      <c r="N88" s="167"/>
      <c r="O88" s="167"/>
      <c r="P88" s="168"/>
      <c r="Q88" s="168"/>
      <c r="R88" s="169"/>
      <c r="S88" s="169"/>
      <c r="T88" s="169"/>
      <c r="U88" s="134"/>
      <c r="V88" s="135"/>
      <c r="W88" s="135"/>
      <c r="X88" s="136"/>
      <c r="Y88" s="132"/>
      <c r="Z88" s="133"/>
      <c r="AA88" s="133"/>
      <c r="AB88" s="186"/>
      <c r="AC88" s="186"/>
      <c r="AD88" s="185"/>
      <c r="AE88" s="185"/>
      <c r="AF88" s="185"/>
      <c r="AG88" s="187">
        <f t="shared" si="4"/>
        <v>0</v>
      </c>
      <c r="AH88" s="187"/>
      <c r="AI88" s="187"/>
      <c r="AJ88" s="53"/>
      <c r="AK88" s="188"/>
      <c r="AL88" s="188"/>
      <c r="AM88" s="186"/>
      <c r="AN88" s="186"/>
      <c r="AO88" s="185"/>
      <c r="AP88" s="185"/>
      <c r="AQ88" s="185"/>
      <c r="AR88" s="187">
        <f t="shared" si="5"/>
        <v>0</v>
      </c>
      <c r="AS88" s="187"/>
      <c r="AT88" s="200"/>
      <c r="AU88" s="137"/>
      <c r="AV88" s="135"/>
      <c r="AW88" s="135"/>
      <c r="AX88" s="135"/>
      <c r="AY88" s="135"/>
      <c r="AZ88" s="136"/>
    </row>
    <row r="89" spans="1:52" ht="36" customHeight="1" x14ac:dyDescent="0.2">
      <c r="A89" s="73">
        <v>71</v>
      </c>
      <c r="B89" s="170"/>
      <c r="C89" s="167"/>
      <c r="D89" s="167"/>
      <c r="E89" s="167"/>
      <c r="F89" s="167"/>
      <c r="G89" s="167"/>
      <c r="H89" s="167"/>
      <c r="I89" s="167"/>
      <c r="J89" s="167"/>
      <c r="K89" s="167"/>
      <c r="L89" s="167"/>
      <c r="M89" s="167"/>
      <c r="N89" s="167"/>
      <c r="O89" s="167"/>
      <c r="P89" s="168"/>
      <c r="Q89" s="168"/>
      <c r="R89" s="169"/>
      <c r="S89" s="169"/>
      <c r="T89" s="169"/>
      <c r="U89" s="134"/>
      <c r="V89" s="135"/>
      <c r="W89" s="135"/>
      <c r="X89" s="136"/>
      <c r="Y89" s="132"/>
      <c r="Z89" s="133"/>
      <c r="AA89" s="133"/>
      <c r="AB89" s="186"/>
      <c r="AC89" s="186"/>
      <c r="AD89" s="185"/>
      <c r="AE89" s="185"/>
      <c r="AF89" s="185"/>
      <c r="AG89" s="187">
        <f t="shared" si="4"/>
        <v>0</v>
      </c>
      <c r="AH89" s="187"/>
      <c r="AI89" s="187"/>
      <c r="AJ89" s="53"/>
      <c r="AK89" s="188"/>
      <c r="AL89" s="188"/>
      <c r="AM89" s="186"/>
      <c r="AN89" s="186"/>
      <c r="AO89" s="185"/>
      <c r="AP89" s="185"/>
      <c r="AQ89" s="185"/>
      <c r="AR89" s="187">
        <f t="shared" si="5"/>
        <v>0</v>
      </c>
      <c r="AS89" s="187"/>
      <c r="AT89" s="200"/>
      <c r="AU89" s="137"/>
      <c r="AV89" s="135"/>
      <c r="AW89" s="135"/>
      <c r="AX89" s="135"/>
      <c r="AY89" s="135"/>
      <c r="AZ89" s="136"/>
    </row>
    <row r="90" spans="1:52" ht="36" customHeight="1" x14ac:dyDescent="0.2">
      <c r="A90" s="73">
        <v>72</v>
      </c>
      <c r="B90" s="170"/>
      <c r="C90" s="167"/>
      <c r="D90" s="167"/>
      <c r="E90" s="167"/>
      <c r="F90" s="167"/>
      <c r="G90" s="167"/>
      <c r="H90" s="167"/>
      <c r="I90" s="167"/>
      <c r="J90" s="167"/>
      <c r="K90" s="167"/>
      <c r="L90" s="167"/>
      <c r="M90" s="167"/>
      <c r="N90" s="167"/>
      <c r="O90" s="167"/>
      <c r="P90" s="168"/>
      <c r="Q90" s="168"/>
      <c r="R90" s="169"/>
      <c r="S90" s="169"/>
      <c r="T90" s="169"/>
      <c r="U90" s="134"/>
      <c r="V90" s="135"/>
      <c r="W90" s="135"/>
      <c r="X90" s="136"/>
      <c r="Y90" s="132"/>
      <c r="Z90" s="133"/>
      <c r="AA90" s="133"/>
      <c r="AB90" s="186"/>
      <c r="AC90" s="186"/>
      <c r="AD90" s="185"/>
      <c r="AE90" s="185"/>
      <c r="AF90" s="185"/>
      <c r="AG90" s="187">
        <f t="shared" si="4"/>
        <v>0</v>
      </c>
      <c r="AH90" s="187"/>
      <c r="AI90" s="187"/>
      <c r="AJ90" s="53"/>
      <c r="AK90" s="188"/>
      <c r="AL90" s="188"/>
      <c r="AM90" s="186"/>
      <c r="AN90" s="186"/>
      <c r="AO90" s="185"/>
      <c r="AP90" s="185"/>
      <c r="AQ90" s="185"/>
      <c r="AR90" s="187">
        <f t="shared" si="5"/>
        <v>0</v>
      </c>
      <c r="AS90" s="187"/>
      <c r="AT90" s="200"/>
      <c r="AU90" s="137"/>
      <c r="AV90" s="135"/>
      <c r="AW90" s="135"/>
      <c r="AX90" s="135"/>
      <c r="AY90" s="135"/>
      <c r="AZ90" s="136"/>
    </row>
    <row r="91" spans="1:52" ht="36" customHeight="1" x14ac:dyDescent="0.2">
      <c r="A91" s="73">
        <v>73</v>
      </c>
      <c r="B91" s="170"/>
      <c r="C91" s="167"/>
      <c r="D91" s="167"/>
      <c r="E91" s="167"/>
      <c r="F91" s="167"/>
      <c r="G91" s="167"/>
      <c r="H91" s="167"/>
      <c r="I91" s="167"/>
      <c r="J91" s="167"/>
      <c r="K91" s="167"/>
      <c r="L91" s="167"/>
      <c r="M91" s="167"/>
      <c r="N91" s="167"/>
      <c r="O91" s="167"/>
      <c r="P91" s="168"/>
      <c r="Q91" s="168"/>
      <c r="R91" s="169"/>
      <c r="S91" s="169"/>
      <c r="T91" s="169"/>
      <c r="U91" s="134"/>
      <c r="V91" s="135"/>
      <c r="W91" s="135"/>
      <c r="X91" s="136"/>
      <c r="Y91" s="132"/>
      <c r="Z91" s="133"/>
      <c r="AA91" s="133"/>
      <c r="AB91" s="186"/>
      <c r="AC91" s="186"/>
      <c r="AD91" s="185"/>
      <c r="AE91" s="185"/>
      <c r="AF91" s="185"/>
      <c r="AG91" s="187">
        <f t="shared" si="4"/>
        <v>0</v>
      </c>
      <c r="AH91" s="187"/>
      <c r="AI91" s="187"/>
      <c r="AJ91" s="53"/>
      <c r="AK91" s="188"/>
      <c r="AL91" s="188"/>
      <c r="AM91" s="186"/>
      <c r="AN91" s="186"/>
      <c r="AO91" s="185"/>
      <c r="AP91" s="185"/>
      <c r="AQ91" s="185"/>
      <c r="AR91" s="187">
        <f t="shared" si="5"/>
        <v>0</v>
      </c>
      <c r="AS91" s="187"/>
      <c r="AT91" s="200"/>
      <c r="AU91" s="137"/>
      <c r="AV91" s="135"/>
      <c r="AW91" s="135"/>
      <c r="AX91" s="135"/>
      <c r="AY91" s="135"/>
      <c r="AZ91" s="136"/>
    </row>
    <row r="92" spans="1:52" ht="36" customHeight="1" x14ac:dyDescent="0.2">
      <c r="A92" s="73">
        <v>74</v>
      </c>
      <c r="B92" s="170"/>
      <c r="C92" s="167"/>
      <c r="D92" s="167"/>
      <c r="E92" s="167"/>
      <c r="F92" s="167"/>
      <c r="G92" s="167"/>
      <c r="H92" s="167"/>
      <c r="I92" s="167"/>
      <c r="J92" s="167"/>
      <c r="K92" s="167"/>
      <c r="L92" s="167"/>
      <c r="M92" s="167"/>
      <c r="N92" s="167"/>
      <c r="O92" s="167"/>
      <c r="P92" s="168"/>
      <c r="Q92" s="168"/>
      <c r="R92" s="169"/>
      <c r="S92" s="169"/>
      <c r="T92" s="169"/>
      <c r="U92" s="134"/>
      <c r="V92" s="135"/>
      <c r="W92" s="135"/>
      <c r="X92" s="136"/>
      <c r="Y92" s="132"/>
      <c r="Z92" s="133"/>
      <c r="AA92" s="133"/>
      <c r="AB92" s="186"/>
      <c r="AC92" s="186"/>
      <c r="AD92" s="185"/>
      <c r="AE92" s="185"/>
      <c r="AF92" s="185"/>
      <c r="AG92" s="187">
        <f t="shared" si="4"/>
        <v>0</v>
      </c>
      <c r="AH92" s="187"/>
      <c r="AI92" s="187"/>
      <c r="AJ92" s="53"/>
      <c r="AK92" s="188"/>
      <c r="AL92" s="188"/>
      <c r="AM92" s="186"/>
      <c r="AN92" s="186"/>
      <c r="AO92" s="185"/>
      <c r="AP92" s="185"/>
      <c r="AQ92" s="185"/>
      <c r="AR92" s="187">
        <f t="shared" si="5"/>
        <v>0</v>
      </c>
      <c r="AS92" s="187"/>
      <c r="AT92" s="200"/>
      <c r="AU92" s="137"/>
      <c r="AV92" s="135"/>
      <c r="AW92" s="135"/>
      <c r="AX92" s="135"/>
      <c r="AY92" s="135"/>
      <c r="AZ92" s="136"/>
    </row>
    <row r="93" spans="1:52" ht="36" customHeight="1" x14ac:dyDescent="0.2">
      <c r="A93" s="73">
        <v>75</v>
      </c>
      <c r="B93" s="170"/>
      <c r="C93" s="167"/>
      <c r="D93" s="167"/>
      <c r="E93" s="167"/>
      <c r="F93" s="167"/>
      <c r="G93" s="167"/>
      <c r="H93" s="167"/>
      <c r="I93" s="167"/>
      <c r="J93" s="167"/>
      <c r="K93" s="167"/>
      <c r="L93" s="167"/>
      <c r="M93" s="167"/>
      <c r="N93" s="167"/>
      <c r="O93" s="167"/>
      <c r="P93" s="168"/>
      <c r="Q93" s="168"/>
      <c r="R93" s="169"/>
      <c r="S93" s="169"/>
      <c r="T93" s="169"/>
      <c r="U93" s="134"/>
      <c r="V93" s="135"/>
      <c r="W93" s="135"/>
      <c r="X93" s="136"/>
      <c r="Y93" s="132"/>
      <c r="Z93" s="133"/>
      <c r="AA93" s="133"/>
      <c r="AB93" s="186"/>
      <c r="AC93" s="186"/>
      <c r="AD93" s="185"/>
      <c r="AE93" s="185"/>
      <c r="AF93" s="185"/>
      <c r="AG93" s="187">
        <f t="shared" si="4"/>
        <v>0</v>
      </c>
      <c r="AH93" s="187"/>
      <c r="AI93" s="187"/>
      <c r="AJ93" s="53"/>
      <c r="AK93" s="188"/>
      <c r="AL93" s="188"/>
      <c r="AM93" s="186"/>
      <c r="AN93" s="186"/>
      <c r="AO93" s="185"/>
      <c r="AP93" s="185"/>
      <c r="AQ93" s="185"/>
      <c r="AR93" s="187">
        <f t="shared" si="5"/>
        <v>0</v>
      </c>
      <c r="AS93" s="187"/>
      <c r="AT93" s="200"/>
      <c r="AU93" s="137"/>
      <c r="AV93" s="135"/>
      <c r="AW93" s="135"/>
      <c r="AX93" s="135"/>
      <c r="AY93" s="135"/>
      <c r="AZ93" s="136"/>
    </row>
    <row r="94" spans="1:52" ht="36" customHeight="1" x14ac:dyDescent="0.2">
      <c r="A94" s="73">
        <v>76</v>
      </c>
      <c r="B94" s="170"/>
      <c r="C94" s="167"/>
      <c r="D94" s="167"/>
      <c r="E94" s="167"/>
      <c r="F94" s="167"/>
      <c r="G94" s="167"/>
      <c r="H94" s="167"/>
      <c r="I94" s="167"/>
      <c r="J94" s="167"/>
      <c r="K94" s="167"/>
      <c r="L94" s="167"/>
      <c r="M94" s="167"/>
      <c r="N94" s="167"/>
      <c r="O94" s="167"/>
      <c r="P94" s="168"/>
      <c r="Q94" s="168"/>
      <c r="R94" s="169"/>
      <c r="S94" s="169"/>
      <c r="T94" s="169"/>
      <c r="U94" s="134"/>
      <c r="V94" s="135"/>
      <c r="W94" s="135"/>
      <c r="X94" s="136"/>
      <c r="Y94" s="132"/>
      <c r="Z94" s="133"/>
      <c r="AA94" s="133"/>
      <c r="AB94" s="186"/>
      <c r="AC94" s="186"/>
      <c r="AD94" s="185"/>
      <c r="AE94" s="185"/>
      <c r="AF94" s="185"/>
      <c r="AG94" s="187">
        <f t="shared" si="4"/>
        <v>0</v>
      </c>
      <c r="AH94" s="187"/>
      <c r="AI94" s="187"/>
      <c r="AJ94" s="53"/>
      <c r="AK94" s="188"/>
      <c r="AL94" s="188"/>
      <c r="AM94" s="186"/>
      <c r="AN94" s="186"/>
      <c r="AO94" s="185"/>
      <c r="AP94" s="185"/>
      <c r="AQ94" s="185"/>
      <c r="AR94" s="187">
        <f t="shared" si="5"/>
        <v>0</v>
      </c>
      <c r="AS94" s="187"/>
      <c r="AT94" s="200"/>
      <c r="AU94" s="137"/>
      <c r="AV94" s="135"/>
      <c r="AW94" s="135"/>
      <c r="AX94" s="135"/>
      <c r="AY94" s="135"/>
      <c r="AZ94" s="136"/>
    </row>
    <row r="95" spans="1:52" ht="36" customHeight="1" x14ac:dyDescent="0.2">
      <c r="A95" s="73">
        <v>77</v>
      </c>
      <c r="B95" s="170"/>
      <c r="C95" s="167"/>
      <c r="D95" s="167"/>
      <c r="E95" s="167"/>
      <c r="F95" s="167"/>
      <c r="G95" s="167"/>
      <c r="H95" s="167"/>
      <c r="I95" s="167"/>
      <c r="J95" s="167"/>
      <c r="K95" s="167"/>
      <c r="L95" s="167"/>
      <c r="M95" s="167"/>
      <c r="N95" s="167"/>
      <c r="O95" s="167"/>
      <c r="P95" s="168"/>
      <c r="Q95" s="168"/>
      <c r="R95" s="169"/>
      <c r="S95" s="169"/>
      <c r="T95" s="169"/>
      <c r="U95" s="134"/>
      <c r="V95" s="135"/>
      <c r="W95" s="135"/>
      <c r="X95" s="136"/>
      <c r="Y95" s="132"/>
      <c r="Z95" s="133"/>
      <c r="AA95" s="133"/>
      <c r="AB95" s="186"/>
      <c r="AC95" s="186"/>
      <c r="AD95" s="185"/>
      <c r="AE95" s="185"/>
      <c r="AF95" s="185"/>
      <c r="AG95" s="187">
        <f t="shared" si="4"/>
        <v>0</v>
      </c>
      <c r="AH95" s="187"/>
      <c r="AI95" s="187"/>
      <c r="AJ95" s="53"/>
      <c r="AK95" s="188"/>
      <c r="AL95" s="188"/>
      <c r="AM95" s="186"/>
      <c r="AN95" s="186"/>
      <c r="AO95" s="185"/>
      <c r="AP95" s="185"/>
      <c r="AQ95" s="185"/>
      <c r="AR95" s="187">
        <f t="shared" si="5"/>
        <v>0</v>
      </c>
      <c r="AS95" s="187"/>
      <c r="AT95" s="200"/>
      <c r="AU95" s="137"/>
      <c r="AV95" s="135"/>
      <c r="AW95" s="135"/>
      <c r="AX95" s="135"/>
      <c r="AY95" s="135"/>
      <c r="AZ95" s="136"/>
    </row>
    <row r="96" spans="1:52" ht="36" customHeight="1" x14ac:dyDescent="0.2">
      <c r="A96" s="73">
        <v>78</v>
      </c>
      <c r="B96" s="170"/>
      <c r="C96" s="167"/>
      <c r="D96" s="167"/>
      <c r="E96" s="167"/>
      <c r="F96" s="167"/>
      <c r="G96" s="167"/>
      <c r="H96" s="167"/>
      <c r="I96" s="167"/>
      <c r="J96" s="167"/>
      <c r="K96" s="167"/>
      <c r="L96" s="167"/>
      <c r="M96" s="167"/>
      <c r="N96" s="167"/>
      <c r="O96" s="167"/>
      <c r="P96" s="168"/>
      <c r="Q96" s="168"/>
      <c r="R96" s="169"/>
      <c r="S96" s="169"/>
      <c r="T96" s="169"/>
      <c r="U96" s="134"/>
      <c r="V96" s="135"/>
      <c r="W96" s="135"/>
      <c r="X96" s="136"/>
      <c r="Y96" s="132"/>
      <c r="Z96" s="133"/>
      <c r="AA96" s="133"/>
      <c r="AB96" s="186"/>
      <c r="AC96" s="186"/>
      <c r="AD96" s="185"/>
      <c r="AE96" s="185"/>
      <c r="AF96" s="185"/>
      <c r="AG96" s="187">
        <f t="shared" si="4"/>
        <v>0</v>
      </c>
      <c r="AH96" s="187"/>
      <c r="AI96" s="187"/>
      <c r="AJ96" s="53"/>
      <c r="AK96" s="188"/>
      <c r="AL96" s="188"/>
      <c r="AM96" s="186"/>
      <c r="AN96" s="186"/>
      <c r="AO96" s="185"/>
      <c r="AP96" s="185"/>
      <c r="AQ96" s="185"/>
      <c r="AR96" s="187">
        <f t="shared" si="5"/>
        <v>0</v>
      </c>
      <c r="AS96" s="187"/>
      <c r="AT96" s="200"/>
      <c r="AU96" s="137"/>
      <c r="AV96" s="135"/>
      <c r="AW96" s="135"/>
      <c r="AX96" s="135"/>
      <c r="AY96" s="135"/>
      <c r="AZ96" s="136"/>
    </row>
    <row r="97" spans="1:52" ht="36" customHeight="1" x14ac:dyDescent="0.2">
      <c r="A97" s="73">
        <v>79</v>
      </c>
      <c r="B97" s="170"/>
      <c r="C97" s="167"/>
      <c r="D97" s="167"/>
      <c r="E97" s="167"/>
      <c r="F97" s="167"/>
      <c r="G97" s="167"/>
      <c r="H97" s="167"/>
      <c r="I97" s="167"/>
      <c r="J97" s="167"/>
      <c r="K97" s="167"/>
      <c r="L97" s="167"/>
      <c r="M97" s="167"/>
      <c r="N97" s="167"/>
      <c r="O97" s="167"/>
      <c r="P97" s="168"/>
      <c r="Q97" s="168"/>
      <c r="R97" s="169"/>
      <c r="S97" s="169"/>
      <c r="T97" s="169"/>
      <c r="U97" s="134"/>
      <c r="V97" s="135"/>
      <c r="W97" s="135"/>
      <c r="X97" s="136"/>
      <c r="Y97" s="132"/>
      <c r="Z97" s="133"/>
      <c r="AA97" s="133"/>
      <c r="AB97" s="186"/>
      <c r="AC97" s="186"/>
      <c r="AD97" s="185"/>
      <c r="AE97" s="185"/>
      <c r="AF97" s="185"/>
      <c r="AG97" s="187">
        <f t="shared" si="4"/>
        <v>0</v>
      </c>
      <c r="AH97" s="187"/>
      <c r="AI97" s="187"/>
      <c r="AJ97" s="53"/>
      <c r="AK97" s="188"/>
      <c r="AL97" s="188"/>
      <c r="AM97" s="186"/>
      <c r="AN97" s="186"/>
      <c r="AO97" s="185"/>
      <c r="AP97" s="185"/>
      <c r="AQ97" s="185"/>
      <c r="AR97" s="187">
        <f t="shared" si="5"/>
        <v>0</v>
      </c>
      <c r="AS97" s="187"/>
      <c r="AT97" s="200"/>
      <c r="AU97" s="137"/>
      <c r="AV97" s="135"/>
      <c r="AW97" s="135"/>
      <c r="AX97" s="135"/>
      <c r="AY97" s="135"/>
      <c r="AZ97" s="136"/>
    </row>
    <row r="98" spans="1:52" ht="36" customHeight="1" x14ac:dyDescent="0.2">
      <c r="A98" s="73">
        <v>80</v>
      </c>
      <c r="B98" s="170"/>
      <c r="C98" s="167"/>
      <c r="D98" s="167"/>
      <c r="E98" s="167"/>
      <c r="F98" s="167"/>
      <c r="G98" s="167"/>
      <c r="H98" s="167"/>
      <c r="I98" s="167"/>
      <c r="J98" s="167"/>
      <c r="K98" s="167"/>
      <c r="L98" s="167"/>
      <c r="M98" s="167"/>
      <c r="N98" s="167"/>
      <c r="O98" s="167"/>
      <c r="P98" s="168"/>
      <c r="Q98" s="168"/>
      <c r="R98" s="169"/>
      <c r="S98" s="169"/>
      <c r="T98" s="169"/>
      <c r="U98" s="134"/>
      <c r="V98" s="135"/>
      <c r="W98" s="135"/>
      <c r="X98" s="136"/>
      <c r="Y98" s="132"/>
      <c r="Z98" s="133"/>
      <c r="AA98" s="133"/>
      <c r="AB98" s="186"/>
      <c r="AC98" s="186"/>
      <c r="AD98" s="185"/>
      <c r="AE98" s="185"/>
      <c r="AF98" s="185"/>
      <c r="AG98" s="187">
        <f t="shared" si="4"/>
        <v>0</v>
      </c>
      <c r="AH98" s="187"/>
      <c r="AI98" s="187"/>
      <c r="AJ98" s="53"/>
      <c r="AK98" s="188"/>
      <c r="AL98" s="188"/>
      <c r="AM98" s="186"/>
      <c r="AN98" s="186"/>
      <c r="AO98" s="185"/>
      <c r="AP98" s="185"/>
      <c r="AQ98" s="185"/>
      <c r="AR98" s="187">
        <f t="shared" si="5"/>
        <v>0</v>
      </c>
      <c r="AS98" s="187"/>
      <c r="AT98" s="200"/>
      <c r="AU98" s="137"/>
      <c r="AV98" s="135"/>
      <c r="AW98" s="135"/>
      <c r="AX98" s="135"/>
      <c r="AY98" s="135"/>
      <c r="AZ98" s="136"/>
    </row>
    <row r="99" spans="1:52" ht="36" customHeight="1" x14ac:dyDescent="0.2">
      <c r="A99" s="73">
        <v>81</v>
      </c>
      <c r="B99" s="170"/>
      <c r="C99" s="167"/>
      <c r="D99" s="167"/>
      <c r="E99" s="167"/>
      <c r="F99" s="167"/>
      <c r="G99" s="167"/>
      <c r="H99" s="167"/>
      <c r="I99" s="167"/>
      <c r="J99" s="167"/>
      <c r="K99" s="167"/>
      <c r="L99" s="167"/>
      <c r="M99" s="167"/>
      <c r="N99" s="167"/>
      <c r="O99" s="167"/>
      <c r="P99" s="168"/>
      <c r="Q99" s="168"/>
      <c r="R99" s="169"/>
      <c r="S99" s="169"/>
      <c r="T99" s="169"/>
      <c r="U99" s="134"/>
      <c r="V99" s="135"/>
      <c r="W99" s="135"/>
      <c r="X99" s="136"/>
      <c r="Y99" s="132"/>
      <c r="Z99" s="133"/>
      <c r="AA99" s="133"/>
      <c r="AB99" s="186"/>
      <c r="AC99" s="186"/>
      <c r="AD99" s="185"/>
      <c r="AE99" s="185"/>
      <c r="AF99" s="185"/>
      <c r="AG99" s="187">
        <f t="shared" si="4"/>
        <v>0</v>
      </c>
      <c r="AH99" s="187"/>
      <c r="AI99" s="187"/>
      <c r="AJ99" s="53"/>
      <c r="AK99" s="188"/>
      <c r="AL99" s="188"/>
      <c r="AM99" s="186"/>
      <c r="AN99" s="186"/>
      <c r="AO99" s="185"/>
      <c r="AP99" s="185"/>
      <c r="AQ99" s="185"/>
      <c r="AR99" s="187">
        <f t="shared" si="5"/>
        <v>0</v>
      </c>
      <c r="AS99" s="187"/>
      <c r="AT99" s="200"/>
      <c r="AU99" s="137"/>
      <c r="AV99" s="135"/>
      <c r="AW99" s="135"/>
      <c r="AX99" s="135"/>
      <c r="AY99" s="135"/>
      <c r="AZ99" s="136"/>
    </row>
    <row r="100" spans="1:52" ht="36" customHeight="1" x14ac:dyDescent="0.2">
      <c r="A100" s="73">
        <v>82</v>
      </c>
      <c r="B100" s="170"/>
      <c r="C100" s="167"/>
      <c r="D100" s="167"/>
      <c r="E100" s="167"/>
      <c r="F100" s="167"/>
      <c r="G100" s="167"/>
      <c r="H100" s="167"/>
      <c r="I100" s="167"/>
      <c r="J100" s="167"/>
      <c r="K100" s="167"/>
      <c r="L100" s="167"/>
      <c r="M100" s="167"/>
      <c r="N100" s="167"/>
      <c r="O100" s="167"/>
      <c r="P100" s="168"/>
      <c r="Q100" s="168"/>
      <c r="R100" s="169"/>
      <c r="S100" s="169"/>
      <c r="T100" s="169"/>
      <c r="U100" s="134"/>
      <c r="V100" s="135"/>
      <c r="W100" s="135"/>
      <c r="X100" s="136"/>
      <c r="Y100" s="132"/>
      <c r="Z100" s="133"/>
      <c r="AA100" s="133"/>
      <c r="AB100" s="186"/>
      <c r="AC100" s="186"/>
      <c r="AD100" s="185"/>
      <c r="AE100" s="185"/>
      <c r="AF100" s="185"/>
      <c r="AG100" s="187">
        <f t="shared" si="4"/>
        <v>0</v>
      </c>
      <c r="AH100" s="187"/>
      <c r="AI100" s="187"/>
      <c r="AJ100" s="53"/>
      <c r="AK100" s="188"/>
      <c r="AL100" s="188"/>
      <c r="AM100" s="186"/>
      <c r="AN100" s="186"/>
      <c r="AO100" s="185"/>
      <c r="AP100" s="185"/>
      <c r="AQ100" s="185"/>
      <c r="AR100" s="187">
        <f t="shared" si="5"/>
        <v>0</v>
      </c>
      <c r="AS100" s="187"/>
      <c r="AT100" s="200"/>
      <c r="AU100" s="137"/>
      <c r="AV100" s="135"/>
      <c r="AW100" s="135"/>
      <c r="AX100" s="135"/>
      <c r="AY100" s="135"/>
      <c r="AZ100" s="136"/>
    </row>
    <row r="101" spans="1:52" ht="36" customHeight="1" x14ac:dyDescent="0.2">
      <c r="A101" s="73">
        <v>83</v>
      </c>
      <c r="B101" s="170"/>
      <c r="C101" s="167"/>
      <c r="D101" s="167"/>
      <c r="E101" s="167"/>
      <c r="F101" s="167"/>
      <c r="G101" s="167"/>
      <c r="H101" s="167"/>
      <c r="I101" s="167"/>
      <c r="J101" s="167"/>
      <c r="K101" s="167"/>
      <c r="L101" s="167"/>
      <c r="M101" s="167"/>
      <c r="N101" s="167"/>
      <c r="O101" s="167"/>
      <c r="P101" s="168"/>
      <c r="Q101" s="168"/>
      <c r="R101" s="169"/>
      <c r="S101" s="169"/>
      <c r="T101" s="169"/>
      <c r="U101" s="134"/>
      <c r="V101" s="135"/>
      <c r="W101" s="135"/>
      <c r="X101" s="136"/>
      <c r="Y101" s="132"/>
      <c r="Z101" s="133"/>
      <c r="AA101" s="133"/>
      <c r="AB101" s="186"/>
      <c r="AC101" s="186"/>
      <c r="AD101" s="185"/>
      <c r="AE101" s="185"/>
      <c r="AF101" s="185"/>
      <c r="AG101" s="187">
        <f t="shared" si="4"/>
        <v>0</v>
      </c>
      <c r="AH101" s="187"/>
      <c r="AI101" s="187"/>
      <c r="AJ101" s="53"/>
      <c r="AK101" s="188"/>
      <c r="AL101" s="188"/>
      <c r="AM101" s="186"/>
      <c r="AN101" s="186"/>
      <c r="AO101" s="185"/>
      <c r="AP101" s="185"/>
      <c r="AQ101" s="185"/>
      <c r="AR101" s="187">
        <f t="shared" si="5"/>
        <v>0</v>
      </c>
      <c r="AS101" s="187"/>
      <c r="AT101" s="200"/>
      <c r="AU101" s="137"/>
      <c r="AV101" s="135"/>
      <c r="AW101" s="135"/>
      <c r="AX101" s="135"/>
      <c r="AY101" s="135"/>
      <c r="AZ101" s="136"/>
    </row>
    <row r="102" spans="1:52" ht="36" customHeight="1" x14ac:dyDescent="0.2">
      <c r="A102" s="73">
        <v>84</v>
      </c>
      <c r="B102" s="170"/>
      <c r="C102" s="167"/>
      <c r="D102" s="167"/>
      <c r="E102" s="167"/>
      <c r="F102" s="167"/>
      <c r="G102" s="167"/>
      <c r="H102" s="167"/>
      <c r="I102" s="167"/>
      <c r="J102" s="167"/>
      <c r="K102" s="167"/>
      <c r="L102" s="167"/>
      <c r="M102" s="167"/>
      <c r="N102" s="167"/>
      <c r="O102" s="167"/>
      <c r="P102" s="168"/>
      <c r="Q102" s="168"/>
      <c r="R102" s="169"/>
      <c r="S102" s="169"/>
      <c r="T102" s="169"/>
      <c r="U102" s="134"/>
      <c r="V102" s="135"/>
      <c r="W102" s="135"/>
      <c r="X102" s="136"/>
      <c r="Y102" s="132"/>
      <c r="Z102" s="133"/>
      <c r="AA102" s="133"/>
      <c r="AB102" s="186"/>
      <c r="AC102" s="186"/>
      <c r="AD102" s="185"/>
      <c r="AE102" s="185"/>
      <c r="AF102" s="185"/>
      <c r="AG102" s="187">
        <f t="shared" si="4"/>
        <v>0</v>
      </c>
      <c r="AH102" s="187"/>
      <c r="AI102" s="187"/>
      <c r="AJ102" s="53"/>
      <c r="AK102" s="188"/>
      <c r="AL102" s="188"/>
      <c r="AM102" s="186"/>
      <c r="AN102" s="186"/>
      <c r="AO102" s="185"/>
      <c r="AP102" s="185"/>
      <c r="AQ102" s="185"/>
      <c r="AR102" s="187">
        <f t="shared" si="5"/>
        <v>0</v>
      </c>
      <c r="AS102" s="187"/>
      <c r="AT102" s="200"/>
      <c r="AU102" s="137"/>
      <c r="AV102" s="135"/>
      <c r="AW102" s="135"/>
      <c r="AX102" s="135"/>
      <c r="AY102" s="135"/>
      <c r="AZ102" s="136"/>
    </row>
    <row r="103" spans="1:52" ht="36" customHeight="1" x14ac:dyDescent="0.2">
      <c r="A103" s="73">
        <v>85</v>
      </c>
      <c r="B103" s="170"/>
      <c r="C103" s="167"/>
      <c r="D103" s="167"/>
      <c r="E103" s="167"/>
      <c r="F103" s="167"/>
      <c r="G103" s="167"/>
      <c r="H103" s="167"/>
      <c r="I103" s="167"/>
      <c r="J103" s="167"/>
      <c r="K103" s="167"/>
      <c r="L103" s="167"/>
      <c r="M103" s="167"/>
      <c r="N103" s="167"/>
      <c r="O103" s="167"/>
      <c r="P103" s="168"/>
      <c r="Q103" s="168"/>
      <c r="R103" s="169"/>
      <c r="S103" s="169"/>
      <c r="T103" s="169"/>
      <c r="U103" s="134"/>
      <c r="V103" s="135"/>
      <c r="W103" s="135"/>
      <c r="X103" s="136"/>
      <c r="Y103" s="132"/>
      <c r="Z103" s="133"/>
      <c r="AA103" s="133"/>
      <c r="AB103" s="186"/>
      <c r="AC103" s="186"/>
      <c r="AD103" s="185"/>
      <c r="AE103" s="185"/>
      <c r="AF103" s="185"/>
      <c r="AG103" s="187">
        <f t="shared" si="4"/>
        <v>0</v>
      </c>
      <c r="AH103" s="187"/>
      <c r="AI103" s="187"/>
      <c r="AJ103" s="53"/>
      <c r="AK103" s="188"/>
      <c r="AL103" s="188"/>
      <c r="AM103" s="186"/>
      <c r="AN103" s="186"/>
      <c r="AO103" s="185"/>
      <c r="AP103" s="185"/>
      <c r="AQ103" s="185"/>
      <c r="AR103" s="187">
        <f t="shared" si="5"/>
        <v>0</v>
      </c>
      <c r="AS103" s="187"/>
      <c r="AT103" s="200"/>
      <c r="AU103" s="137"/>
      <c r="AV103" s="135"/>
      <c r="AW103" s="135"/>
      <c r="AX103" s="135"/>
      <c r="AY103" s="135"/>
      <c r="AZ103" s="136"/>
    </row>
    <row r="104" spans="1:52" ht="36" customHeight="1" x14ac:dyDescent="0.2">
      <c r="A104" s="73">
        <v>86</v>
      </c>
      <c r="B104" s="170"/>
      <c r="C104" s="167"/>
      <c r="D104" s="167"/>
      <c r="E104" s="167"/>
      <c r="F104" s="167"/>
      <c r="G104" s="167"/>
      <c r="H104" s="167"/>
      <c r="I104" s="167"/>
      <c r="J104" s="167"/>
      <c r="K104" s="167"/>
      <c r="L104" s="167"/>
      <c r="M104" s="167"/>
      <c r="N104" s="167"/>
      <c r="O104" s="167"/>
      <c r="P104" s="168"/>
      <c r="Q104" s="168"/>
      <c r="R104" s="169"/>
      <c r="S104" s="169"/>
      <c r="T104" s="169"/>
      <c r="U104" s="134"/>
      <c r="V104" s="135"/>
      <c r="W104" s="135"/>
      <c r="X104" s="136"/>
      <c r="Y104" s="132"/>
      <c r="Z104" s="133"/>
      <c r="AA104" s="133"/>
      <c r="AB104" s="186"/>
      <c r="AC104" s="186"/>
      <c r="AD104" s="185"/>
      <c r="AE104" s="185"/>
      <c r="AF104" s="185"/>
      <c r="AG104" s="187">
        <f t="shared" si="4"/>
        <v>0</v>
      </c>
      <c r="AH104" s="187"/>
      <c r="AI104" s="187"/>
      <c r="AJ104" s="53"/>
      <c r="AK104" s="188"/>
      <c r="AL104" s="188"/>
      <c r="AM104" s="186"/>
      <c r="AN104" s="186"/>
      <c r="AO104" s="185"/>
      <c r="AP104" s="185"/>
      <c r="AQ104" s="185"/>
      <c r="AR104" s="187">
        <f t="shared" si="5"/>
        <v>0</v>
      </c>
      <c r="AS104" s="187"/>
      <c r="AT104" s="200"/>
      <c r="AU104" s="137"/>
      <c r="AV104" s="135"/>
      <c r="AW104" s="135"/>
      <c r="AX104" s="135"/>
      <c r="AY104" s="135"/>
      <c r="AZ104" s="136"/>
    </row>
    <row r="105" spans="1:52" ht="36" customHeight="1" x14ac:dyDescent="0.2">
      <c r="A105" s="73">
        <v>87</v>
      </c>
      <c r="B105" s="170"/>
      <c r="C105" s="167"/>
      <c r="D105" s="167"/>
      <c r="E105" s="167"/>
      <c r="F105" s="167"/>
      <c r="G105" s="167"/>
      <c r="H105" s="167"/>
      <c r="I105" s="167"/>
      <c r="J105" s="167"/>
      <c r="K105" s="167"/>
      <c r="L105" s="167"/>
      <c r="M105" s="167"/>
      <c r="N105" s="167"/>
      <c r="O105" s="167"/>
      <c r="P105" s="168"/>
      <c r="Q105" s="168"/>
      <c r="R105" s="169"/>
      <c r="S105" s="169"/>
      <c r="T105" s="169"/>
      <c r="U105" s="134"/>
      <c r="V105" s="135"/>
      <c r="W105" s="135"/>
      <c r="X105" s="136"/>
      <c r="Y105" s="132"/>
      <c r="Z105" s="133"/>
      <c r="AA105" s="133"/>
      <c r="AB105" s="186"/>
      <c r="AC105" s="186"/>
      <c r="AD105" s="185"/>
      <c r="AE105" s="185"/>
      <c r="AF105" s="185"/>
      <c r="AG105" s="187">
        <f t="shared" si="4"/>
        <v>0</v>
      </c>
      <c r="AH105" s="187"/>
      <c r="AI105" s="187"/>
      <c r="AJ105" s="53"/>
      <c r="AK105" s="188"/>
      <c r="AL105" s="188"/>
      <c r="AM105" s="186"/>
      <c r="AN105" s="186"/>
      <c r="AO105" s="185"/>
      <c r="AP105" s="185"/>
      <c r="AQ105" s="185"/>
      <c r="AR105" s="187">
        <f t="shared" si="5"/>
        <v>0</v>
      </c>
      <c r="AS105" s="187"/>
      <c r="AT105" s="200"/>
      <c r="AU105" s="137"/>
      <c r="AV105" s="135"/>
      <c r="AW105" s="135"/>
      <c r="AX105" s="135"/>
      <c r="AY105" s="135"/>
      <c r="AZ105" s="136"/>
    </row>
    <row r="106" spans="1:52" ht="36" customHeight="1" x14ac:dyDescent="0.2">
      <c r="A106" s="73">
        <v>88</v>
      </c>
      <c r="B106" s="170"/>
      <c r="C106" s="167"/>
      <c r="D106" s="167"/>
      <c r="E106" s="167"/>
      <c r="F106" s="167"/>
      <c r="G106" s="167"/>
      <c r="H106" s="167"/>
      <c r="I106" s="167"/>
      <c r="J106" s="167"/>
      <c r="K106" s="167"/>
      <c r="L106" s="167"/>
      <c r="M106" s="167"/>
      <c r="N106" s="167"/>
      <c r="O106" s="167"/>
      <c r="P106" s="168"/>
      <c r="Q106" s="168"/>
      <c r="R106" s="169"/>
      <c r="S106" s="169"/>
      <c r="T106" s="169"/>
      <c r="U106" s="134"/>
      <c r="V106" s="135"/>
      <c r="W106" s="135"/>
      <c r="X106" s="136"/>
      <c r="Y106" s="132"/>
      <c r="Z106" s="133"/>
      <c r="AA106" s="133"/>
      <c r="AB106" s="186"/>
      <c r="AC106" s="186"/>
      <c r="AD106" s="185"/>
      <c r="AE106" s="185"/>
      <c r="AF106" s="185"/>
      <c r="AG106" s="187">
        <f t="shared" si="4"/>
        <v>0</v>
      </c>
      <c r="AH106" s="187"/>
      <c r="AI106" s="187"/>
      <c r="AJ106" s="53"/>
      <c r="AK106" s="188"/>
      <c r="AL106" s="188"/>
      <c r="AM106" s="186"/>
      <c r="AN106" s="186"/>
      <c r="AO106" s="185"/>
      <c r="AP106" s="185"/>
      <c r="AQ106" s="185"/>
      <c r="AR106" s="187">
        <f t="shared" si="5"/>
        <v>0</v>
      </c>
      <c r="AS106" s="187"/>
      <c r="AT106" s="200"/>
      <c r="AU106" s="137"/>
      <c r="AV106" s="135"/>
      <c r="AW106" s="135"/>
      <c r="AX106" s="135"/>
      <c r="AY106" s="135"/>
      <c r="AZ106" s="136"/>
    </row>
    <row r="107" spans="1:52" ht="36" customHeight="1" x14ac:dyDescent="0.2">
      <c r="A107" s="73">
        <v>89</v>
      </c>
      <c r="B107" s="170"/>
      <c r="C107" s="167"/>
      <c r="D107" s="167"/>
      <c r="E107" s="167"/>
      <c r="F107" s="167"/>
      <c r="G107" s="167"/>
      <c r="H107" s="167"/>
      <c r="I107" s="167"/>
      <c r="J107" s="167"/>
      <c r="K107" s="167"/>
      <c r="L107" s="167"/>
      <c r="M107" s="167"/>
      <c r="N107" s="167"/>
      <c r="O107" s="167"/>
      <c r="P107" s="168"/>
      <c r="Q107" s="168"/>
      <c r="R107" s="169"/>
      <c r="S107" s="169"/>
      <c r="T107" s="169"/>
      <c r="U107" s="134"/>
      <c r="V107" s="135"/>
      <c r="W107" s="135"/>
      <c r="X107" s="136"/>
      <c r="Y107" s="132"/>
      <c r="Z107" s="133"/>
      <c r="AA107" s="133"/>
      <c r="AB107" s="186"/>
      <c r="AC107" s="186"/>
      <c r="AD107" s="185"/>
      <c r="AE107" s="185"/>
      <c r="AF107" s="185"/>
      <c r="AG107" s="187">
        <f t="shared" si="4"/>
        <v>0</v>
      </c>
      <c r="AH107" s="187"/>
      <c r="AI107" s="187"/>
      <c r="AJ107" s="53"/>
      <c r="AK107" s="188"/>
      <c r="AL107" s="188"/>
      <c r="AM107" s="186"/>
      <c r="AN107" s="186"/>
      <c r="AO107" s="185"/>
      <c r="AP107" s="185"/>
      <c r="AQ107" s="185"/>
      <c r="AR107" s="187">
        <f t="shared" si="5"/>
        <v>0</v>
      </c>
      <c r="AS107" s="187"/>
      <c r="AT107" s="200"/>
      <c r="AU107" s="137"/>
      <c r="AV107" s="135"/>
      <c r="AW107" s="135"/>
      <c r="AX107" s="135"/>
      <c r="AY107" s="135"/>
      <c r="AZ107" s="136"/>
    </row>
    <row r="108" spans="1:52" ht="36" customHeight="1" x14ac:dyDescent="0.2">
      <c r="A108" s="73">
        <v>90</v>
      </c>
      <c r="B108" s="170"/>
      <c r="C108" s="167"/>
      <c r="D108" s="167"/>
      <c r="E108" s="167"/>
      <c r="F108" s="167"/>
      <c r="G108" s="167"/>
      <c r="H108" s="167"/>
      <c r="I108" s="167"/>
      <c r="J108" s="167"/>
      <c r="K108" s="167"/>
      <c r="L108" s="167"/>
      <c r="M108" s="167"/>
      <c r="N108" s="167"/>
      <c r="O108" s="167"/>
      <c r="P108" s="168"/>
      <c r="Q108" s="168"/>
      <c r="R108" s="169"/>
      <c r="S108" s="169"/>
      <c r="T108" s="169"/>
      <c r="U108" s="134"/>
      <c r="V108" s="135"/>
      <c r="W108" s="135"/>
      <c r="X108" s="136"/>
      <c r="Y108" s="132"/>
      <c r="Z108" s="133"/>
      <c r="AA108" s="133"/>
      <c r="AB108" s="186"/>
      <c r="AC108" s="186"/>
      <c r="AD108" s="185"/>
      <c r="AE108" s="185"/>
      <c r="AF108" s="185"/>
      <c r="AG108" s="187">
        <f t="shared" si="4"/>
        <v>0</v>
      </c>
      <c r="AH108" s="187"/>
      <c r="AI108" s="187"/>
      <c r="AJ108" s="53"/>
      <c r="AK108" s="188"/>
      <c r="AL108" s="188"/>
      <c r="AM108" s="186"/>
      <c r="AN108" s="186"/>
      <c r="AO108" s="185"/>
      <c r="AP108" s="185"/>
      <c r="AQ108" s="185"/>
      <c r="AR108" s="187">
        <f t="shared" si="5"/>
        <v>0</v>
      </c>
      <c r="AS108" s="187"/>
      <c r="AT108" s="200"/>
      <c r="AU108" s="137"/>
      <c r="AV108" s="135"/>
      <c r="AW108" s="135"/>
      <c r="AX108" s="135"/>
      <c r="AY108" s="135"/>
      <c r="AZ108" s="136"/>
    </row>
    <row r="109" spans="1:52" ht="36" customHeight="1" x14ac:dyDescent="0.2">
      <c r="A109" s="73">
        <v>91</v>
      </c>
      <c r="B109" s="170"/>
      <c r="C109" s="167"/>
      <c r="D109" s="167"/>
      <c r="E109" s="167"/>
      <c r="F109" s="167"/>
      <c r="G109" s="167"/>
      <c r="H109" s="167"/>
      <c r="I109" s="167"/>
      <c r="J109" s="167"/>
      <c r="K109" s="167"/>
      <c r="L109" s="167"/>
      <c r="M109" s="167"/>
      <c r="N109" s="167"/>
      <c r="O109" s="167"/>
      <c r="P109" s="168"/>
      <c r="Q109" s="168"/>
      <c r="R109" s="169"/>
      <c r="S109" s="169"/>
      <c r="T109" s="169"/>
      <c r="U109" s="134"/>
      <c r="V109" s="135"/>
      <c r="W109" s="135"/>
      <c r="X109" s="136"/>
      <c r="Y109" s="132"/>
      <c r="Z109" s="133"/>
      <c r="AA109" s="133"/>
      <c r="AB109" s="186"/>
      <c r="AC109" s="186"/>
      <c r="AD109" s="185"/>
      <c r="AE109" s="185"/>
      <c r="AF109" s="185"/>
      <c r="AG109" s="187">
        <f t="shared" si="4"/>
        <v>0</v>
      </c>
      <c r="AH109" s="187"/>
      <c r="AI109" s="187"/>
      <c r="AJ109" s="53"/>
      <c r="AK109" s="188"/>
      <c r="AL109" s="188"/>
      <c r="AM109" s="186"/>
      <c r="AN109" s="186"/>
      <c r="AO109" s="185"/>
      <c r="AP109" s="185"/>
      <c r="AQ109" s="185"/>
      <c r="AR109" s="187">
        <f t="shared" si="5"/>
        <v>0</v>
      </c>
      <c r="AS109" s="187"/>
      <c r="AT109" s="200"/>
      <c r="AU109" s="137"/>
      <c r="AV109" s="135"/>
      <c r="AW109" s="135"/>
      <c r="AX109" s="135"/>
      <c r="AY109" s="135"/>
      <c r="AZ109" s="136"/>
    </row>
    <row r="110" spans="1:52" ht="36" customHeight="1" x14ac:dyDescent="0.2">
      <c r="A110" s="73">
        <v>92</v>
      </c>
      <c r="B110" s="170"/>
      <c r="C110" s="167"/>
      <c r="D110" s="167"/>
      <c r="E110" s="167"/>
      <c r="F110" s="167"/>
      <c r="G110" s="167"/>
      <c r="H110" s="167"/>
      <c r="I110" s="167"/>
      <c r="J110" s="167"/>
      <c r="K110" s="167"/>
      <c r="L110" s="167"/>
      <c r="M110" s="167"/>
      <c r="N110" s="167"/>
      <c r="O110" s="167"/>
      <c r="P110" s="168"/>
      <c r="Q110" s="168"/>
      <c r="R110" s="169"/>
      <c r="S110" s="169"/>
      <c r="T110" s="169"/>
      <c r="U110" s="134"/>
      <c r="V110" s="135"/>
      <c r="W110" s="135"/>
      <c r="X110" s="136"/>
      <c r="Y110" s="132"/>
      <c r="Z110" s="133"/>
      <c r="AA110" s="133"/>
      <c r="AB110" s="186"/>
      <c r="AC110" s="186"/>
      <c r="AD110" s="185"/>
      <c r="AE110" s="185"/>
      <c r="AF110" s="185"/>
      <c r="AG110" s="187">
        <f t="shared" si="4"/>
        <v>0</v>
      </c>
      <c r="AH110" s="187"/>
      <c r="AI110" s="187"/>
      <c r="AJ110" s="53"/>
      <c r="AK110" s="188"/>
      <c r="AL110" s="188"/>
      <c r="AM110" s="186"/>
      <c r="AN110" s="186"/>
      <c r="AO110" s="185"/>
      <c r="AP110" s="185"/>
      <c r="AQ110" s="185"/>
      <c r="AR110" s="187">
        <f t="shared" si="5"/>
        <v>0</v>
      </c>
      <c r="AS110" s="187"/>
      <c r="AT110" s="200"/>
      <c r="AU110" s="137"/>
      <c r="AV110" s="135"/>
      <c r="AW110" s="135"/>
      <c r="AX110" s="135"/>
      <c r="AY110" s="135"/>
      <c r="AZ110" s="136"/>
    </row>
    <row r="111" spans="1:52" ht="36" customHeight="1" x14ac:dyDescent="0.2">
      <c r="A111" s="73">
        <v>93</v>
      </c>
      <c r="B111" s="170"/>
      <c r="C111" s="167"/>
      <c r="D111" s="167"/>
      <c r="E111" s="167"/>
      <c r="F111" s="167"/>
      <c r="G111" s="167"/>
      <c r="H111" s="167"/>
      <c r="I111" s="167"/>
      <c r="J111" s="167"/>
      <c r="K111" s="167"/>
      <c r="L111" s="167"/>
      <c r="M111" s="167"/>
      <c r="N111" s="167"/>
      <c r="O111" s="167"/>
      <c r="P111" s="168"/>
      <c r="Q111" s="168"/>
      <c r="R111" s="169"/>
      <c r="S111" s="169"/>
      <c r="T111" s="169"/>
      <c r="U111" s="134"/>
      <c r="V111" s="135"/>
      <c r="W111" s="135"/>
      <c r="X111" s="136"/>
      <c r="Y111" s="132"/>
      <c r="Z111" s="133"/>
      <c r="AA111" s="133"/>
      <c r="AB111" s="186"/>
      <c r="AC111" s="186"/>
      <c r="AD111" s="185"/>
      <c r="AE111" s="185"/>
      <c r="AF111" s="185"/>
      <c r="AG111" s="187">
        <f t="shared" si="4"/>
        <v>0</v>
      </c>
      <c r="AH111" s="187"/>
      <c r="AI111" s="187"/>
      <c r="AJ111" s="53"/>
      <c r="AK111" s="188"/>
      <c r="AL111" s="188"/>
      <c r="AM111" s="186"/>
      <c r="AN111" s="186"/>
      <c r="AO111" s="185"/>
      <c r="AP111" s="185"/>
      <c r="AQ111" s="185"/>
      <c r="AR111" s="187">
        <f t="shared" si="5"/>
        <v>0</v>
      </c>
      <c r="AS111" s="187"/>
      <c r="AT111" s="200"/>
      <c r="AU111" s="137"/>
      <c r="AV111" s="135"/>
      <c r="AW111" s="135"/>
      <c r="AX111" s="135"/>
      <c r="AY111" s="135"/>
      <c r="AZ111" s="136"/>
    </row>
    <row r="112" spans="1:52" ht="36" customHeight="1" x14ac:dyDescent="0.2">
      <c r="A112" s="73">
        <v>94</v>
      </c>
      <c r="B112" s="170"/>
      <c r="C112" s="167"/>
      <c r="D112" s="167"/>
      <c r="E112" s="167"/>
      <c r="F112" s="167"/>
      <c r="G112" s="167"/>
      <c r="H112" s="167"/>
      <c r="I112" s="167"/>
      <c r="J112" s="167"/>
      <c r="K112" s="167"/>
      <c r="L112" s="167"/>
      <c r="M112" s="167"/>
      <c r="N112" s="167"/>
      <c r="O112" s="167"/>
      <c r="P112" s="168"/>
      <c r="Q112" s="168"/>
      <c r="R112" s="169"/>
      <c r="S112" s="169"/>
      <c r="T112" s="169"/>
      <c r="U112" s="134"/>
      <c r="V112" s="135"/>
      <c r="W112" s="135"/>
      <c r="X112" s="136"/>
      <c r="Y112" s="132"/>
      <c r="Z112" s="133"/>
      <c r="AA112" s="133"/>
      <c r="AB112" s="186"/>
      <c r="AC112" s="186"/>
      <c r="AD112" s="185"/>
      <c r="AE112" s="185"/>
      <c r="AF112" s="185"/>
      <c r="AG112" s="187">
        <f t="shared" si="4"/>
        <v>0</v>
      </c>
      <c r="AH112" s="187"/>
      <c r="AI112" s="187"/>
      <c r="AJ112" s="53"/>
      <c r="AK112" s="188"/>
      <c r="AL112" s="188"/>
      <c r="AM112" s="186"/>
      <c r="AN112" s="186"/>
      <c r="AO112" s="185"/>
      <c r="AP112" s="185"/>
      <c r="AQ112" s="185"/>
      <c r="AR112" s="187">
        <f t="shared" si="5"/>
        <v>0</v>
      </c>
      <c r="AS112" s="187"/>
      <c r="AT112" s="200"/>
      <c r="AU112" s="137"/>
      <c r="AV112" s="135"/>
      <c r="AW112" s="135"/>
      <c r="AX112" s="135"/>
      <c r="AY112" s="135"/>
      <c r="AZ112" s="136"/>
    </row>
    <row r="113" spans="1:52" ht="36" customHeight="1" x14ac:dyDescent="0.2">
      <c r="A113" s="73">
        <v>95</v>
      </c>
      <c r="B113" s="170"/>
      <c r="C113" s="167"/>
      <c r="D113" s="167"/>
      <c r="E113" s="167"/>
      <c r="F113" s="167"/>
      <c r="G113" s="167"/>
      <c r="H113" s="167"/>
      <c r="I113" s="167"/>
      <c r="J113" s="167"/>
      <c r="K113" s="167"/>
      <c r="L113" s="167"/>
      <c r="M113" s="167"/>
      <c r="N113" s="167"/>
      <c r="O113" s="167"/>
      <c r="P113" s="168"/>
      <c r="Q113" s="168"/>
      <c r="R113" s="169"/>
      <c r="S113" s="169"/>
      <c r="T113" s="169"/>
      <c r="U113" s="134"/>
      <c r="V113" s="135"/>
      <c r="W113" s="135"/>
      <c r="X113" s="136"/>
      <c r="Y113" s="132"/>
      <c r="Z113" s="133"/>
      <c r="AA113" s="133"/>
      <c r="AB113" s="186"/>
      <c r="AC113" s="186"/>
      <c r="AD113" s="185"/>
      <c r="AE113" s="185"/>
      <c r="AF113" s="185"/>
      <c r="AG113" s="187">
        <f t="shared" si="4"/>
        <v>0</v>
      </c>
      <c r="AH113" s="187"/>
      <c r="AI113" s="187"/>
      <c r="AJ113" s="53"/>
      <c r="AK113" s="188"/>
      <c r="AL113" s="188"/>
      <c r="AM113" s="186"/>
      <c r="AN113" s="186"/>
      <c r="AO113" s="185"/>
      <c r="AP113" s="185"/>
      <c r="AQ113" s="185"/>
      <c r="AR113" s="187">
        <f t="shared" si="5"/>
        <v>0</v>
      </c>
      <c r="AS113" s="187"/>
      <c r="AT113" s="200"/>
      <c r="AU113" s="137"/>
      <c r="AV113" s="135"/>
      <c r="AW113" s="135"/>
      <c r="AX113" s="135"/>
      <c r="AY113" s="135"/>
      <c r="AZ113" s="136"/>
    </row>
    <row r="114" spans="1:52" ht="36" customHeight="1" x14ac:dyDescent="0.2">
      <c r="A114" s="73">
        <v>96</v>
      </c>
      <c r="B114" s="170"/>
      <c r="C114" s="167"/>
      <c r="D114" s="167"/>
      <c r="E114" s="167"/>
      <c r="F114" s="167"/>
      <c r="G114" s="167"/>
      <c r="H114" s="167"/>
      <c r="I114" s="167"/>
      <c r="J114" s="167"/>
      <c r="K114" s="167"/>
      <c r="L114" s="167"/>
      <c r="M114" s="167"/>
      <c r="N114" s="167"/>
      <c r="O114" s="167"/>
      <c r="P114" s="168"/>
      <c r="Q114" s="168"/>
      <c r="R114" s="169"/>
      <c r="S114" s="169"/>
      <c r="T114" s="169"/>
      <c r="U114" s="134"/>
      <c r="V114" s="135"/>
      <c r="W114" s="135"/>
      <c r="X114" s="136"/>
      <c r="Y114" s="132"/>
      <c r="Z114" s="133"/>
      <c r="AA114" s="133"/>
      <c r="AB114" s="186"/>
      <c r="AC114" s="186"/>
      <c r="AD114" s="185"/>
      <c r="AE114" s="185"/>
      <c r="AF114" s="185"/>
      <c r="AG114" s="187">
        <f t="shared" si="4"/>
        <v>0</v>
      </c>
      <c r="AH114" s="187"/>
      <c r="AI114" s="187"/>
      <c r="AJ114" s="53"/>
      <c r="AK114" s="188"/>
      <c r="AL114" s="188"/>
      <c r="AM114" s="186"/>
      <c r="AN114" s="186"/>
      <c r="AO114" s="185"/>
      <c r="AP114" s="185"/>
      <c r="AQ114" s="185"/>
      <c r="AR114" s="187">
        <f t="shared" si="5"/>
        <v>0</v>
      </c>
      <c r="AS114" s="187"/>
      <c r="AT114" s="200"/>
      <c r="AU114" s="137"/>
      <c r="AV114" s="135"/>
      <c r="AW114" s="135"/>
      <c r="AX114" s="135"/>
      <c r="AY114" s="135"/>
      <c r="AZ114" s="136"/>
    </row>
    <row r="115" spans="1:52" ht="36" customHeight="1" x14ac:dyDescent="0.2">
      <c r="A115" s="73">
        <v>97</v>
      </c>
      <c r="B115" s="170"/>
      <c r="C115" s="167"/>
      <c r="D115" s="167"/>
      <c r="E115" s="167"/>
      <c r="F115" s="167"/>
      <c r="G115" s="167"/>
      <c r="H115" s="167"/>
      <c r="I115" s="167"/>
      <c r="J115" s="167"/>
      <c r="K115" s="167"/>
      <c r="L115" s="167"/>
      <c r="M115" s="167"/>
      <c r="N115" s="167"/>
      <c r="O115" s="167"/>
      <c r="P115" s="168"/>
      <c r="Q115" s="168"/>
      <c r="R115" s="169"/>
      <c r="S115" s="169"/>
      <c r="T115" s="169"/>
      <c r="U115" s="134"/>
      <c r="V115" s="135"/>
      <c r="W115" s="135"/>
      <c r="X115" s="136"/>
      <c r="Y115" s="132"/>
      <c r="Z115" s="133"/>
      <c r="AA115" s="133"/>
      <c r="AB115" s="186"/>
      <c r="AC115" s="186"/>
      <c r="AD115" s="185"/>
      <c r="AE115" s="185"/>
      <c r="AF115" s="185"/>
      <c r="AG115" s="187">
        <f t="shared" ref="AG115:AG146" si="6">AD115*AB115</f>
        <v>0</v>
      </c>
      <c r="AH115" s="187"/>
      <c r="AI115" s="187"/>
      <c r="AJ115" s="53"/>
      <c r="AK115" s="188"/>
      <c r="AL115" s="188"/>
      <c r="AM115" s="186"/>
      <c r="AN115" s="186"/>
      <c r="AO115" s="185"/>
      <c r="AP115" s="185"/>
      <c r="AQ115" s="185"/>
      <c r="AR115" s="187">
        <f t="shared" ref="AR115:AR146" si="7">AO115*AM115</f>
        <v>0</v>
      </c>
      <c r="AS115" s="187"/>
      <c r="AT115" s="200"/>
      <c r="AU115" s="137"/>
      <c r="AV115" s="135"/>
      <c r="AW115" s="135"/>
      <c r="AX115" s="135"/>
      <c r="AY115" s="135"/>
      <c r="AZ115" s="136"/>
    </row>
    <row r="116" spans="1:52" ht="36" customHeight="1" x14ac:dyDescent="0.2">
      <c r="A116" s="73">
        <v>98</v>
      </c>
      <c r="B116" s="170"/>
      <c r="C116" s="167"/>
      <c r="D116" s="167"/>
      <c r="E116" s="167"/>
      <c r="F116" s="167"/>
      <c r="G116" s="167"/>
      <c r="H116" s="167"/>
      <c r="I116" s="167"/>
      <c r="J116" s="167"/>
      <c r="K116" s="167"/>
      <c r="L116" s="167"/>
      <c r="M116" s="167"/>
      <c r="N116" s="167"/>
      <c r="O116" s="167"/>
      <c r="P116" s="168"/>
      <c r="Q116" s="168"/>
      <c r="R116" s="169"/>
      <c r="S116" s="169"/>
      <c r="T116" s="169"/>
      <c r="U116" s="134"/>
      <c r="V116" s="135"/>
      <c r="W116" s="135"/>
      <c r="X116" s="136"/>
      <c r="Y116" s="132"/>
      <c r="Z116" s="133"/>
      <c r="AA116" s="133"/>
      <c r="AB116" s="186"/>
      <c r="AC116" s="186"/>
      <c r="AD116" s="185"/>
      <c r="AE116" s="185"/>
      <c r="AF116" s="185"/>
      <c r="AG116" s="187">
        <f t="shared" si="6"/>
        <v>0</v>
      </c>
      <c r="AH116" s="187"/>
      <c r="AI116" s="187"/>
      <c r="AJ116" s="53"/>
      <c r="AK116" s="188"/>
      <c r="AL116" s="188"/>
      <c r="AM116" s="186"/>
      <c r="AN116" s="186"/>
      <c r="AO116" s="185"/>
      <c r="AP116" s="185"/>
      <c r="AQ116" s="185"/>
      <c r="AR116" s="187">
        <f t="shared" si="7"/>
        <v>0</v>
      </c>
      <c r="AS116" s="187"/>
      <c r="AT116" s="200"/>
      <c r="AU116" s="137"/>
      <c r="AV116" s="135"/>
      <c r="AW116" s="135"/>
      <c r="AX116" s="135"/>
      <c r="AY116" s="135"/>
      <c r="AZ116" s="136"/>
    </row>
    <row r="117" spans="1:52" ht="36" customHeight="1" x14ac:dyDescent="0.2">
      <c r="A117" s="73">
        <v>99</v>
      </c>
      <c r="B117" s="170"/>
      <c r="C117" s="167"/>
      <c r="D117" s="167"/>
      <c r="E117" s="167"/>
      <c r="F117" s="167"/>
      <c r="G117" s="167"/>
      <c r="H117" s="167"/>
      <c r="I117" s="167"/>
      <c r="J117" s="167"/>
      <c r="K117" s="167"/>
      <c r="L117" s="167"/>
      <c r="M117" s="167"/>
      <c r="N117" s="167"/>
      <c r="O117" s="167"/>
      <c r="P117" s="168"/>
      <c r="Q117" s="168"/>
      <c r="R117" s="169"/>
      <c r="S117" s="169"/>
      <c r="T117" s="169"/>
      <c r="U117" s="134"/>
      <c r="V117" s="135"/>
      <c r="W117" s="135"/>
      <c r="X117" s="136"/>
      <c r="Y117" s="132"/>
      <c r="Z117" s="133"/>
      <c r="AA117" s="133"/>
      <c r="AB117" s="186"/>
      <c r="AC117" s="186"/>
      <c r="AD117" s="185"/>
      <c r="AE117" s="185"/>
      <c r="AF117" s="185"/>
      <c r="AG117" s="187">
        <f t="shared" si="6"/>
        <v>0</v>
      </c>
      <c r="AH117" s="187"/>
      <c r="AI117" s="187"/>
      <c r="AJ117" s="53"/>
      <c r="AK117" s="188"/>
      <c r="AL117" s="188"/>
      <c r="AM117" s="186"/>
      <c r="AN117" s="186"/>
      <c r="AO117" s="185"/>
      <c r="AP117" s="185"/>
      <c r="AQ117" s="185"/>
      <c r="AR117" s="187">
        <f t="shared" si="7"/>
        <v>0</v>
      </c>
      <c r="AS117" s="187"/>
      <c r="AT117" s="200"/>
      <c r="AU117" s="137"/>
      <c r="AV117" s="135"/>
      <c r="AW117" s="135"/>
      <c r="AX117" s="135"/>
      <c r="AY117" s="135"/>
      <c r="AZ117" s="136"/>
    </row>
    <row r="118" spans="1:52" ht="36" customHeight="1" x14ac:dyDescent="0.2">
      <c r="A118" s="73">
        <v>100</v>
      </c>
      <c r="B118" s="170"/>
      <c r="C118" s="167"/>
      <c r="D118" s="167"/>
      <c r="E118" s="167"/>
      <c r="F118" s="167"/>
      <c r="G118" s="167"/>
      <c r="H118" s="167"/>
      <c r="I118" s="167"/>
      <c r="J118" s="167"/>
      <c r="K118" s="167"/>
      <c r="L118" s="167"/>
      <c r="M118" s="167"/>
      <c r="N118" s="167"/>
      <c r="O118" s="167"/>
      <c r="P118" s="168"/>
      <c r="Q118" s="168"/>
      <c r="R118" s="169"/>
      <c r="S118" s="169"/>
      <c r="T118" s="169"/>
      <c r="U118" s="134"/>
      <c r="V118" s="135"/>
      <c r="W118" s="135"/>
      <c r="X118" s="136"/>
      <c r="Y118" s="132"/>
      <c r="Z118" s="133"/>
      <c r="AA118" s="133"/>
      <c r="AB118" s="186"/>
      <c r="AC118" s="186"/>
      <c r="AD118" s="185"/>
      <c r="AE118" s="185"/>
      <c r="AF118" s="185"/>
      <c r="AG118" s="187">
        <f t="shared" si="6"/>
        <v>0</v>
      </c>
      <c r="AH118" s="187"/>
      <c r="AI118" s="187"/>
      <c r="AJ118" s="53"/>
      <c r="AK118" s="188"/>
      <c r="AL118" s="188"/>
      <c r="AM118" s="186"/>
      <c r="AN118" s="186"/>
      <c r="AO118" s="185"/>
      <c r="AP118" s="185"/>
      <c r="AQ118" s="185"/>
      <c r="AR118" s="187">
        <f t="shared" si="7"/>
        <v>0</v>
      </c>
      <c r="AS118" s="187"/>
      <c r="AT118" s="200"/>
      <c r="AU118" s="137"/>
      <c r="AV118" s="135"/>
      <c r="AW118" s="135"/>
      <c r="AX118" s="135"/>
      <c r="AY118" s="135"/>
      <c r="AZ118" s="136"/>
    </row>
    <row r="119" spans="1:52" ht="36" customHeight="1" x14ac:dyDescent="0.2">
      <c r="A119" s="73">
        <v>101</v>
      </c>
      <c r="B119" s="170"/>
      <c r="C119" s="167"/>
      <c r="D119" s="167"/>
      <c r="E119" s="167"/>
      <c r="F119" s="167"/>
      <c r="G119" s="167"/>
      <c r="H119" s="167"/>
      <c r="I119" s="167"/>
      <c r="J119" s="167"/>
      <c r="K119" s="167"/>
      <c r="L119" s="167"/>
      <c r="M119" s="167"/>
      <c r="N119" s="167"/>
      <c r="O119" s="167"/>
      <c r="P119" s="168"/>
      <c r="Q119" s="168"/>
      <c r="R119" s="169"/>
      <c r="S119" s="169"/>
      <c r="T119" s="169"/>
      <c r="U119" s="134"/>
      <c r="V119" s="135"/>
      <c r="W119" s="135"/>
      <c r="X119" s="136"/>
      <c r="Y119" s="132"/>
      <c r="Z119" s="133"/>
      <c r="AA119" s="133"/>
      <c r="AB119" s="186"/>
      <c r="AC119" s="186"/>
      <c r="AD119" s="185"/>
      <c r="AE119" s="185"/>
      <c r="AF119" s="185"/>
      <c r="AG119" s="187">
        <f t="shared" si="6"/>
        <v>0</v>
      </c>
      <c r="AH119" s="187"/>
      <c r="AI119" s="187"/>
      <c r="AJ119" s="53"/>
      <c r="AK119" s="188"/>
      <c r="AL119" s="188"/>
      <c r="AM119" s="186"/>
      <c r="AN119" s="186"/>
      <c r="AO119" s="185"/>
      <c r="AP119" s="185"/>
      <c r="AQ119" s="185"/>
      <c r="AR119" s="187">
        <f t="shared" si="7"/>
        <v>0</v>
      </c>
      <c r="AS119" s="187"/>
      <c r="AT119" s="200"/>
      <c r="AU119" s="137"/>
      <c r="AV119" s="135"/>
      <c r="AW119" s="135"/>
      <c r="AX119" s="135"/>
      <c r="AY119" s="135"/>
      <c r="AZ119" s="136"/>
    </row>
    <row r="120" spans="1:52" ht="36" customHeight="1" x14ac:dyDescent="0.2">
      <c r="A120" s="73">
        <v>102</v>
      </c>
      <c r="B120" s="170"/>
      <c r="C120" s="167"/>
      <c r="D120" s="167"/>
      <c r="E120" s="167"/>
      <c r="F120" s="167"/>
      <c r="G120" s="167"/>
      <c r="H120" s="167"/>
      <c r="I120" s="167"/>
      <c r="J120" s="167"/>
      <c r="K120" s="167"/>
      <c r="L120" s="167"/>
      <c r="M120" s="167"/>
      <c r="N120" s="167"/>
      <c r="O120" s="167"/>
      <c r="P120" s="168"/>
      <c r="Q120" s="168"/>
      <c r="R120" s="169"/>
      <c r="S120" s="169"/>
      <c r="T120" s="169"/>
      <c r="U120" s="134"/>
      <c r="V120" s="135"/>
      <c r="W120" s="135"/>
      <c r="X120" s="136"/>
      <c r="Y120" s="132"/>
      <c r="Z120" s="133"/>
      <c r="AA120" s="133"/>
      <c r="AB120" s="186"/>
      <c r="AC120" s="186"/>
      <c r="AD120" s="185"/>
      <c r="AE120" s="185"/>
      <c r="AF120" s="185"/>
      <c r="AG120" s="187">
        <f t="shared" si="6"/>
        <v>0</v>
      </c>
      <c r="AH120" s="187"/>
      <c r="AI120" s="187"/>
      <c r="AJ120" s="53"/>
      <c r="AK120" s="188"/>
      <c r="AL120" s="188"/>
      <c r="AM120" s="186"/>
      <c r="AN120" s="186"/>
      <c r="AO120" s="185"/>
      <c r="AP120" s="185"/>
      <c r="AQ120" s="185"/>
      <c r="AR120" s="187">
        <f t="shared" si="7"/>
        <v>0</v>
      </c>
      <c r="AS120" s="187"/>
      <c r="AT120" s="200"/>
      <c r="AU120" s="137"/>
      <c r="AV120" s="135"/>
      <c r="AW120" s="135"/>
      <c r="AX120" s="135"/>
      <c r="AY120" s="135"/>
      <c r="AZ120" s="136"/>
    </row>
    <row r="121" spans="1:52" ht="36" customHeight="1" x14ac:dyDescent="0.2">
      <c r="A121" s="73">
        <v>103</v>
      </c>
      <c r="B121" s="170"/>
      <c r="C121" s="167"/>
      <c r="D121" s="167"/>
      <c r="E121" s="167"/>
      <c r="F121" s="167"/>
      <c r="G121" s="167"/>
      <c r="H121" s="167"/>
      <c r="I121" s="167"/>
      <c r="J121" s="167"/>
      <c r="K121" s="167"/>
      <c r="L121" s="167"/>
      <c r="M121" s="167"/>
      <c r="N121" s="167"/>
      <c r="O121" s="167"/>
      <c r="P121" s="168"/>
      <c r="Q121" s="168"/>
      <c r="R121" s="169"/>
      <c r="S121" s="169"/>
      <c r="T121" s="169"/>
      <c r="U121" s="134"/>
      <c r="V121" s="135"/>
      <c r="W121" s="135"/>
      <c r="X121" s="136"/>
      <c r="Y121" s="132"/>
      <c r="Z121" s="133"/>
      <c r="AA121" s="133"/>
      <c r="AB121" s="186"/>
      <c r="AC121" s="186"/>
      <c r="AD121" s="185"/>
      <c r="AE121" s="185"/>
      <c r="AF121" s="185"/>
      <c r="AG121" s="187">
        <f t="shared" si="6"/>
        <v>0</v>
      </c>
      <c r="AH121" s="187"/>
      <c r="AI121" s="187"/>
      <c r="AJ121" s="53"/>
      <c r="AK121" s="188"/>
      <c r="AL121" s="188"/>
      <c r="AM121" s="186"/>
      <c r="AN121" s="186"/>
      <c r="AO121" s="185"/>
      <c r="AP121" s="185"/>
      <c r="AQ121" s="185"/>
      <c r="AR121" s="187">
        <f t="shared" si="7"/>
        <v>0</v>
      </c>
      <c r="AS121" s="187"/>
      <c r="AT121" s="200"/>
      <c r="AU121" s="137"/>
      <c r="AV121" s="135"/>
      <c r="AW121" s="135"/>
      <c r="AX121" s="135"/>
      <c r="AY121" s="135"/>
      <c r="AZ121" s="136"/>
    </row>
    <row r="122" spans="1:52" ht="36" customHeight="1" x14ac:dyDescent="0.2">
      <c r="A122" s="73">
        <v>104</v>
      </c>
      <c r="B122" s="170"/>
      <c r="C122" s="167"/>
      <c r="D122" s="167"/>
      <c r="E122" s="167"/>
      <c r="F122" s="167"/>
      <c r="G122" s="167"/>
      <c r="H122" s="167"/>
      <c r="I122" s="167"/>
      <c r="J122" s="167"/>
      <c r="K122" s="167"/>
      <c r="L122" s="167"/>
      <c r="M122" s="167"/>
      <c r="N122" s="167"/>
      <c r="O122" s="167"/>
      <c r="P122" s="168"/>
      <c r="Q122" s="168"/>
      <c r="R122" s="169"/>
      <c r="S122" s="169"/>
      <c r="T122" s="169"/>
      <c r="U122" s="134"/>
      <c r="V122" s="135"/>
      <c r="W122" s="135"/>
      <c r="X122" s="136"/>
      <c r="Y122" s="132"/>
      <c r="Z122" s="133"/>
      <c r="AA122" s="133"/>
      <c r="AB122" s="186"/>
      <c r="AC122" s="186"/>
      <c r="AD122" s="185"/>
      <c r="AE122" s="185"/>
      <c r="AF122" s="185"/>
      <c r="AG122" s="187">
        <f t="shared" si="6"/>
        <v>0</v>
      </c>
      <c r="AH122" s="187"/>
      <c r="AI122" s="187"/>
      <c r="AJ122" s="53"/>
      <c r="AK122" s="188"/>
      <c r="AL122" s="188"/>
      <c r="AM122" s="186"/>
      <c r="AN122" s="186"/>
      <c r="AO122" s="185"/>
      <c r="AP122" s="185"/>
      <c r="AQ122" s="185"/>
      <c r="AR122" s="187">
        <f t="shared" si="7"/>
        <v>0</v>
      </c>
      <c r="AS122" s="187"/>
      <c r="AT122" s="200"/>
      <c r="AU122" s="137"/>
      <c r="AV122" s="135"/>
      <c r="AW122" s="135"/>
      <c r="AX122" s="135"/>
      <c r="AY122" s="135"/>
      <c r="AZ122" s="136"/>
    </row>
    <row r="123" spans="1:52" ht="36" customHeight="1" x14ac:dyDescent="0.2">
      <c r="A123" s="73">
        <v>105</v>
      </c>
      <c r="B123" s="170"/>
      <c r="C123" s="167"/>
      <c r="D123" s="167"/>
      <c r="E123" s="167"/>
      <c r="F123" s="167"/>
      <c r="G123" s="167"/>
      <c r="H123" s="167"/>
      <c r="I123" s="167"/>
      <c r="J123" s="167"/>
      <c r="K123" s="167"/>
      <c r="L123" s="167"/>
      <c r="M123" s="167"/>
      <c r="N123" s="167"/>
      <c r="O123" s="167"/>
      <c r="P123" s="168"/>
      <c r="Q123" s="168"/>
      <c r="R123" s="169"/>
      <c r="S123" s="169"/>
      <c r="T123" s="169"/>
      <c r="U123" s="134"/>
      <c r="V123" s="135"/>
      <c r="W123" s="135"/>
      <c r="X123" s="136"/>
      <c r="Y123" s="132"/>
      <c r="Z123" s="133"/>
      <c r="AA123" s="133"/>
      <c r="AB123" s="186"/>
      <c r="AC123" s="186"/>
      <c r="AD123" s="185"/>
      <c r="AE123" s="185"/>
      <c r="AF123" s="185"/>
      <c r="AG123" s="187">
        <f t="shared" si="6"/>
        <v>0</v>
      </c>
      <c r="AH123" s="187"/>
      <c r="AI123" s="187"/>
      <c r="AJ123" s="53"/>
      <c r="AK123" s="188"/>
      <c r="AL123" s="188"/>
      <c r="AM123" s="186"/>
      <c r="AN123" s="186"/>
      <c r="AO123" s="185"/>
      <c r="AP123" s="185"/>
      <c r="AQ123" s="185"/>
      <c r="AR123" s="187">
        <f t="shared" si="7"/>
        <v>0</v>
      </c>
      <c r="AS123" s="187"/>
      <c r="AT123" s="200"/>
      <c r="AU123" s="137"/>
      <c r="AV123" s="135"/>
      <c r="AW123" s="135"/>
      <c r="AX123" s="135"/>
      <c r="AY123" s="135"/>
      <c r="AZ123" s="136"/>
    </row>
    <row r="124" spans="1:52" ht="36" customHeight="1" x14ac:dyDescent="0.2">
      <c r="A124" s="73">
        <v>106</v>
      </c>
      <c r="B124" s="170"/>
      <c r="C124" s="167"/>
      <c r="D124" s="167"/>
      <c r="E124" s="167"/>
      <c r="F124" s="167"/>
      <c r="G124" s="167"/>
      <c r="H124" s="167"/>
      <c r="I124" s="167"/>
      <c r="J124" s="167"/>
      <c r="K124" s="167"/>
      <c r="L124" s="167"/>
      <c r="M124" s="167"/>
      <c r="N124" s="167"/>
      <c r="O124" s="167"/>
      <c r="P124" s="168"/>
      <c r="Q124" s="168"/>
      <c r="R124" s="169"/>
      <c r="S124" s="169"/>
      <c r="T124" s="169"/>
      <c r="U124" s="134"/>
      <c r="V124" s="135"/>
      <c r="W124" s="135"/>
      <c r="X124" s="136"/>
      <c r="Y124" s="132"/>
      <c r="Z124" s="133"/>
      <c r="AA124" s="133"/>
      <c r="AB124" s="186"/>
      <c r="AC124" s="186"/>
      <c r="AD124" s="185"/>
      <c r="AE124" s="185"/>
      <c r="AF124" s="185"/>
      <c r="AG124" s="187">
        <f t="shared" si="6"/>
        <v>0</v>
      </c>
      <c r="AH124" s="187"/>
      <c r="AI124" s="187"/>
      <c r="AJ124" s="53"/>
      <c r="AK124" s="188"/>
      <c r="AL124" s="188"/>
      <c r="AM124" s="186"/>
      <c r="AN124" s="186"/>
      <c r="AO124" s="185"/>
      <c r="AP124" s="185"/>
      <c r="AQ124" s="185"/>
      <c r="AR124" s="187">
        <f t="shared" si="7"/>
        <v>0</v>
      </c>
      <c r="AS124" s="187"/>
      <c r="AT124" s="200"/>
      <c r="AU124" s="137"/>
      <c r="AV124" s="135"/>
      <c r="AW124" s="135"/>
      <c r="AX124" s="135"/>
      <c r="AY124" s="135"/>
      <c r="AZ124" s="136"/>
    </row>
    <row r="125" spans="1:52" ht="36" customHeight="1" x14ac:dyDescent="0.2">
      <c r="A125" s="73">
        <v>107</v>
      </c>
      <c r="B125" s="170"/>
      <c r="C125" s="167"/>
      <c r="D125" s="167"/>
      <c r="E125" s="167"/>
      <c r="F125" s="167"/>
      <c r="G125" s="167"/>
      <c r="H125" s="167"/>
      <c r="I125" s="167"/>
      <c r="J125" s="167"/>
      <c r="K125" s="167"/>
      <c r="L125" s="167"/>
      <c r="M125" s="167"/>
      <c r="N125" s="167"/>
      <c r="O125" s="167"/>
      <c r="P125" s="168"/>
      <c r="Q125" s="168"/>
      <c r="R125" s="169"/>
      <c r="S125" s="169"/>
      <c r="T125" s="169"/>
      <c r="U125" s="134"/>
      <c r="V125" s="135"/>
      <c r="W125" s="135"/>
      <c r="X125" s="136"/>
      <c r="Y125" s="132"/>
      <c r="Z125" s="133"/>
      <c r="AA125" s="133"/>
      <c r="AB125" s="186"/>
      <c r="AC125" s="186"/>
      <c r="AD125" s="185"/>
      <c r="AE125" s="185"/>
      <c r="AF125" s="185"/>
      <c r="AG125" s="187">
        <f t="shared" si="6"/>
        <v>0</v>
      </c>
      <c r="AH125" s="187"/>
      <c r="AI125" s="187"/>
      <c r="AJ125" s="53"/>
      <c r="AK125" s="188"/>
      <c r="AL125" s="188"/>
      <c r="AM125" s="186"/>
      <c r="AN125" s="186"/>
      <c r="AO125" s="185"/>
      <c r="AP125" s="185"/>
      <c r="AQ125" s="185"/>
      <c r="AR125" s="187">
        <f t="shared" si="7"/>
        <v>0</v>
      </c>
      <c r="AS125" s="187"/>
      <c r="AT125" s="200"/>
      <c r="AU125" s="137"/>
      <c r="AV125" s="135"/>
      <c r="AW125" s="135"/>
      <c r="AX125" s="135"/>
      <c r="AY125" s="135"/>
      <c r="AZ125" s="136"/>
    </row>
    <row r="126" spans="1:52" ht="36" customHeight="1" x14ac:dyDescent="0.2">
      <c r="A126" s="73">
        <v>108</v>
      </c>
      <c r="B126" s="170"/>
      <c r="C126" s="167"/>
      <c r="D126" s="167"/>
      <c r="E126" s="167"/>
      <c r="F126" s="167"/>
      <c r="G126" s="167"/>
      <c r="H126" s="167"/>
      <c r="I126" s="167"/>
      <c r="J126" s="167"/>
      <c r="K126" s="167"/>
      <c r="L126" s="167"/>
      <c r="M126" s="167"/>
      <c r="N126" s="167"/>
      <c r="O126" s="167"/>
      <c r="P126" s="168"/>
      <c r="Q126" s="168"/>
      <c r="R126" s="169"/>
      <c r="S126" s="169"/>
      <c r="T126" s="169"/>
      <c r="U126" s="134"/>
      <c r="V126" s="135"/>
      <c r="W126" s="135"/>
      <c r="X126" s="136"/>
      <c r="Y126" s="132"/>
      <c r="Z126" s="133"/>
      <c r="AA126" s="133"/>
      <c r="AB126" s="186"/>
      <c r="AC126" s="186"/>
      <c r="AD126" s="185"/>
      <c r="AE126" s="185"/>
      <c r="AF126" s="185"/>
      <c r="AG126" s="187">
        <f t="shared" si="6"/>
        <v>0</v>
      </c>
      <c r="AH126" s="187"/>
      <c r="AI126" s="187"/>
      <c r="AJ126" s="53"/>
      <c r="AK126" s="188"/>
      <c r="AL126" s="188"/>
      <c r="AM126" s="186"/>
      <c r="AN126" s="186"/>
      <c r="AO126" s="185"/>
      <c r="AP126" s="185"/>
      <c r="AQ126" s="185"/>
      <c r="AR126" s="187">
        <f t="shared" si="7"/>
        <v>0</v>
      </c>
      <c r="AS126" s="187"/>
      <c r="AT126" s="200"/>
      <c r="AU126" s="137"/>
      <c r="AV126" s="135"/>
      <c r="AW126" s="135"/>
      <c r="AX126" s="135"/>
      <c r="AY126" s="135"/>
      <c r="AZ126" s="136"/>
    </row>
    <row r="127" spans="1:52" ht="36" customHeight="1" x14ac:dyDescent="0.2">
      <c r="A127" s="73">
        <v>109</v>
      </c>
      <c r="B127" s="170"/>
      <c r="C127" s="167"/>
      <c r="D127" s="167"/>
      <c r="E127" s="167"/>
      <c r="F127" s="167"/>
      <c r="G127" s="167"/>
      <c r="H127" s="167"/>
      <c r="I127" s="167"/>
      <c r="J127" s="167"/>
      <c r="K127" s="167"/>
      <c r="L127" s="167"/>
      <c r="M127" s="167"/>
      <c r="N127" s="167"/>
      <c r="O127" s="167"/>
      <c r="P127" s="168"/>
      <c r="Q127" s="168"/>
      <c r="R127" s="169"/>
      <c r="S127" s="169"/>
      <c r="T127" s="169"/>
      <c r="U127" s="134"/>
      <c r="V127" s="135"/>
      <c r="W127" s="135"/>
      <c r="X127" s="136"/>
      <c r="Y127" s="132"/>
      <c r="Z127" s="133"/>
      <c r="AA127" s="133"/>
      <c r="AB127" s="186"/>
      <c r="AC127" s="186"/>
      <c r="AD127" s="185"/>
      <c r="AE127" s="185"/>
      <c r="AF127" s="185"/>
      <c r="AG127" s="187">
        <f t="shared" si="6"/>
        <v>0</v>
      </c>
      <c r="AH127" s="187"/>
      <c r="AI127" s="187"/>
      <c r="AJ127" s="53"/>
      <c r="AK127" s="188"/>
      <c r="AL127" s="188"/>
      <c r="AM127" s="186"/>
      <c r="AN127" s="186"/>
      <c r="AO127" s="185"/>
      <c r="AP127" s="185"/>
      <c r="AQ127" s="185"/>
      <c r="AR127" s="187">
        <f t="shared" si="7"/>
        <v>0</v>
      </c>
      <c r="AS127" s="187"/>
      <c r="AT127" s="200"/>
      <c r="AU127" s="137"/>
      <c r="AV127" s="135"/>
      <c r="AW127" s="135"/>
      <c r="AX127" s="135"/>
      <c r="AY127" s="135"/>
      <c r="AZ127" s="136"/>
    </row>
    <row r="128" spans="1:52" ht="36" customHeight="1" x14ac:dyDescent="0.2">
      <c r="A128" s="73">
        <v>110</v>
      </c>
      <c r="B128" s="170"/>
      <c r="C128" s="167"/>
      <c r="D128" s="167"/>
      <c r="E128" s="167"/>
      <c r="F128" s="167"/>
      <c r="G128" s="167"/>
      <c r="H128" s="167"/>
      <c r="I128" s="167"/>
      <c r="J128" s="167"/>
      <c r="K128" s="167"/>
      <c r="L128" s="167"/>
      <c r="M128" s="167"/>
      <c r="N128" s="167"/>
      <c r="O128" s="167"/>
      <c r="P128" s="168"/>
      <c r="Q128" s="168"/>
      <c r="R128" s="169"/>
      <c r="S128" s="169"/>
      <c r="T128" s="169"/>
      <c r="U128" s="134"/>
      <c r="V128" s="135"/>
      <c r="W128" s="135"/>
      <c r="X128" s="136"/>
      <c r="Y128" s="132"/>
      <c r="Z128" s="133"/>
      <c r="AA128" s="133"/>
      <c r="AB128" s="186"/>
      <c r="AC128" s="186"/>
      <c r="AD128" s="185"/>
      <c r="AE128" s="185"/>
      <c r="AF128" s="185"/>
      <c r="AG128" s="187">
        <f t="shared" si="6"/>
        <v>0</v>
      </c>
      <c r="AH128" s="187"/>
      <c r="AI128" s="187"/>
      <c r="AJ128" s="53"/>
      <c r="AK128" s="188"/>
      <c r="AL128" s="188"/>
      <c r="AM128" s="186"/>
      <c r="AN128" s="186"/>
      <c r="AO128" s="185"/>
      <c r="AP128" s="185"/>
      <c r="AQ128" s="185"/>
      <c r="AR128" s="187">
        <f t="shared" si="7"/>
        <v>0</v>
      </c>
      <c r="AS128" s="187"/>
      <c r="AT128" s="200"/>
      <c r="AU128" s="137"/>
      <c r="AV128" s="135"/>
      <c r="AW128" s="135"/>
      <c r="AX128" s="135"/>
      <c r="AY128" s="135"/>
      <c r="AZ128" s="136"/>
    </row>
    <row r="129" spans="1:52" ht="36" customHeight="1" x14ac:dyDescent="0.2">
      <c r="A129" s="73">
        <v>111</v>
      </c>
      <c r="B129" s="170"/>
      <c r="C129" s="167"/>
      <c r="D129" s="167"/>
      <c r="E129" s="167"/>
      <c r="F129" s="167"/>
      <c r="G129" s="167"/>
      <c r="H129" s="167"/>
      <c r="I129" s="167"/>
      <c r="J129" s="167"/>
      <c r="K129" s="167"/>
      <c r="L129" s="167"/>
      <c r="M129" s="167"/>
      <c r="N129" s="167"/>
      <c r="O129" s="167"/>
      <c r="P129" s="168"/>
      <c r="Q129" s="168"/>
      <c r="R129" s="169"/>
      <c r="S129" s="169"/>
      <c r="T129" s="169"/>
      <c r="U129" s="134"/>
      <c r="V129" s="135"/>
      <c r="W129" s="135"/>
      <c r="X129" s="136"/>
      <c r="Y129" s="132"/>
      <c r="Z129" s="133"/>
      <c r="AA129" s="133"/>
      <c r="AB129" s="186"/>
      <c r="AC129" s="186"/>
      <c r="AD129" s="185"/>
      <c r="AE129" s="185"/>
      <c r="AF129" s="185"/>
      <c r="AG129" s="187">
        <f t="shared" si="6"/>
        <v>0</v>
      </c>
      <c r="AH129" s="187"/>
      <c r="AI129" s="187"/>
      <c r="AJ129" s="53"/>
      <c r="AK129" s="188"/>
      <c r="AL129" s="188"/>
      <c r="AM129" s="186"/>
      <c r="AN129" s="186"/>
      <c r="AO129" s="185"/>
      <c r="AP129" s="185"/>
      <c r="AQ129" s="185"/>
      <c r="AR129" s="187">
        <f t="shared" si="7"/>
        <v>0</v>
      </c>
      <c r="AS129" s="187"/>
      <c r="AT129" s="200"/>
      <c r="AU129" s="137"/>
      <c r="AV129" s="135"/>
      <c r="AW129" s="135"/>
      <c r="AX129" s="135"/>
      <c r="AY129" s="135"/>
      <c r="AZ129" s="136"/>
    </row>
    <row r="130" spans="1:52" ht="36" customHeight="1" x14ac:dyDescent="0.2">
      <c r="A130" s="73">
        <v>112</v>
      </c>
      <c r="B130" s="170"/>
      <c r="C130" s="167"/>
      <c r="D130" s="167"/>
      <c r="E130" s="167"/>
      <c r="F130" s="167"/>
      <c r="G130" s="167"/>
      <c r="H130" s="167"/>
      <c r="I130" s="167"/>
      <c r="J130" s="167"/>
      <c r="K130" s="167"/>
      <c r="L130" s="167"/>
      <c r="M130" s="167"/>
      <c r="N130" s="167"/>
      <c r="O130" s="167"/>
      <c r="P130" s="168"/>
      <c r="Q130" s="168"/>
      <c r="R130" s="169"/>
      <c r="S130" s="169"/>
      <c r="T130" s="169"/>
      <c r="U130" s="134"/>
      <c r="V130" s="135"/>
      <c r="W130" s="135"/>
      <c r="X130" s="136"/>
      <c r="Y130" s="132"/>
      <c r="Z130" s="133"/>
      <c r="AA130" s="133"/>
      <c r="AB130" s="186"/>
      <c r="AC130" s="186"/>
      <c r="AD130" s="185"/>
      <c r="AE130" s="185"/>
      <c r="AF130" s="185"/>
      <c r="AG130" s="187">
        <f t="shared" si="6"/>
        <v>0</v>
      </c>
      <c r="AH130" s="187"/>
      <c r="AI130" s="187"/>
      <c r="AJ130" s="53"/>
      <c r="AK130" s="188"/>
      <c r="AL130" s="188"/>
      <c r="AM130" s="186"/>
      <c r="AN130" s="186"/>
      <c r="AO130" s="185"/>
      <c r="AP130" s="185"/>
      <c r="AQ130" s="185"/>
      <c r="AR130" s="187">
        <f t="shared" si="7"/>
        <v>0</v>
      </c>
      <c r="AS130" s="187"/>
      <c r="AT130" s="200"/>
      <c r="AU130" s="137"/>
      <c r="AV130" s="135"/>
      <c r="AW130" s="135"/>
      <c r="AX130" s="135"/>
      <c r="AY130" s="135"/>
      <c r="AZ130" s="136"/>
    </row>
    <row r="131" spans="1:52" ht="36" customHeight="1" x14ac:dyDescent="0.2">
      <c r="A131" s="73">
        <v>113</v>
      </c>
      <c r="B131" s="170"/>
      <c r="C131" s="167"/>
      <c r="D131" s="167"/>
      <c r="E131" s="167"/>
      <c r="F131" s="167"/>
      <c r="G131" s="167"/>
      <c r="H131" s="167"/>
      <c r="I131" s="167"/>
      <c r="J131" s="167"/>
      <c r="K131" s="167"/>
      <c r="L131" s="167"/>
      <c r="M131" s="167"/>
      <c r="N131" s="167"/>
      <c r="O131" s="167"/>
      <c r="P131" s="168"/>
      <c r="Q131" s="168"/>
      <c r="R131" s="169"/>
      <c r="S131" s="169"/>
      <c r="T131" s="169"/>
      <c r="U131" s="134"/>
      <c r="V131" s="135"/>
      <c r="W131" s="135"/>
      <c r="X131" s="136"/>
      <c r="Y131" s="132"/>
      <c r="Z131" s="133"/>
      <c r="AA131" s="133"/>
      <c r="AB131" s="186"/>
      <c r="AC131" s="186"/>
      <c r="AD131" s="185"/>
      <c r="AE131" s="185"/>
      <c r="AF131" s="185"/>
      <c r="AG131" s="187">
        <f t="shared" si="6"/>
        <v>0</v>
      </c>
      <c r="AH131" s="187"/>
      <c r="AI131" s="187"/>
      <c r="AJ131" s="53"/>
      <c r="AK131" s="188"/>
      <c r="AL131" s="188"/>
      <c r="AM131" s="186"/>
      <c r="AN131" s="186"/>
      <c r="AO131" s="185"/>
      <c r="AP131" s="185"/>
      <c r="AQ131" s="185"/>
      <c r="AR131" s="187">
        <f t="shared" si="7"/>
        <v>0</v>
      </c>
      <c r="AS131" s="187"/>
      <c r="AT131" s="200"/>
      <c r="AU131" s="137"/>
      <c r="AV131" s="135"/>
      <c r="AW131" s="135"/>
      <c r="AX131" s="135"/>
      <c r="AY131" s="135"/>
      <c r="AZ131" s="136"/>
    </row>
    <row r="132" spans="1:52" ht="36" customHeight="1" x14ac:dyDescent="0.2">
      <c r="A132" s="73">
        <v>114</v>
      </c>
      <c r="B132" s="170"/>
      <c r="C132" s="167"/>
      <c r="D132" s="167"/>
      <c r="E132" s="167"/>
      <c r="F132" s="167"/>
      <c r="G132" s="167"/>
      <c r="H132" s="167"/>
      <c r="I132" s="167"/>
      <c r="J132" s="167"/>
      <c r="K132" s="167"/>
      <c r="L132" s="167"/>
      <c r="M132" s="167"/>
      <c r="N132" s="167"/>
      <c r="O132" s="167"/>
      <c r="P132" s="168"/>
      <c r="Q132" s="168"/>
      <c r="R132" s="169"/>
      <c r="S132" s="169"/>
      <c r="T132" s="169"/>
      <c r="U132" s="134"/>
      <c r="V132" s="135"/>
      <c r="W132" s="135"/>
      <c r="X132" s="136"/>
      <c r="Y132" s="132"/>
      <c r="Z132" s="133"/>
      <c r="AA132" s="133"/>
      <c r="AB132" s="186"/>
      <c r="AC132" s="186"/>
      <c r="AD132" s="185"/>
      <c r="AE132" s="185"/>
      <c r="AF132" s="185"/>
      <c r="AG132" s="187">
        <f t="shared" si="6"/>
        <v>0</v>
      </c>
      <c r="AH132" s="187"/>
      <c r="AI132" s="187"/>
      <c r="AJ132" s="53"/>
      <c r="AK132" s="188"/>
      <c r="AL132" s="188"/>
      <c r="AM132" s="186"/>
      <c r="AN132" s="186"/>
      <c r="AO132" s="185"/>
      <c r="AP132" s="185"/>
      <c r="AQ132" s="185"/>
      <c r="AR132" s="187">
        <f t="shared" si="7"/>
        <v>0</v>
      </c>
      <c r="AS132" s="187"/>
      <c r="AT132" s="200"/>
      <c r="AU132" s="137"/>
      <c r="AV132" s="135"/>
      <c r="AW132" s="135"/>
      <c r="AX132" s="135"/>
      <c r="AY132" s="135"/>
      <c r="AZ132" s="136"/>
    </row>
    <row r="133" spans="1:52" ht="36" customHeight="1" x14ac:dyDescent="0.2">
      <c r="A133" s="73">
        <v>115</v>
      </c>
      <c r="B133" s="170"/>
      <c r="C133" s="167"/>
      <c r="D133" s="167"/>
      <c r="E133" s="167"/>
      <c r="F133" s="167"/>
      <c r="G133" s="167"/>
      <c r="H133" s="167"/>
      <c r="I133" s="167"/>
      <c r="J133" s="167"/>
      <c r="K133" s="167"/>
      <c r="L133" s="167"/>
      <c r="M133" s="167"/>
      <c r="N133" s="167"/>
      <c r="O133" s="167"/>
      <c r="P133" s="168"/>
      <c r="Q133" s="168"/>
      <c r="R133" s="169"/>
      <c r="S133" s="169"/>
      <c r="T133" s="169"/>
      <c r="U133" s="134"/>
      <c r="V133" s="135"/>
      <c r="W133" s="135"/>
      <c r="X133" s="136"/>
      <c r="Y133" s="132"/>
      <c r="Z133" s="133"/>
      <c r="AA133" s="133"/>
      <c r="AB133" s="186"/>
      <c r="AC133" s="186"/>
      <c r="AD133" s="185"/>
      <c r="AE133" s="185"/>
      <c r="AF133" s="185"/>
      <c r="AG133" s="187">
        <f t="shared" si="6"/>
        <v>0</v>
      </c>
      <c r="AH133" s="187"/>
      <c r="AI133" s="187"/>
      <c r="AJ133" s="53"/>
      <c r="AK133" s="188"/>
      <c r="AL133" s="188"/>
      <c r="AM133" s="186"/>
      <c r="AN133" s="186"/>
      <c r="AO133" s="185"/>
      <c r="AP133" s="185"/>
      <c r="AQ133" s="185"/>
      <c r="AR133" s="187">
        <f t="shared" si="7"/>
        <v>0</v>
      </c>
      <c r="AS133" s="187"/>
      <c r="AT133" s="200"/>
      <c r="AU133" s="137"/>
      <c r="AV133" s="135"/>
      <c r="AW133" s="135"/>
      <c r="AX133" s="135"/>
      <c r="AY133" s="135"/>
      <c r="AZ133" s="136"/>
    </row>
    <row r="134" spans="1:52" ht="36" customHeight="1" x14ac:dyDescent="0.2">
      <c r="A134" s="73">
        <v>116</v>
      </c>
      <c r="B134" s="170"/>
      <c r="C134" s="167"/>
      <c r="D134" s="167"/>
      <c r="E134" s="167"/>
      <c r="F134" s="167"/>
      <c r="G134" s="167"/>
      <c r="H134" s="167"/>
      <c r="I134" s="167"/>
      <c r="J134" s="167"/>
      <c r="K134" s="167"/>
      <c r="L134" s="167"/>
      <c r="M134" s="167"/>
      <c r="N134" s="167"/>
      <c r="O134" s="167"/>
      <c r="P134" s="168"/>
      <c r="Q134" s="168"/>
      <c r="R134" s="169"/>
      <c r="S134" s="169"/>
      <c r="T134" s="169"/>
      <c r="U134" s="134"/>
      <c r="V134" s="135"/>
      <c r="W134" s="135"/>
      <c r="X134" s="136"/>
      <c r="Y134" s="132"/>
      <c r="Z134" s="133"/>
      <c r="AA134" s="133"/>
      <c r="AB134" s="186"/>
      <c r="AC134" s="186"/>
      <c r="AD134" s="185"/>
      <c r="AE134" s="185"/>
      <c r="AF134" s="185"/>
      <c r="AG134" s="187">
        <f t="shared" si="6"/>
        <v>0</v>
      </c>
      <c r="AH134" s="187"/>
      <c r="AI134" s="187"/>
      <c r="AJ134" s="53"/>
      <c r="AK134" s="188"/>
      <c r="AL134" s="188"/>
      <c r="AM134" s="186"/>
      <c r="AN134" s="186"/>
      <c r="AO134" s="185"/>
      <c r="AP134" s="185"/>
      <c r="AQ134" s="185"/>
      <c r="AR134" s="187">
        <f t="shared" si="7"/>
        <v>0</v>
      </c>
      <c r="AS134" s="187"/>
      <c r="AT134" s="200"/>
      <c r="AU134" s="137"/>
      <c r="AV134" s="135"/>
      <c r="AW134" s="135"/>
      <c r="AX134" s="135"/>
      <c r="AY134" s="135"/>
      <c r="AZ134" s="136"/>
    </row>
    <row r="135" spans="1:52" ht="36" customHeight="1" x14ac:dyDescent="0.2">
      <c r="A135" s="73">
        <v>117</v>
      </c>
      <c r="B135" s="170"/>
      <c r="C135" s="167"/>
      <c r="D135" s="167"/>
      <c r="E135" s="167"/>
      <c r="F135" s="167"/>
      <c r="G135" s="167"/>
      <c r="H135" s="167"/>
      <c r="I135" s="167"/>
      <c r="J135" s="167"/>
      <c r="K135" s="167"/>
      <c r="L135" s="167"/>
      <c r="M135" s="167"/>
      <c r="N135" s="167"/>
      <c r="O135" s="167"/>
      <c r="P135" s="168"/>
      <c r="Q135" s="168"/>
      <c r="R135" s="169"/>
      <c r="S135" s="169"/>
      <c r="T135" s="169"/>
      <c r="U135" s="134"/>
      <c r="V135" s="135"/>
      <c r="W135" s="135"/>
      <c r="X135" s="136"/>
      <c r="Y135" s="132"/>
      <c r="Z135" s="133"/>
      <c r="AA135" s="133"/>
      <c r="AB135" s="186"/>
      <c r="AC135" s="186"/>
      <c r="AD135" s="185"/>
      <c r="AE135" s="185"/>
      <c r="AF135" s="185"/>
      <c r="AG135" s="187">
        <f t="shared" si="6"/>
        <v>0</v>
      </c>
      <c r="AH135" s="187"/>
      <c r="AI135" s="187"/>
      <c r="AJ135" s="53"/>
      <c r="AK135" s="188"/>
      <c r="AL135" s="188"/>
      <c r="AM135" s="186"/>
      <c r="AN135" s="186"/>
      <c r="AO135" s="185"/>
      <c r="AP135" s="185"/>
      <c r="AQ135" s="185"/>
      <c r="AR135" s="187">
        <f t="shared" si="7"/>
        <v>0</v>
      </c>
      <c r="AS135" s="187"/>
      <c r="AT135" s="200"/>
      <c r="AU135" s="137"/>
      <c r="AV135" s="135"/>
      <c r="AW135" s="135"/>
      <c r="AX135" s="135"/>
      <c r="AY135" s="135"/>
      <c r="AZ135" s="136"/>
    </row>
    <row r="136" spans="1:52" ht="36" customHeight="1" x14ac:dyDescent="0.2">
      <c r="A136" s="73">
        <v>118</v>
      </c>
      <c r="B136" s="170"/>
      <c r="C136" s="167"/>
      <c r="D136" s="167"/>
      <c r="E136" s="167"/>
      <c r="F136" s="167"/>
      <c r="G136" s="167"/>
      <c r="H136" s="167"/>
      <c r="I136" s="167"/>
      <c r="J136" s="167"/>
      <c r="K136" s="167"/>
      <c r="L136" s="167"/>
      <c r="M136" s="167"/>
      <c r="N136" s="167"/>
      <c r="O136" s="167"/>
      <c r="P136" s="168"/>
      <c r="Q136" s="168"/>
      <c r="R136" s="169"/>
      <c r="S136" s="169"/>
      <c r="T136" s="169"/>
      <c r="U136" s="134"/>
      <c r="V136" s="135"/>
      <c r="W136" s="135"/>
      <c r="X136" s="136"/>
      <c r="Y136" s="132"/>
      <c r="Z136" s="133"/>
      <c r="AA136" s="133"/>
      <c r="AB136" s="186"/>
      <c r="AC136" s="186"/>
      <c r="AD136" s="185"/>
      <c r="AE136" s="185"/>
      <c r="AF136" s="185"/>
      <c r="AG136" s="187">
        <f t="shared" si="6"/>
        <v>0</v>
      </c>
      <c r="AH136" s="187"/>
      <c r="AI136" s="187"/>
      <c r="AJ136" s="53"/>
      <c r="AK136" s="188"/>
      <c r="AL136" s="188"/>
      <c r="AM136" s="186"/>
      <c r="AN136" s="186"/>
      <c r="AO136" s="185"/>
      <c r="AP136" s="185"/>
      <c r="AQ136" s="185"/>
      <c r="AR136" s="187">
        <f t="shared" si="7"/>
        <v>0</v>
      </c>
      <c r="AS136" s="187"/>
      <c r="AT136" s="200"/>
      <c r="AU136" s="137"/>
      <c r="AV136" s="135"/>
      <c r="AW136" s="135"/>
      <c r="AX136" s="135"/>
      <c r="AY136" s="135"/>
      <c r="AZ136" s="136"/>
    </row>
    <row r="137" spans="1:52" ht="36" customHeight="1" x14ac:dyDescent="0.2">
      <c r="A137" s="73">
        <v>119</v>
      </c>
      <c r="B137" s="170"/>
      <c r="C137" s="167"/>
      <c r="D137" s="167"/>
      <c r="E137" s="167"/>
      <c r="F137" s="167"/>
      <c r="G137" s="167"/>
      <c r="H137" s="167"/>
      <c r="I137" s="167"/>
      <c r="J137" s="167"/>
      <c r="K137" s="167"/>
      <c r="L137" s="167"/>
      <c r="M137" s="167"/>
      <c r="N137" s="167"/>
      <c r="O137" s="167"/>
      <c r="P137" s="168"/>
      <c r="Q137" s="168"/>
      <c r="R137" s="169"/>
      <c r="S137" s="169"/>
      <c r="T137" s="169"/>
      <c r="U137" s="134"/>
      <c r="V137" s="135"/>
      <c r="W137" s="135"/>
      <c r="X137" s="136"/>
      <c r="Y137" s="132"/>
      <c r="Z137" s="133"/>
      <c r="AA137" s="133"/>
      <c r="AB137" s="186"/>
      <c r="AC137" s="186"/>
      <c r="AD137" s="185"/>
      <c r="AE137" s="185"/>
      <c r="AF137" s="185"/>
      <c r="AG137" s="187">
        <f t="shared" si="6"/>
        <v>0</v>
      </c>
      <c r="AH137" s="187"/>
      <c r="AI137" s="187"/>
      <c r="AJ137" s="53"/>
      <c r="AK137" s="188"/>
      <c r="AL137" s="188"/>
      <c r="AM137" s="186"/>
      <c r="AN137" s="186"/>
      <c r="AO137" s="185"/>
      <c r="AP137" s="185"/>
      <c r="AQ137" s="185"/>
      <c r="AR137" s="187">
        <f t="shared" si="7"/>
        <v>0</v>
      </c>
      <c r="AS137" s="187"/>
      <c r="AT137" s="200"/>
      <c r="AU137" s="137"/>
      <c r="AV137" s="135"/>
      <c r="AW137" s="135"/>
      <c r="AX137" s="135"/>
      <c r="AY137" s="135"/>
      <c r="AZ137" s="136"/>
    </row>
    <row r="138" spans="1:52" ht="36" customHeight="1" x14ac:dyDescent="0.2">
      <c r="A138" s="73">
        <v>120</v>
      </c>
      <c r="B138" s="170"/>
      <c r="C138" s="167"/>
      <c r="D138" s="167"/>
      <c r="E138" s="167"/>
      <c r="F138" s="167"/>
      <c r="G138" s="167"/>
      <c r="H138" s="167"/>
      <c r="I138" s="167"/>
      <c r="J138" s="167"/>
      <c r="K138" s="167"/>
      <c r="L138" s="167"/>
      <c r="M138" s="167"/>
      <c r="N138" s="167"/>
      <c r="O138" s="167"/>
      <c r="P138" s="168"/>
      <c r="Q138" s="168"/>
      <c r="R138" s="169"/>
      <c r="S138" s="169"/>
      <c r="T138" s="169"/>
      <c r="U138" s="134"/>
      <c r="V138" s="135"/>
      <c r="W138" s="135"/>
      <c r="X138" s="136"/>
      <c r="Y138" s="132"/>
      <c r="Z138" s="133"/>
      <c r="AA138" s="133"/>
      <c r="AB138" s="186"/>
      <c r="AC138" s="186"/>
      <c r="AD138" s="185"/>
      <c r="AE138" s="185"/>
      <c r="AF138" s="185"/>
      <c r="AG138" s="187">
        <f t="shared" si="6"/>
        <v>0</v>
      </c>
      <c r="AH138" s="187"/>
      <c r="AI138" s="187"/>
      <c r="AJ138" s="53"/>
      <c r="AK138" s="188"/>
      <c r="AL138" s="188"/>
      <c r="AM138" s="186"/>
      <c r="AN138" s="186"/>
      <c r="AO138" s="185"/>
      <c r="AP138" s="185"/>
      <c r="AQ138" s="185"/>
      <c r="AR138" s="187">
        <f t="shared" si="7"/>
        <v>0</v>
      </c>
      <c r="AS138" s="187"/>
      <c r="AT138" s="200"/>
      <c r="AU138" s="137"/>
      <c r="AV138" s="135"/>
      <c r="AW138" s="135"/>
      <c r="AX138" s="135"/>
      <c r="AY138" s="135"/>
      <c r="AZ138" s="136"/>
    </row>
    <row r="139" spans="1:52" ht="36" customHeight="1" x14ac:dyDescent="0.2">
      <c r="A139" s="73">
        <v>121</v>
      </c>
      <c r="B139" s="170"/>
      <c r="C139" s="167"/>
      <c r="D139" s="167"/>
      <c r="E139" s="167"/>
      <c r="F139" s="167"/>
      <c r="G139" s="167"/>
      <c r="H139" s="167"/>
      <c r="I139" s="167"/>
      <c r="J139" s="167"/>
      <c r="K139" s="167"/>
      <c r="L139" s="167"/>
      <c r="M139" s="167"/>
      <c r="N139" s="167"/>
      <c r="O139" s="167"/>
      <c r="P139" s="168"/>
      <c r="Q139" s="168"/>
      <c r="R139" s="169"/>
      <c r="S139" s="169"/>
      <c r="T139" s="169"/>
      <c r="U139" s="134"/>
      <c r="V139" s="135"/>
      <c r="W139" s="135"/>
      <c r="X139" s="136"/>
      <c r="Y139" s="132"/>
      <c r="Z139" s="133"/>
      <c r="AA139" s="133"/>
      <c r="AB139" s="186"/>
      <c r="AC139" s="186"/>
      <c r="AD139" s="185"/>
      <c r="AE139" s="185"/>
      <c r="AF139" s="185"/>
      <c r="AG139" s="187">
        <f t="shared" si="6"/>
        <v>0</v>
      </c>
      <c r="AH139" s="187"/>
      <c r="AI139" s="187"/>
      <c r="AJ139" s="53"/>
      <c r="AK139" s="188"/>
      <c r="AL139" s="188"/>
      <c r="AM139" s="186"/>
      <c r="AN139" s="186"/>
      <c r="AO139" s="185"/>
      <c r="AP139" s="185"/>
      <c r="AQ139" s="185"/>
      <c r="AR139" s="187">
        <f t="shared" si="7"/>
        <v>0</v>
      </c>
      <c r="AS139" s="187"/>
      <c r="AT139" s="200"/>
      <c r="AU139" s="137"/>
      <c r="AV139" s="135"/>
      <c r="AW139" s="135"/>
      <c r="AX139" s="135"/>
      <c r="AY139" s="135"/>
      <c r="AZ139" s="136"/>
    </row>
    <row r="140" spans="1:52" ht="36" customHeight="1" x14ac:dyDescent="0.2">
      <c r="A140" s="73">
        <v>122</v>
      </c>
      <c r="B140" s="170"/>
      <c r="C140" s="167"/>
      <c r="D140" s="167"/>
      <c r="E140" s="167"/>
      <c r="F140" s="167"/>
      <c r="G140" s="167"/>
      <c r="H140" s="167"/>
      <c r="I140" s="167"/>
      <c r="J140" s="167"/>
      <c r="K140" s="167"/>
      <c r="L140" s="167"/>
      <c r="M140" s="167"/>
      <c r="N140" s="167"/>
      <c r="O140" s="167"/>
      <c r="P140" s="168"/>
      <c r="Q140" s="168"/>
      <c r="R140" s="169"/>
      <c r="S140" s="169"/>
      <c r="T140" s="169"/>
      <c r="U140" s="134"/>
      <c r="V140" s="135"/>
      <c r="W140" s="135"/>
      <c r="X140" s="136"/>
      <c r="Y140" s="132"/>
      <c r="Z140" s="133"/>
      <c r="AA140" s="133"/>
      <c r="AB140" s="186"/>
      <c r="AC140" s="186"/>
      <c r="AD140" s="185"/>
      <c r="AE140" s="185"/>
      <c r="AF140" s="185"/>
      <c r="AG140" s="187">
        <f t="shared" si="6"/>
        <v>0</v>
      </c>
      <c r="AH140" s="187"/>
      <c r="AI140" s="187"/>
      <c r="AJ140" s="53"/>
      <c r="AK140" s="188"/>
      <c r="AL140" s="188"/>
      <c r="AM140" s="186"/>
      <c r="AN140" s="186"/>
      <c r="AO140" s="185"/>
      <c r="AP140" s="185"/>
      <c r="AQ140" s="185"/>
      <c r="AR140" s="187">
        <f t="shared" si="7"/>
        <v>0</v>
      </c>
      <c r="AS140" s="187"/>
      <c r="AT140" s="200"/>
      <c r="AU140" s="137"/>
      <c r="AV140" s="135"/>
      <c r="AW140" s="135"/>
      <c r="AX140" s="135"/>
      <c r="AY140" s="135"/>
      <c r="AZ140" s="136"/>
    </row>
    <row r="141" spans="1:52" ht="36" customHeight="1" x14ac:dyDescent="0.2">
      <c r="A141" s="73">
        <v>123</v>
      </c>
      <c r="B141" s="170"/>
      <c r="C141" s="167"/>
      <c r="D141" s="167"/>
      <c r="E141" s="167"/>
      <c r="F141" s="167"/>
      <c r="G141" s="167"/>
      <c r="H141" s="167"/>
      <c r="I141" s="167"/>
      <c r="J141" s="167"/>
      <c r="K141" s="167"/>
      <c r="L141" s="167"/>
      <c r="M141" s="167"/>
      <c r="N141" s="167"/>
      <c r="O141" s="167"/>
      <c r="P141" s="168"/>
      <c r="Q141" s="168"/>
      <c r="R141" s="169"/>
      <c r="S141" s="169"/>
      <c r="T141" s="169"/>
      <c r="U141" s="134"/>
      <c r="V141" s="135"/>
      <c r="W141" s="135"/>
      <c r="X141" s="136"/>
      <c r="Y141" s="132"/>
      <c r="Z141" s="133"/>
      <c r="AA141" s="133"/>
      <c r="AB141" s="186"/>
      <c r="AC141" s="186"/>
      <c r="AD141" s="185"/>
      <c r="AE141" s="185"/>
      <c r="AF141" s="185"/>
      <c r="AG141" s="187">
        <f t="shared" si="6"/>
        <v>0</v>
      </c>
      <c r="AH141" s="187"/>
      <c r="AI141" s="187"/>
      <c r="AJ141" s="53"/>
      <c r="AK141" s="188"/>
      <c r="AL141" s="188"/>
      <c r="AM141" s="186"/>
      <c r="AN141" s="186"/>
      <c r="AO141" s="185"/>
      <c r="AP141" s="185"/>
      <c r="AQ141" s="185"/>
      <c r="AR141" s="187">
        <f t="shared" si="7"/>
        <v>0</v>
      </c>
      <c r="AS141" s="187"/>
      <c r="AT141" s="200"/>
      <c r="AU141" s="137"/>
      <c r="AV141" s="135"/>
      <c r="AW141" s="135"/>
      <c r="AX141" s="135"/>
      <c r="AY141" s="135"/>
      <c r="AZ141" s="136"/>
    </row>
    <row r="142" spans="1:52" ht="36" customHeight="1" x14ac:dyDescent="0.2">
      <c r="A142" s="73">
        <v>124</v>
      </c>
      <c r="B142" s="170"/>
      <c r="C142" s="167"/>
      <c r="D142" s="167"/>
      <c r="E142" s="167"/>
      <c r="F142" s="167"/>
      <c r="G142" s="167"/>
      <c r="H142" s="167"/>
      <c r="I142" s="167"/>
      <c r="J142" s="167"/>
      <c r="K142" s="167"/>
      <c r="L142" s="167"/>
      <c r="M142" s="167"/>
      <c r="N142" s="167"/>
      <c r="O142" s="167"/>
      <c r="P142" s="168"/>
      <c r="Q142" s="168"/>
      <c r="R142" s="169"/>
      <c r="S142" s="169"/>
      <c r="T142" s="169"/>
      <c r="U142" s="134"/>
      <c r="V142" s="135"/>
      <c r="W142" s="135"/>
      <c r="X142" s="136"/>
      <c r="Y142" s="132"/>
      <c r="Z142" s="133"/>
      <c r="AA142" s="133"/>
      <c r="AB142" s="186"/>
      <c r="AC142" s="186"/>
      <c r="AD142" s="185"/>
      <c r="AE142" s="185"/>
      <c r="AF142" s="185"/>
      <c r="AG142" s="187">
        <f t="shared" si="6"/>
        <v>0</v>
      </c>
      <c r="AH142" s="187"/>
      <c r="AI142" s="187"/>
      <c r="AJ142" s="53"/>
      <c r="AK142" s="188"/>
      <c r="AL142" s="188"/>
      <c r="AM142" s="186"/>
      <c r="AN142" s="186"/>
      <c r="AO142" s="185"/>
      <c r="AP142" s="185"/>
      <c r="AQ142" s="185"/>
      <c r="AR142" s="187">
        <f t="shared" si="7"/>
        <v>0</v>
      </c>
      <c r="AS142" s="187"/>
      <c r="AT142" s="200"/>
      <c r="AU142" s="137"/>
      <c r="AV142" s="135"/>
      <c r="AW142" s="135"/>
      <c r="AX142" s="135"/>
      <c r="AY142" s="135"/>
      <c r="AZ142" s="136"/>
    </row>
    <row r="143" spans="1:52" ht="36" customHeight="1" x14ac:dyDescent="0.2">
      <c r="A143" s="73">
        <v>125</v>
      </c>
      <c r="B143" s="170"/>
      <c r="C143" s="167"/>
      <c r="D143" s="167"/>
      <c r="E143" s="167"/>
      <c r="F143" s="167"/>
      <c r="G143" s="167"/>
      <c r="H143" s="167"/>
      <c r="I143" s="167"/>
      <c r="J143" s="167"/>
      <c r="K143" s="167"/>
      <c r="L143" s="167"/>
      <c r="M143" s="167"/>
      <c r="N143" s="167"/>
      <c r="O143" s="167"/>
      <c r="P143" s="168"/>
      <c r="Q143" s="168"/>
      <c r="R143" s="169"/>
      <c r="S143" s="169"/>
      <c r="T143" s="169"/>
      <c r="U143" s="134"/>
      <c r="V143" s="135"/>
      <c r="W143" s="135"/>
      <c r="X143" s="136"/>
      <c r="Y143" s="132"/>
      <c r="Z143" s="133"/>
      <c r="AA143" s="133"/>
      <c r="AB143" s="186"/>
      <c r="AC143" s="186"/>
      <c r="AD143" s="185"/>
      <c r="AE143" s="185"/>
      <c r="AF143" s="185"/>
      <c r="AG143" s="187">
        <f t="shared" si="6"/>
        <v>0</v>
      </c>
      <c r="AH143" s="187"/>
      <c r="AI143" s="187"/>
      <c r="AJ143" s="53"/>
      <c r="AK143" s="188"/>
      <c r="AL143" s="188"/>
      <c r="AM143" s="186"/>
      <c r="AN143" s="186"/>
      <c r="AO143" s="185"/>
      <c r="AP143" s="185"/>
      <c r="AQ143" s="185"/>
      <c r="AR143" s="187">
        <f t="shared" si="7"/>
        <v>0</v>
      </c>
      <c r="AS143" s="187"/>
      <c r="AT143" s="200"/>
      <c r="AU143" s="137"/>
      <c r="AV143" s="135"/>
      <c r="AW143" s="135"/>
      <c r="AX143" s="135"/>
      <c r="AY143" s="135"/>
      <c r="AZ143" s="136"/>
    </row>
    <row r="144" spans="1:52" ht="36" customHeight="1" x14ac:dyDescent="0.2">
      <c r="A144" s="73">
        <v>126</v>
      </c>
      <c r="B144" s="170"/>
      <c r="C144" s="167"/>
      <c r="D144" s="167"/>
      <c r="E144" s="167"/>
      <c r="F144" s="167"/>
      <c r="G144" s="167"/>
      <c r="H144" s="167"/>
      <c r="I144" s="167"/>
      <c r="J144" s="167"/>
      <c r="K144" s="167"/>
      <c r="L144" s="167"/>
      <c r="M144" s="167"/>
      <c r="N144" s="167"/>
      <c r="O144" s="167"/>
      <c r="P144" s="168"/>
      <c r="Q144" s="168"/>
      <c r="R144" s="169"/>
      <c r="S144" s="169"/>
      <c r="T144" s="169"/>
      <c r="U144" s="134"/>
      <c r="V144" s="135"/>
      <c r="W144" s="135"/>
      <c r="X144" s="136"/>
      <c r="Y144" s="132"/>
      <c r="Z144" s="133"/>
      <c r="AA144" s="133"/>
      <c r="AB144" s="186"/>
      <c r="AC144" s="186"/>
      <c r="AD144" s="185"/>
      <c r="AE144" s="185"/>
      <c r="AF144" s="185"/>
      <c r="AG144" s="187">
        <f t="shared" si="6"/>
        <v>0</v>
      </c>
      <c r="AH144" s="187"/>
      <c r="AI144" s="187"/>
      <c r="AJ144" s="53"/>
      <c r="AK144" s="188"/>
      <c r="AL144" s="188"/>
      <c r="AM144" s="186"/>
      <c r="AN144" s="186"/>
      <c r="AO144" s="185"/>
      <c r="AP144" s="185"/>
      <c r="AQ144" s="185"/>
      <c r="AR144" s="187">
        <f t="shared" si="7"/>
        <v>0</v>
      </c>
      <c r="AS144" s="187"/>
      <c r="AT144" s="200"/>
      <c r="AU144" s="137"/>
      <c r="AV144" s="135"/>
      <c r="AW144" s="135"/>
      <c r="AX144" s="135"/>
      <c r="AY144" s="135"/>
      <c r="AZ144" s="136"/>
    </row>
    <row r="145" spans="1:52" ht="36" customHeight="1" x14ac:dyDescent="0.2">
      <c r="A145" s="73">
        <v>127</v>
      </c>
      <c r="B145" s="170"/>
      <c r="C145" s="167"/>
      <c r="D145" s="167"/>
      <c r="E145" s="167"/>
      <c r="F145" s="167"/>
      <c r="G145" s="167"/>
      <c r="H145" s="167"/>
      <c r="I145" s="167"/>
      <c r="J145" s="167"/>
      <c r="K145" s="167"/>
      <c r="L145" s="167"/>
      <c r="M145" s="167"/>
      <c r="N145" s="167"/>
      <c r="O145" s="167"/>
      <c r="P145" s="168"/>
      <c r="Q145" s="168"/>
      <c r="R145" s="169"/>
      <c r="S145" s="169"/>
      <c r="T145" s="169"/>
      <c r="U145" s="134"/>
      <c r="V145" s="135"/>
      <c r="W145" s="135"/>
      <c r="X145" s="136"/>
      <c r="Y145" s="132"/>
      <c r="Z145" s="133"/>
      <c r="AA145" s="133"/>
      <c r="AB145" s="186"/>
      <c r="AC145" s="186"/>
      <c r="AD145" s="185"/>
      <c r="AE145" s="185"/>
      <c r="AF145" s="185"/>
      <c r="AG145" s="187">
        <f t="shared" si="6"/>
        <v>0</v>
      </c>
      <c r="AH145" s="187"/>
      <c r="AI145" s="187"/>
      <c r="AJ145" s="53"/>
      <c r="AK145" s="188"/>
      <c r="AL145" s="188"/>
      <c r="AM145" s="186"/>
      <c r="AN145" s="186"/>
      <c r="AO145" s="185"/>
      <c r="AP145" s="185"/>
      <c r="AQ145" s="185"/>
      <c r="AR145" s="187">
        <f t="shared" si="7"/>
        <v>0</v>
      </c>
      <c r="AS145" s="187"/>
      <c r="AT145" s="200"/>
      <c r="AU145" s="137"/>
      <c r="AV145" s="135"/>
      <c r="AW145" s="135"/>
      <c r="AX145" s="135"/>
      <c r="AY145" s="135"/>
      <c r="AZ145" s="136"/>
    </row>
    <row r="146" spans="1:52" ht="36" customHeight="1" x14ac:dyDescent="0.2">
      <c r="A146" s="73">
        <v>128</v>
      </c>
      <c r="B146" s="170"/>
      <c r="C146" s="167"/>
      <c r="D146" s="167"/>
      <c r="E146" s="167"/>
      <c r="F146" s="167"/>
      <c r="G146" s="167"/>
      <c r="H146" s="167"/>
      <c r="I146" s="167"/>
      <c r="J146" s="167"/>
      <c r="K146" s="167"/>
      <c r="L146" s="167"/>
      <c r="M146" s="167"/>
      <c r="N146" s="167"/>
      <c r="O146" s="167"/>
      <c r="P146" s="168"/>
      <c r="Q146" s="168"/>
      <c r="R146" s="169"/>
      <c r="S146" s="169"/>
      <c r="T146" s="169"/>
      <c r="U146" s="134"/>
      <c r="V146" s="135"/>
      <c r="W146" s="135"/>
      <c r="X146" s="136"/>
      <c r="Y146" s="132"/>
      <c r="Z146" s="133"/>
      <c r="AA146" s="133"/>
      <c r="AB146" s="186"/>
      <c r="AC146" s="186"/>
      <c r="AD146" s="185"/>
      <c r="AE146" s="185"/>
      <c r="AF146" s="185"/>
      <c r="AG146" s="187">
        <f t="shared" si="6"/>
        <v>0</v>
      </c>
      <c r="AH146" s="187"/>
      <c r="AI146" s="187"/>
      <c r="AJ146" s="53"/>
      <c r="AK146" s="188"/>
      <c r="AL146" s="188"/>
      <c r="AM146" s="186"/>
      <c r="AN146" s="186"/>
      <c r="AO146" s="185"/>
      <c r="AP146" s="185"/>
      <c r="AQ146" s="185"/>
      <c r="AR146" s="187">
        <f t="shared" si="7"/>
        <v>0</v>
      </c>
      <c r="AS146" s="187"/>
      <c r="AT146" s="200"/>
      <c r="AU146" s="137"/>
      <c r="AV146" s="135"/>
      <c r="AW146" s="135"/>
      <c r="AX146" s="135"/>
      <c r="AY146" s="135"/>
      <c r="AZ146" s="136"/>
    </row>
    <row r="147" spans="1:52" ht="36" customHeight="1" x14ac:dyDescent="0.2">
      <c r="A147" s="73">
        <v>129</v>
      </c>
      <c r="B147" s="170"/>
      <c r="C147" s="167"/>
      <c r="D147" s="167"/>
      <c r="E147" s="167"/>
      <c r="F147" s="167"/>
      <c r="G147" s="167"/>
      <c r="H147" s="167"/>
      <c r="I147" s="167"/>
      <c r="J147" s="167"/>
      <c r="K147" s="167"/>
      <c r="L147" s="167"/>
      <c r="M147" s="167"/>
      <c r="N147" s="167"/>
      <c r="O147" s="167"/>
      <c r="P147" s="168"/>
      <c r="Q147" s="168"/>
      <c r="R147" s="169"/>
      <c r="S147" s="169"/>
      <c r="T147" s="169"/>
      <c r="U147" s="134"/>
      <c r="V147" s="135"/>
      <c r="W147" s="135"/>
      <c r="X147" s="136"/>
      <c r="Y147" s="132"/>
      <c r="Z147" s="133"/>
      <c r="AA147" s="133"/>
      <c r="AB147" s="186"/>
      <c r="AC147" s="186"/>
      <c r="AD147" s="185"/>
      <c r="AE147" s="185"/>
      <c r="AF147" s="185"/>
      <c r="AG147" s="187">
        <f t="shared" ref="AG147:AG178" si="8">AD147*AB147</f>
        <v>0</v>
      </c>
      <c r="AH147" s="187"/>
      <c r="AI147" s="187"/>
      <c r="AJ147" s="53"/>
      <c r="AK147" s="188"/>
      <c r="AL147" s="188"/>
      <c r="AM147" s="186"/>
      <c r="AN147" s="186"/>
      <c r="AO147" s="185"/>
      <c r="AP147" s="185"/>
      <c r="AQ147" s="185"/>
      <c r="AR147" s="187">
        <f t="shared" ref="AR147:AR178" si="9">AO147*AM147</f>
        <v>0</v>
      </c>
      <c r="AS147" s="187"/>
      <c r="AT147" s="200"/>
      <c r="AU147" s="137"/>
      <c r="AV147" s="135"/>
      <c r="AW147" s="135"/>
      <c r="AX147" s="135"/>
      <c r="AY147" s="135"/>
      <c r="AZ147" s="136"/>
    </row>
    <row r="148" spans="1:52" ht="36" customHeight="1" x14ac:dyDescent="0.2">
      <c r="A148" s="73">
        <v>130</v>
      </c>
      <c r="B148" s="170"/>
      <c r="C148" s="167"/>
      <c r="D148" s="167"/>
      <c r="E148" s="167"/>
      <c r="F148" s="167"/>
      <c r="G148" s="167"/>
      <c r="H148" s="167"/>
      <c r="I148" s="167"/>
      <c r="J148" s="167"/>
      <c r="K148" s="167"/>
      <c r="L148" s="167"/>
      <c r="M148" s="167"/>
      <c r="N148" s="167"/>
      <c r="O148" s="167"/>
      <c r="P148" s="168"/>
      <c r="Q148" s="168"/>
      <c r="R148" s="169"/>
      <c r="S148" s="169"/>
      <c r="T148" s="169"/>
      <c r="U148" s="134"/>
      <c r="V148" s="135"/>
      <c r="W148" s="135"/>
      <c r="X148" s="136"/>
      <c r="Y148" s="132"/>
      <c r="Z148" s="133"/>
      <c r="AA148" s="133"/>
      <c r="AB148" s="186"/>
      <c r="AC148" s="186"/>
      <c r="AD148" s="185"/>
      <c r="AE148" s="185"/>
      <c r="AF148" s="185"/>
      <c r="AG148" s="187">
        <f t="shared" si="8"/>
        <v>0</v>
      </c>
      <c r="AH148" s="187"/>
      <c r="AI148" s="187"/>
      <c r="AJ148" s="53"/>
      <c r="AK148" s="188"/>
      <c r="AL148" s="188"/>
      <c r="AM148" s="186"/>
      <c r="AN148" s="186"/>
      <c r="AO148" s="185"/>
      <c r="AP148" s="185"/>
      <c r="AQ148" s="185"/>
      <c r="AR148" s="187">
        <f t="shared" si="9"/>
        <v>0</v>
      </c>
      <c r="AS148" s="187"/>
      <c r="AT148" s="200"/>
      <c r="AU148" s="137"/>
      <c r="AV148" s="135"/>
      <c r="AW148" s="135"/>
      <c r="AX148" s="135"/>
      <c r="AY148" s="135"/>
      <c r="AZ148" s="136"/>
    </row>
    <row r="149" spans="1:52" ht="36" customHeight="1" x14ac:dyDescent="0.2">
      <c r="A149" s="73">
        <v>131</v>
      </c>
      <c r="B149" s="170"/>
      <c r="C149" s="167"/>
      <c r="D149" s="167"/>
      <c r="E149" s="167"/>
      <c r="F149" s="167"/>
      <c r="G149" s="167"/>
      <c r="H149" s="167"/>
      <c r="I149" s="167"/>
      <c r="J149" s="167"/>
      <c r="K149" s="167"/>
      <c r="L149" s="167"/>
      <c r="M149" s="167"/>
      <c r="N149" s="167"/>
      <c r="O149" s="167"/>
      <c r="P149" s="168"/>
      <c r="Q149" s="168"/>
      <c r="R149" s="169"/>
      <c r="S149" s="169"/>
      <c r="T149" s="169"/>
      <c r="U149" s="134"/>
      <c r="V149" s="135"/>
      <c r="W149" s="135"/>
      <c r="X149" s="136"/>
      <c r="Y149" s="132"/>
      <c r="Z149" s="133"/>
      <c r="AA149" s="133"/>
      <c r="AB149" s="186"/>
      <c r="AC149" s="186"/>
      <c r="AD149" s="185"/>
      <c r="AE149" s="185"/>
      <c r="AF149" s="185"/>
      <c r="AG149" s="187">
        <f t="shared" si="8"/>
        <v>0</v>
      </c>
      <c r="AH149" s="187"/>
      <c r="AI149" s="187"/>
      <c r="AJ149" s="53"/>
      <c r="AK149" s="188"/>
      <c r="AL149" s="188"/>
      <c r="AM149" s="186"/>
      <c r="AN149" s="186"/>
      <c r="AO149" s="185"/>
      <c r="AP149" s="185"/>
      <c r="AQ149" s="185"/>
      <c r="AR149" s="187">
        <f t="shared" si="9"/>
        <v>0</v>
      </c>
      <c r="AS149" s="187"/>
      <c r="AT149" s="200"/>
      <c r="AU149" s="137"/>
      <c r="AV149" s="135"/>
      <c r="AW149" s="135"/>
      <c r="AX149" s="135"/>
      <c r="AY149" s="135"/>
      <c r="AZ149" s="136"/>
    </row>
    <row r="150" spans="1:52" ht="36" customHeight="1" x14ac:dyDescent="0.2">
      <c r="A150" s="73">
        <v>132</v>
      </c>
      <c r="B150" s="170"/>
      <c r="C150" s="167"/>
      <c r="D150" s="167"/>
      <c r="E150" s="167"/>
      <c r="F150" s="167"/>
      <c r="G150" s="167"/>
      <c r="H150" s="167"/>
      <c r="I150" s="167"/>
      <c r="J150" s="167"/>
      <c r="K150" s="167"/>
      <c r="L150" s="167"/>
      <c r="M150" s="167"/>
      <c r="N150" s="167"/>
      <c r="O150" s="167"/>
      <c r="P150" s="168"/>
      <c r="Q150" s="168"/>
      <c r="R150" s="169"/>
      <c r="S150" s="169"/>
      <c r="T150" s="169"/>
      <c r="U150" s="134"/>
      <c r="V150" s="135"/>
      <c r="W150" s="135"/>
      <c r="X150" s="136"/>
      <c r="Y150" s="132"/>
      <c r="Z150" s="133"/>
      <c r="AA150" s="133"/>
      <c r="AB150" s="186"/>
      <c r="AC150" s="186"/>
      <c r="AD150" s="185"/>
      <c r="AE150" s="185"/>
      <c r="AF150" s="185"/>
      <c r="AG150" s="187">
        <f t="shared" si="8"/>
        <v>0</v>
      </c>
      <c r="AH150" s="187"/>
      <c r="AI150" s="187"/>
      <c r="AJ150" s="53"/>
      <c r="AK150" s="188"/>
      <c r="AL150" s="188"/>
      <c r="AM150" s="186"/>
      <c r="AN150" s="186"/>
      <c r="AO150" s="185"/>
      <c r="AP150" s="185"/>
      <c r="AQ150" s="185"/>
      <c r="AR150" s="187">
        <f t="shared" si="9"/>
        <v>0</v>
      </c>
      <c r="AS150" s="187"/>
      <c r="AT150" s="200"/>
      <c r="AU150" s="137"/>
      <c r="AV150" s="135"/>
      <c r="AW150" s="135"/>
      <c r="AX150" s="135"/>
      <c r="AY150" s="135"/>
      <c r="AZ150" s="136"/>
    </row>
    <row r="151" spans="1:52" ht="36" customHeight="1" x14ac:dyDescent="0.2">
      <c r="A151" s="73">
        <v>133</v>
      </c>
      <c r="B151" s="170"/>
      <c r="C151" s="167"/>
      <c r="D151" s="167"/>
      <c r="E151" s="167"/>
      <c r="F151" s="167"/>
      <c r="G151" s="167"/>
      <c r="H151" s="167"/>
      <c r="I151" s="167"/>
      <c r="J151" s="167"/>
      <c r="K151" s="167"/>
      <c r="L151" s="167"/>
      <c r="M151" s="167"/>
      <c r="N151" s="167"/>
      <c r="O151" s="167"/>
      <c r="P151" s="168"/>
      <c r="Q151" s="168"/>
      <c r="R151" s="169"/>
      <c r="S151" s="169"/>
      <c r="T151" s="169"/>
      <c r="U151" s="134"/>
      <c r="V151" s="135"/>
      <c r="W151" s="135"/>
      <c r="X151" s="136"/>
      <c r="Y151" s="132"/>
      <c r="Z151" s="133"/>
      <c r="AA151" s="133"/>
      <c r="AB151" s="186"/>
      <c r="AC151" s="186"/>
      <c r="AD151" s="185"/>
      <c r="AE151" s="185"/>
      <c r="AF151" s="185"/>
      <c r="AG151" s="187">
        <f t="shared" si="8"/>
        <v>0</v>
      </c>
      <c r="AH151" s="187"/>
      <c r="AI151" s="187"/>
      <c r="AJ151" s="53"/>
      <c r="AK151" s="188"/>
      <c r="AL151" s="188"/>
      <c r="AM151" s="186"/>
      <c r="AN151" s="186"/>
      <c r="AO151" s="185"/>
      <c r="AP151" s="185"/>
      <c r="AQ151" s="185"/>
      <c r="AR151" s="187">
        <f t="shared" si="9"/>
        <v>0</v>
      </c>
      <c r="AS151" s="187"/>
      <c r="AT151" s="200"/>
      <c r="AU151" s="137"/>
      <c r="AV151" s="135"/>
      <c r="AW151" s="135"/>
      <c r="AX151" s="135"/>
      <c r="AY151" s="135"/>
      <c r="AZ151" s="136"/>
    </row>
    <row r="152" spans="1:52" ht="36" customHeight="1" x14ac:dyDescent="0.2">
      <c r="A152" s="73">
        <v>134</v>
      </c>
      <c r="B152" s="170"/>
      <c r="C152" s="167"/>
      <c r="D152" s="167"/>
      <c r="E152" s="167"/>
      <c r="F152" s="167"/>
      <c r="G152" s="167"/>
      <c r="H152" s="167"/>
      <c r="I152" s="167"/>
      <c r="J152" s="167"/>
      <c r="K152" s="167"/>
      <c r="L152" s="167"/>
      <c r="M152" s="167"/>
      <c r="N152" s="167"/>
      <c r="O152" s="167"/>
      <c r="P152" s="168"/>
      <c r="Q152" s="168"/>
      <c r="R152" s="169"/>
      <c r="S152" s="169"/>
      <c r="T152" s="169"/>
      <c r="U152" s="134"/>
      <c r="V152" s="135"/>
      <c r="W152" s="135"/>
      <c r="X152" s="136"/>
      <c r="Y152" s="132"/>
      <c r="Z152" s="133"/>
      <c r="AA152" s="133"/>
      <c r="AB152" s="186"/>
      <c r="AC152" s="186"/>
      <c r="AD152" s="185"/>
      <c r="AE152" s="185"/>
      <c r="AF152" s="185"/>
      <c r="AG152" s="187">
        <f t="shared" si="8"/>
        <v>0</v>
      </c>
      <c r="AH152" s="187"/>
      <c r="AI152" s="187"/>
      <c r="AJ152" s="53"/>
      <c r="AK152" s="188"/>
      <c r="AL152" s="188"/>
      <c r="AM152" s="186"/>
      <c r="AN152" s="186"/>
      <c r="AO152" s="185"/>
      <c r="AP152" s="185"/>
      <c r="AQ152" s="185"/>
      <c r="AR152" s="187">
        <f t="shared" si="9"/>
        <v>0</v>
      </c>
      <c r="AS152" s="187"/>
      <c r="AT152" s="200"/>
      <c r="AU152" s="137"/>
      <c r="AV152" s="135"/>
      <c r="AW152" s="135"/>
      <c r="AX152" s="135"/>
      <c r="AY152" s="135"/>
      <c r="AZ152" s="136"/>
    </row>
    <row r="153" spans="1:52" ht="36" customHeight="1" x14ac:dyDescent="0.2">
      <c r="A153" s="73">
        <v>135</v>
      </c>
      <c r="B153" s="170"/>
      <c r="C153" s="167"/>
      <c r="D153" s="167"/>
      <c r="E153" s="167"/>
      <c r="F153" s="167"/>
      <c r="G153" s="167"/>
      <c r="H153" s="167"/>
      <c r="I153" s="167"/>
      <c r="J153" s="167"/>
      <c r="K153" s="167"/>
      <c r="L153" s="167"/>
      <c r="M153" s="167"/>
      <c r="N153" s="167"/>
      <c r="O153" s="167"/>
      <c r="P153" s="168"/>
      <c r="Q153" s="168"/>
      <c r="R153" s="169"/>
      <c r="S153" s="169"/>
      <c r="T153" s="169"/>
      <c r="U153" s="134"/>
      <c r="V153" s="135"/>
      <c r="W153" s="135"/>
      <c r="X153" s="136"/>
      <c r="Y153" s="132"/>
      <c r="Z153" s="133"/>
      <c r="AA153" s="133"/>
      <c r="AB153" s="186"/>
      <c r="AC153" s="186"/>
      <c r="AD153" s="185"/>
      <c r="AE153" s="185"/>
      <c r="AF153" s="185"/>
      <c r="AG153" s="187">
        <f t="shared" si="8"/>
        <v>0</v>
      </c>
      <c r="AH153" s="187"/>
      <c r="AI153" s="187"/>
      <c r="AJ153" s="53"/>
      <c r="AK153" s="188"/>
      <c r="AL153" s="188"/>
      <c r="AM153" s="186"/>
      <c r="AN153" s="186"/>
      <c r="AO153" s="185"/>
      <c r="AP153" s="185"/>
      <c r="AQ153" s="185"/>
      <c r="AR153" s="187">
        <f t="shared" si="9"/>
        <v>0</v>
      </c>
      <c r="AS153" s="187"/>
      <c r="AT153" s="200"/>
      <c r="AU153" s="137"/>
      <c r="AV153" s="135"/>
      <c r="AW153" s="135"/>
      <c r="AX153" s="135"/>
      <c r="AY153" s="135"/>
      <c r="AZ153" s="136"/>
    </row>
    <row r="154" spans="1:52" ht="36" customHeight="1" x14ac:dyDescent="0.2">
      <c r="A154" s="73">
        <v>136</v>
      </c>
      <c r="B154" s="170"/>
      <c r="C154" s="167"/>
      <c r="D154" s="167"/>
      <c r="E154" s="167"/>
      <c r="F154" s="167"/>
      <c r="G154" s="167"/>
      <c r="H154" s="167"/>
      <c r="I154" s="167"/>
      <c r="J154" s="167"/>
      <c r="K154" s="167"/>
      <c r="L154" s="167"/>
      <c r="M154" s="167"/>
      <c r="N154" s="167"/>
      <c r="O154" s="167"/>
      <c r="P154" s="168"/>
      <c r="Q154" s="168"/>
      <c r="R154" s="169"/>
      <c r="S154" s="169"/>
      <c r="T154" s="169"/>
      <c r="U154" s="134"/>
      <c r="V154" s="135"/>
      <c r="W154" s="135"/>
      <c r="X154" s="136"/>
      <c r="Y154" s="132"/>
      <c r="Z154" s="133"/>
      <c r="AA154" s="133"/>
      <c r="AB154" s="186"/>
      <c r="AC154" s="186"/>
      <c r="AD154" s="185"/>
      <c r="AE154" s="185"/>
      <c r="AF154" s="185"/>
      <c r="AG154" s="187">
        <f t="shared" si="8"/>
        <v>0</v>
      </c>
      <c r="AH154" s="187"/>
      <c r="AI154" s="187"/>
      <c r="AJ154" s="53"/>
      <c r="AK154" s="188"/>
      <c r="AL154" s="188"/>
      <c r="AM154" s="186"/>
      <c r="AN154" s="186"/>
      <c r="AO154" s="185"/>
      <c r="AP154" s="185"/>
      <c r="AQ154" s="185"/>
      <c r="AR154" s="187">
        <f t="shared" si="9"/>
        <v>0</v>
      </c>
      <c r="AS154" s="187"/>
      <c r="AT154" s="200"/>
      <c r="AU154" s="137"/>
      <c r="AV154" s="135"/>
      <c r="AW154" s="135"/>
      <c r="AX154" s="135"/>
      <c r="AY154" s="135"/>
      <c r="AZ154" s="136"/>
    </row>
    <row r="155" spans="1:52" ht="36" customHeight="1" x14ac:dyDescent="0.2">
      <c r="A155" s="73">
        <v>137</v>
      </c>
      <c r="B155" s="170"/>
      <c r="C155" s="167"/>
      <c r="D155" s="167"/>
      <c r="E155" s="167"/>
      <c r="F155" s="167"/>
      <c r="G155" s="167"/>
      <c r="H155" s="167"/>
      <c r="I155" s="167"/>
      <c r="J155" s="167"/>
      <c r="K155" s="167"/>
      <c r="L155" s="167"/>
      <c r="M155" s="167"/>
      <c r="N155" s="167"/>
      <c r="O155" s="167"/>
      <c r="P155" s="168"/>
      <c r="Q155" s="168"/>
      <c r="R155" s="169"/>
      <c r="S155" s="169"/>
      <c r="T155" s="169"/>
      <c r="U155" s="134"/>
      <c r="V155" s="135"/>
      <c r="W155" s="135"/>
      <c r="X155" s="136"/>
      <c r="Y155" s="132"/>
      <c r="Z155" s="133"/>
      <c r="AA155" s="133"/>
      <c r="AB155" s="186"/>
      <c r="AC155" s="186"/>
      <c r="AD155" s="185"/>
      <c r="AE155" s="185"/>
      <c r="AF155" s="185"/>
      <c r="AG155" s="187">
        <f t="shared" si="8"/>
        <v>0</v>
      </c>
      <c r="AH155" s="187"/>
      <c r="AI155" s="187"/>
      <c r="AJ155" s="53"/>
      <c r="AK155" s="188"/>
      <c r="AL155" s="188"/>
      <c r="AM155" s="186"/>
      <c r="AN155" s="186"/>
      <c r="AO155" s="185"/>
      <c r="AP155" s="185"/>
      <c r="AQ155" s="185"/>
      <c r="AR155" s="187">
        <f t="shared" si="9"/>
        <v>0</v>
      </c>
      <c r="AS155" s="187"/>
      <c r="AT155" s="200"/>
      <c r="AU155" s="137"/>
      <c r="AV155" s="135"/>
      <c r="AW155" s="135"/>
      <c r="AX155" s="135"/>
      <c r="AY155" s="135"/>
      <c r="AZ155" s="136"/>
    </row>
    <row r="156" spans="1:52" ht="36" customHeight="1" x14ac:dyDescent="0.2">
      <c r="A156" s="73">
        <v>138</v>
      </c>
      <c r="B156" s="170"/>
      <c r="C156" s="167"/>
      <c r="D156" s="167"/>
      <c r="E156" s="167"/>
      <c r="F156" s="167"/>
      <c r="G156" s="167"/>
      <c r="H156" s="167"/>
      <c r="I156" s="167"/>
      <c r="J156" s="167"/>
      <c r="K156" s="167"/>
      <c r="L156" s="167"/>
      <c r="M156" s="167"/>
      <c r="N156" s="167"/>
      <c r="O156" s="167"/>
      <c r="P156" s="168"/>
      <c r="Q156" s="168"/>
      <c r="R156" s="169"/>
      <c r="S156" s="169"/>
      <c r="T156" s="169"/>
      <c r="U156" s="134"/>
      <c r="V156" s="135"/>
      <c r="W156" s="135"/>
      <c r="X156" s="136"/>
      <c r="Y156" s="132"/>
      <c r="Z156" s="133"/>
      <c r="AA156" s="133"/>
      <c r="AB156" s="186"/>
      <c r="AC156" s="186"/>
      <c r="AD156" s="185"/>
      <c r="AE156" s="185"/>
      <c r="AF156" s="185"/>
      <c r="AG156" s="187">
        <f t="shared" si="8"/>
        <v>0</v>
      </c>
      <c r="AH156" s="187"/>
      <c r="AI156" s="187"/>
      <c r="AJ156" s="53"/>
      <c r="AK156" s="188"/>
      <c r="AL156" s="188"/>
      <c r="AM156" s="186"/>
      <c r="AN156" s="186"/>
      <c r="AO156" s="185"/>
      <c r="AP156" s="185"/>
      <c r="AQ156" s="185"/>
      <c r="AR156" s="187">
        <f t="shared" si="9"/>
        <v>0</v>
      </c>
      <c r="AS156" s="187"/>
      <c r="AT156" s="200"/>
      <c r="AU156" s="137"/>
      <c r="AV156" s="135"/>
      <c r="AW156" s="135"/>
      <c r="AX156" s="135"/>
      <c r="AY156" s="135"/>
      <c r="AZ156" s="136"/>
    </row>
    <row r="157" spans="1:52" ht="36" customHeight="1" x14ac:dyDescent="0.2">
      <c r="A157" s="73">
        <v>139</v>
      </c>
      <c r="B157" s="170"/>
      <c r="C157" s="167"/>
      <c r="D157" s="167"/>
      <c r="E157" s="167"/>
      <c r="F157" s="167"/>
      <c r="G157" s="167"/>
      <c r="H157" s="167"/>
      <c r="I157" s="167"/>
      <c r="J157" s="167"/>
      <c r="K157" s="167"/>
      <c r="L157" s="167"/>
      <c r="M157" s="167"/>
      <c r="N157" s="167"/>
      <c r="O157" s="167"/>
      <c r="P157" s="168"/>
      <c r="Q157" s="168"/>
      <c r="R157" s="169"/>
      <c r="S157" s="169"/>
      <c r="T157" s="169"/>
      <c r="U157" s="134"/>
      <c r="V157" s="135"/>
      <c r="W157" s="135"/>
      <c r="X157" s="136"/>
      <c r="Y157" s="132"/>
      <c r="Z157" s="133"/>
      <c r="AA157" s="133"/>
      <c r="AB157" s="186"/>
      <c r="AC157" s="186"/>
      <c r="AD157" s="185"/>
      <c r="AE157" s="185"/>
      <c r="AF157" s="185"/>
      <c r="AG157" s="187">
        <f t="shared" si="8"/>
        <v>0</v>
      </c>
      <c r="AH157" s="187"/>
      <c r="AI157" s="187"/>
      <c r="AJ157" s="53"/>
      <c r="AK157" s="188"/>
      <c r="AL157" s="188"/>
      <c r="AM157" s="186"/>
      <c r="AN157" s="186"/>
      <c r="AO157" s="185"/>
      <c r="AP157" s="185"/>
      <c r="AQ157" s="185"/>
      <c r="AR157" s="187">
        <f t="shared" si="9"/>
        <v>0</v>
      </c>
      <c r="AS157" s="187"/>
      <c r="AT157" s="200"/>
      <c r="AU157" s="137"/>
      <c r="AV157" s="135"/>
      <c r="AW157" s="135"/>
      <c r="AX157" s="135"/>
      <c r="AY157" s="135"/>
      <c r="AZ157" s="136"/>
    </row>
    <row r="158" spans="1:52" ht="36" customHeight="1" x14ac:dyDescent="0.2">
      <c r="A158" s="73">
        <v>140</v>
      </c>
      <c r="B158" s="170"/>
      <c r="C158" s="167"/>
      <c r="D158" s="167"/>
      <c r="E158" s="167"/>
      <c r="F158" s="167"/>
      <c r="G158" s="167"/>
      <c r="H158" s="167"/>
      <c r="I158" s="167"/>
      <c r="J158" s="167"/>
      <c r="K158" s="167"/>
      <c r="L158" s="167"/>
      <c r="M158" s="167"/>
      <c r="N158" s="167"/>
      <c r="O158" s="167"/>
      <c r="P158" s="168"/>
      <c r="Q158" s="168"/>
      <c r="R158" s="169"/>
      <c r="S158" s="169"/>
      <c r="T158" s="169"/>
      <c r="U158" s="134"/>
      <c r="V158" s="135"/>
      <c r="W158" s="135"/>
      <c r="X158" s="136"/>
      <c r="Y158" s="132"/>
      <c r="Z158" s="133"/>
      <c r="AA158" s="133"/>
      <c r="AB158" s="186"/>
      <c r="AC158" s="186"/>
      <c r="AD158" s="185"/>
      <c r="AE158" s="185"/>
      <c r="AF158" s="185"/>
      <c r="AG158" s="187">
        <f t="shared" si="8"/>
        <v>0</v>
      </c>
      <c r="AH158" s="187"/>
      <c r="AI158" s="187"/>
      <c r="AJ158" s="53"/>
      <c r="AK158" s="188"/>
      <c r="AL158" s="188"/>
      <c r="AM158" s="186"/>
      <c r="AN158" s="186"/>
      <c r="AO158" s="185"/>
      <c r="AP158" s="185"/>
      <c r="AQ158" s="185"/>
      <c r="AR158" s="187">
        <f t="shared" si="9"/>
        <v>0</v>
      </c>
      <c r="AS158" s="187"/>
      <c r="AT158" s="200"/>
      <c r="AU158" s="137"/>
      <c r="AV158" s="135"/>
      <c r="AW158" s="135"/>
      <c r="AX158" s="135"/>
      <c r="AY158" s="135"/>
      <c r="AZ158" s="136"/>
    </row>
    <row r="159" spans="1:52" ht="36" customHeight="1" x14ac:dyDescent="0.2">
      <c r="A159" s="73">
        <v>141</v>
      </c>
      <c r="B159" s="170"/>
      <c r="C159" s="167"/>
      <c r="D159" s="167"/>
      <c r="E159" s="167"/>
      <c r="F159" s="167"/>
      <c r="G159" s="167"/>
      <c r="H159" s="167"/>
      <c r="I159" s="167"/>
      <c r="J159" s="167"/>
      <c r="K159" s="167"/>
      <c r="L159" s="167"/>
      <c r="M159" s="167"/>
      <c r="N159" s="167"/>
      <c r="O159" s="167"/>
      <c r="P159" s="168"/>
      <c r="Q159" s="168"/>
      <c r="R159" s="169"/>
      <c r="S159" s="169"/>
      <c r="T159" s="169"/>
      <c r="U159" s="134"/>
      <c r="V159" s="135"/>
      <c r="W159" s="135"/>
      <c r="X159" s="136"/>
      <c r="Y159" s="132"/>
      <c r="Z159" s="133"/>
      <c r="AA159" s="133"/>
      <c r="AB159" s="186"/>
      <c r="AC159" s="186"/>
      <c r="AD159" s="185"/>
      <c r="AE159" s="185"/>
      <c r="AF159" s="185"/>
      <c r="AG159" s="187">
        <f t="shared" si="8"/>
        <v>0</v>
      </c>
      <c r="AH159" s="187"/>
      <c r="AI159" s="187"/>
      <c r="AJ159" s="53"/>
      <c r="AK159" s="188"/>
      <c r="AL159" s="188"/>
      <c r="AM159" s="186"/>
      <c r="AN159" s="186"/>
      <c r="AO159" s="185"/>
      <c r="AP159" s="185"/>
      <c r="AQ159" s="185"/>
      <c r="AR159" s="187">
        <f t="shared" si="9"/>
        <v>0</v>
      </c>
      <c r="AS159" s="187"/>
      <c r="AT159" s="200"/>
      <c r="AU159" s="137"/>
      <c r="AV159" s="135"/>
      <c r="AW159" s="135"/>
      <c r="AX159" s="135"/>
      <c r="AY159" s="135"/>
      <c r="AZ159" s="136"/>
    </row>
    <row r="160" spans="1:52" ht="36" customHeight="1" x14ac:dyDescent="0.2">
      <c r="A160" s="73">
        <v>142</v>
      </c>
      <c r="B160" s="170"/>
      <c r="C160" s="167"/>
      <c r="D160" s="167"/>
      <c r="E160" s="167"/>
      <c r="F160" s="167"/>
      <c r="G160" s="167"/>
      <c r="H160" s="167"/>
      <c r="I160" s="167"/>
      <c r="J160" s="167"/>
      <c r="K160" s="167"/>
      <c r="L160" s="167"/>
      <c r="M160" s="167"/>
      <c r="N160" s="167"/>
      <c r="O160" s="167"/>
      <c r="P160" s="168"/>
      <c r="Q160" s="168"/>
      <c r="R160" s="169"/>
      <c r="S160" s="169"/>
      <c r="T160" s="169"/>
      <c r="U160" s="134"/>
      <c r="V160" s="135"/>
      <c r="W160" s="135"/>
      <c r="X160" s="136"/>
      <c r="Y160" s="132"/>
      <c r="Z160" s="133"/>
      <c r="AA160" s="133"/>
      <c r="AB160" s="186"/>
      <c r="AC160" s="186"/>
      <c r="AD160" s="185"/>
      <c r="AE160" s="185"/>
      <c r="AF160" s="185"/>
      <c r="AG160" s="187">
        <f t="shared" si="8"/>
        <v>0</v>
      </c>
      <c r="AH160" s="187"/>
      <c r="AI160" s="187"/>
      <c r="AJ160" s="53"/>
      <c r="AK160" s="188"/>
      <c r="AL160" s="188"/>
      <c r="AM160" s="186"/>
      <c r="AN160" s="186"/>
      <c r="AO160" s="185"/>
      <c r="AP160" s="185"/>
      <c r="AQ160" s="185"/>
      <c r="AR160" s="187">
        <f t="shared" si="9"/>
        <v>0</v>
      </c>
      <c r="AS160" s="187"/>
      <c r="AT160" s="200"/>
      <c r="AU160" s="137"/>
      <c r="AV160" s="135"/>
      <c r="AW160" s="135"/>
      <c r="AX160" s="135"/>
      <c r="AY160" s="135"/>
      <c r="AZ160" s="136"/>
    </row>
    <row r="161" spans="1:52" ht="36" customHeight="1" x14ac:dyDescent="0.2">
      <c r="A161" s="73">
        <v>143</v>
      </c>
      <c r="B161" s="170"/>
      <c r="C161" s="167"/>
      <c r="D161" s="167"/>
      <c r="E161" s="167"/>
      <c r="F161" s="167"/>
      <c r="G161" s="167"/>
      <c r="H161" s="167"/>
      <c r="I161" s="167"/>
      <c r="J161" s="167"/>
      <c r="K161" s="167"/>
      <c r="L161" s="167"/>
      <c r="M161" s="167"/>
      <c r="N161" s="167"/>
      <c r="O161" s="167"/>
      <c r="P161" s="168"/>
      <c r="Q161" s="168"/>
      <c r="R161" s="169"/>
      <c r="S161" s="169"/>
      <c r="T161" s="169"/>
      <c r="U161" s="134"/>
      <c r="V161" s="135"/>
      <c r="W161" s="135"/>
      <c r="X161" s="136"/>
      <c r="Y161" s="132"/>
      <c r="Z161" s="133"/>
      <c r="AA161" s="133"/>
      <c r="AB161" s="186"/>
      <c r="AC161" s="186"/>
      <c r="AD161" s="185"/>
      <c r="AE161" s="185"/>
      <c r="AF161" s="185"/>
      <c r="AG161" s="187">
        <f t="shared" si="8"/>
        <v>0</v>
      </c>
      <c r="AH161" s="187"/>
      <c r="AI161" s="187"/>
      <c r="AJ161" s="53"/>
      <c r="AK161" s="188"/>
      <c r="AL161" s="188"/>
      <c r="AM161" s="186"/>
      <c r="AN161" s="186"/>
      <c r="AO161" s="185"/>
      <c r="AP161" s="185"/>
      <c r="AQ161" s="185"/>
      <c r="AR161" s="187">
        <f t="shared" si="9"/>
        <v>0</v>
      </c>
      <c r="AS161" s="187"/>
      <c r="AT161" s="200"/>
      <c r="AU161" s="137"/>
      <c r="AV161" s="135"/>
      <c r="AW161" s="135"/>
      <c r="AX161" s="135"/>
      <c r="AY161" s="135"/>
      <c r="AZ161" s="136"/>
    </row>
    <row r="162" spans="1:52" ht="36" customHeight="1" x14ac:dyDescent="0.2">
      <c r="A162" s="73">
        <v>144</v>
      </c>
      <c r="B162" s="170"/>
      <c r="C162" s="167"/>
      <c r="D162" s="167"/>
      <c r="E162" s="167"/>
      <c r="F162" s="167"/>
      <c r="G162" s="167"/>
      <c r="H162" s="167"/>
      <c r="I162" s="167"/>
      <c r="J162" s="167"/>
      <c r="K162" s="167"/>
      <c r="L162" s="167"/>
      <c r="M162" s="167"/>
      <c r="N162" s="167"/>
      <c r="O162" s="167"/>
      <c r="P162" s="168"/>
      <c r="Q162" s="168"/>
      <c r="R162" s="169"/>
      <c r="S162" s="169"/>
      <c r="T162" s="169"/>
      <c r="U162" s="134"/>
      <c r="V162" s="135"/>
      <c r="W162" s="135"/>
      <c r="X162" s="136"/>
      <c r="Y162" s="132"/>
      <c r="Z162" s="133"/>
      <c r="AA162" s="133"/>
      <c r="AB162" s="186"/>
      <c r="AC162" s="186"/>
      <c r="AD162" s="185"/>
      <c r="AE162" s="185"/>
      <c r="AF162" s="185"/>
      <c r="AG162" s="187">
        <f t="shared" si="8"/>
        <v>0</v>
      </c>
      <c r="AH162" s="187"/>
      <c r="AI162" s="187"/>
      <c r="AJ162" s="53"/>
      <c r="AK162" s="188"/>
      <c r="AL162" s="188"/>
      <c r="AM162" s="186"/>
      <c r="AN162" s="186"/>
      <c r="AO162" s="185"/>
      <c r="AP162" s="185"/>
      <c r="AQ162" s="185"/>
      <c r="AR162" s="187">
        <f t="shared" si="9"/>
        <v>0</v>
      </c>
      <c r="AS162" s="187"/>
      <c r="AT162" s="200"/>
      <c r="AU162" s="137"/>
      <c r="AV162" s="135"/>
      <c r="AW162" s="135"/>
      <c r="AX162" s="135"/>
      <c r="AY162" s="135"/>
      <c r="AZ162" s="136"/>
    </row>
    <row r="163" spans="1:52" ht="36" customHeight="1" x14ac:dyDescent="0.2">
      <c r="A163" s="73">
        <v>145</v>
      </c>
      <c r="B163" s="170"/>
      <c r="C163" s="167"/>
      <c r="D163" s="167"/>
      <c r="E163" s="167"/>
      <c r="F163" s="167"/>
      <c r="G163" s="167"/>
      <c r="H163" s="167"/>
      <c r="I163" s="167"/>
      <c r="J163" s="167"/>
      <c r="K163" s="167"/>
      <c r="L163" s="167"/>
      <c r="M163" s="167"/>
      <c r="N163" s="167"/>
      <c r="O163" s="167"/>
      <c r="P163" s="168"/>
      <c r="Q163" s="168"/>
      <c r="R163" s="169"/>
      <c r="S163" s="169"/>
      <c r="T163" s="169"/>
      <c r="U163" s="134"/>
      <c r="V163" s="135"/>
      <c r="W163" s="135"/>
      <c r="X163" s="136"/>
      <c r="Y163" s="132"/>
      <c r="Z163" s="133"/>
      <c r="AA163" s="133"/>
      <c r="AB163" s="186"/>
      <c r="AC163" s="186"/>
      <c r="AD163" s="185"/>
      <c r="AE163" s="185"/>
      <c r="AF163" s="185"/>
      <c r="AG163" s="187">
        <f t="shared" si="8"/>
        <v>0</v>
      </c>
      <c r="AH163" s="187"/>
      <c r="AI163" s="187"/>
      <c r="AJ163" s="53"/>
      <c r="AK163" s="188"/>
      <c r="AL163" s="188"/>
      <c r="AM163" s="186"/>
      <c r="AN163" s="186"/>
      <c r="AO163" s="185"/>
      <c r="AP163" s="185"/>
      <c r="AQ163" s="185"/>
      <c r="AR163" s="187">
        <f t="shared" si="9"/>
        <v>0</v>
      </c>
      <c r="AS163" s="187"/>
      <c r="AT163" s="200"/>
      <c r="AU163" s="137"/>
      <c r="AV163" s="135"/>
      <c r="AW163" s="135"/>
      <c r="AX163" s="135"/>
      <c r="AY163" s="135"/>
      <c r="AZ163" s="136"/>
    </row>
    <row r="164" spans="1:52" ht="36" customHeight="1" x14ac:dyDescent="0.2">
      <c r="A164" s="73">
        <v>146</v>
      </c>
      <c r="B164" s="170"/>
      <c r="C164" s="167"/>
      <c r="D164" s="167"/>
      <c r="E164" s="167"/>
      <c r="F164" s="167"/>
      <c r="G164" s="167"/>
      <c r="H164" s="167"/>
      <c r="I164" s="167"/>
      <c r="J164" s="167"/>
      <c r="K164" s="167"/>
      <c r="L164" s="167"/>
      <c r="M164" s="167"/>
      <c r="N164" s="167"/>
      <c r="O164" s="167"/>
      <c r="P164" s="168"/>
      <c r="Q164" s="168"/>
      <c r="R164" s="169"/>
      <c r="S164" s="169"/>
      <c r="T164" s="169"/>
      <c r="U164" s="134"/>
      <c r="V164" s="135"/>
      <c r="W164" s="135"/>
      <c r="X164" s="136"/>
      <c r="Y164" s="132"/>
      <c r="Z164" s="133"/>
      <c r="AA164" s="133"/>
      <c r="AB164" s="186"/>
      <c r="AC164" s="186"/>
      <c r="AD164" s="185"/>
      <c r="AE164" s="185"/>
      <c r="AF164" s="185"/>
      <c r="AG164" s="187">
        <f t="shared" si="8"/>
        <v>0</v>
      </c>
      <c r="AH164" s="187"/>
      <c r="AI164" s="187"/>
      <c r="AJ164" s="53"/>
      <c r="AK164" s="188"/>
      <c r="AL164" s="188"/>
      <c r="AM164" s="186"/>
      <c r="AN164" s="186"/>
      <c r="AO164" s="185"/>
      <c r="AP164" s="185"/>
      <c r="AQ164" s="185"/>
      <c r="AR164" s="187">
        <f t="shared" si="9"/>
        <v>0</v>
      </c>
      <c r="AS164" s="187"/>
      <c r="AT164" s="200"/>
      <c r="AU164" s="137"/>
      <c r="AV164" s="135"/>
      <c r="AW164" s="135"/>
      <c r="AX164" s="135"/>
      <c r="AY164" s="135"/>
      <c r="AZ164" s="136"/>
    </row>
    <row r="165" spans="1:52" ht="36" customHeight="1" x14ac:dyDescent="0.2">
      <c r="A165" s="73">
        <v>147</v>
      </c>
      <c r="B165" s="170"/>
      <c r="C165" s="167"/>
      <c r="D165" s="167"/>
      <c r="E165" s="167"/>
      <c r="F165" s="167"/>
      <c r="G165" s="167"/>
      <c r="H165" s="167"/>
      <c r="I165" s="167"/>
      <c r="J165" s="167"/>
      <c r="K165" s="167"/>
      <c r="L165" s="167"/>
      <c r="M165" s="167"/>
      <c r="N165" s="167"/>
      <c r="O165" s="167"/>
      <c r="P165" s="168"/>
      <c r="Q165" s="168"/>
      <c r="R165" s="169"/>
      <c r="S165" s="169"/>
      <c r="T165" s="169"/>
      <c r="U165" s="134"/>
      <c r="V165" s="135"/>
      <c r="W165" s="135"/>
      <c r="X165" s="136"/>
      <c r="Y165" s="132"/>
      <c r="Z165" s="133"/>
      <c r="AA165" s="133"/>
      <c r="AB165" s="186"/>
      <c r="AC165" s="186"/>
      <c r="AD165" s="185"/>
      <c r="AE165" s="185"/>
      <c r="AF165" s="185"/>
      <c r="AG165" s="187">
        <f t="shared" si="8"/>
        <v>0</v>
      </c>
      <c r="AH165" s="187"/>
      <c r="AI165" s="187"/>
      <c r="AJ165" s="53"/>
      <c r="AK165" s="188"/>
      <c r="AL165" s="188"/>
      <c r="AM165" s="186"/>
      <c r="AN165" s="186"/>
      <c r="AO165" s="185"/>
      <c r="AP165" s="185"/>
      <c r="AQ165" s="185"/>
      <c r="AR165" s="187">
        <f t="shared" si="9"/>
        <v>0</v>
      </c>
      <c r="AS165" s="187"/>
      <c r="AT165" s="200"/>
      <c r="AU165" s="137"/>
      <c r="AV165" s="135"/>
      <c r="AW165" s="135"/>
      <c r="AX165" s="135"/>
      <c r="AY165" s="135"/>
      <c r="AZ165" s="136"/>
    </row>
    <row r="166" spans="1:52" ht="36" customHeight="1" x14ac:dyDescent="0.2">
      <c r="A166" s="73">
        <v>148</v>
      </c>
      <c r="B166" s="170"/>
      <c r="C166" s="167"/>
      <c r="D166" s="167"/>
      <c r="E166" s="167"/>
      <c r="F166" s="167"/>
      <c r="G166" s="167"/>
      <c r="H166" s="167"/>
      <c r="I166" s="167"/>
      <c r="J166" s="167"/>
      <c r="K166" s="167"/>
      <c r="L166" s="167"/>
      <c r="M166" s="167"/>
      <c r="N166" s="167"/>
      <c r="O166" s="167"/>
      <c r="P166" s="168"/>
      <c r="Q166" s="168"/>
      <c r="R166" s="169"/>
      <c r="S166" s="169"/>
      <c r="T166" s="169"/>
      <c r="U166" s="134"/>
      <c r="V166" s="135"/>
      <c r="W166" s="135"/>
      <c r="X166" s="136"/>
      <c r="Y166" s="132"/>
      <c r="Z166" s="133"/>
      <c r="AA166" s="133"/>
      <c r="AB166" s="186"/>
      <c r="AC166" s="186"/>
      <c r="AD166" s="185"/>
      <c r="AE166" s="185"/>
      <c r="AF166" s="185"/>
      <c r="AG166" s="187">
        <f t="shared" si="8"/>
        <v>0</v>
      </c>
      <c r="AH166" s="187"/>
      <c r="AI166" s="187"/>
      <c r="AJ166" s="53"/>
      <c r="AK166" s="188"/>
      <c r="AL166" s="188"/>
      <c r="AM166" s="186"/>
      <c r="AN166" s="186"/>
      <c r="AO166" s="185"/>
      <c r="AP166" s="185"/>
      <c r="AQ166" s="185"/>
      <c r="AR166" s="187">
        <f t="shared" si="9"/>
        <v>0</v>
      </c>
      <c r="AS166" s="187"/>
      <c r="AT166" s="200"/>
      <c r="AU166" s="137"/>
      <c r="AV166" s="135"/>
      <c r="AW166" s="135"/>
      <c r="AX166" s="135"/>
      <c r="AY166" s="135"/>
      <c r="AZ166" s="136"/>
    </row>
    <row r="167" spans="1:52" ht="36" customHeight="1" x14ac:dyDescent="0.2">
      <c r="A167" s="73">
        <v>149</v>
      </c>
      <c r="B167" s="170"/>
      <c r="C167" s="167"/>
      <c r="D167" s="167"/>
      <c r="E167" s="167"/>
      <c r="F167" s="167"/>
      <c r="G167" s="167"/>
      <c r="H167" s="167"/>
      <c r="I167" s="167"/>
      <c r="J167" s="167"/>
      <c r="K167" s="167"/>
      <c r="L167" s="167"/>
      <c r="M167" s="167"/>
      <c r="N167" s="167"/>
      <c r="O167" s="167"/>
      <c r="P167" s="168"/>
      <c r="Q167" s="168"/>
      <c r="R167" s="169"/>
      <c r="S167" s="169"/>
      <c r="T167" s="169"/>
      <c r="U167" s="134"/>
      <c r="V167" s="135"/>
      <c r="W167" s="135"/>
      <c r="X167" s="136"/>
      <c r="Y167" s="132"/>
      <c r="Z167" s="133"/>
      <c r="AA167" s="133"/>
      <c r="AB167" s="186"/>
      <c r="AC167" s="186"/>
      <c r="AD167" s="185"/>
      <c r="AE167" s="185"/>
      <c r="AF167" s="185"/>
      <c r="AG167" s="187">
        <f t="shared" si="8"/>
        <v>0</v>
      </c>
      <c r="AH167" s="187"/>
      <c r="AI167" s="187"/>
      <c r="AJ167" s="53"/>
      <c r="AK167" s="188"/>
      <c r="AL167" s="188"/>
      <c r="AM167" s="186"/>
      <c r="AN167" s="186"/>
      <c r="AO167" s="185"/>
      <c r="AP167" s="185"/>
      <c r="AQ167" s="185"/>
      <c r="AR167" s="187">
        <f t="shared" si="9"/>
        <v>0</v>
      </c>
      <c r="AS167" s="187"/>
      <c r="AT167" s="200"/>
      <c r="AU167" s="137"/>
      <c r="AV167" s="135"/>
      <c r="AW167" s="135"/>
      <c r="AX167" s="135"/>
      <c r="AY167" s="135"/>
      <c r="AZ167" s="136"/>
    </row>
    <row r="168" spans="1:52" ht="36" customHeight="1" x14ac:dyDescent="0.2">
      <c r="A168" s="73">
        <v>150</v>
      </c>
      <c r="B168" s="170"/>
      <c r="C168" s="167"/>
      <c r="D168" s="167"/>
      <c r="E168" s="167"/>
      <c r="F168" s="167"/>
      <c r="G168" s="167"/>
      <c r="H168" s="167"/>
      <c r="I168" s="167"/>
      <c r="J168" s="167"/>
      <c r="K168" s="167"/>
      <c r="L168" s="167"/>
      <c r="M168" s="167"/>
      <c r="N168" s="167"/>
      <c r="O168" s="167"/>
      <c r="P168" s="168"/>
      <c r="Q168" s="168"/>
      <c r="R168" s="169"/>
      <c r="S168" s="169"/>
      <c r="T168" s="169"/>
      <c r="U168" s="134"/>
      <c r="V168" s="135"/>
      <c r="W168" s="135"/>
      <c r="X168" s="136"/>
      <c r="Y168" s="132"/>
      <c r="Z168" s="133"/>
      <c r="AA168" s="133"/>
      <c r="AB168" s="186"/>
      <c r="AC168" s="186"/>
      <c r="AD168" s="185"/>
      <c r="AE168" s="185"/>
      <c r="AF168" s="185"/>
      <c r="AG168" s="187">
        <f t="shared" si="8"/>
        <v>0</v>
      </c>
      <c r="AH168" s="187"/>
      <c r="AI168" s="187"/>
      <c r="AJ168" s="53"/>
      <c r="AK168" s="188"/>
      <c r="AL168" s="188"/>
      <c r="AM168" s="186"/>
      <c r="AN168" s="186"/>
      <c r="AO168" s="185"/>
      <c r="AP168" s="185"/>
      <c r="AQ168" s="185"/>
      <c r="AR168" s="187">
        <f t="shared" si="9"/>
        <v>0</v>
      </c>
      <c r="AS168" s="187"/>
      <c r="AT168" s="200"/>
      <c r="AU168" s="137"/>
      <c r="AV168" s="135"/>
      <c r="AW168" s="135"/>
      <c r="AX168" s="135"/>
      <c r="AY168" s="135"/>
      <c r="AZ168" s="136"/>
    </row>
    <row r="169" spans="1:52" ht="36" customHeight="1" x14ac:dyDescent="0.2">
      <c r="A169" s="73">
        <v>151</v>
      </c>
      <c r="B169" s="170"/>
      <c r="C169" s="167"/>
      <c r="D169" s="167"/>
      <c r="E169" s="167"/>
      <c r="F169" s="167"/>
      <c r="G169" s="167"/>
      <c r="H169" s="167"/>
      <c r="I169" s="167"/>
      <c r="J169" s="167"/>
      <c r="K169" s="167"/>
      <c r="L169" s="167"/>
      <c r="M169" s="167"/>
      <c r="N169" s="167"/>
      <c r="O169" s="167"/>
      <c r="P169" s="168"/>
      <c r="Q169" s="168"/>
      <c r="R169" s="169"/>
      <c r="S169" s="169"/>
      <c r="T169" s="169"/>
      <c r="U169" s="134"/>
      <c r="V169" s="135"/>
      <c r="W169" s="135"/>
      <c r="X169" s="136"/>
      <c r="Y169" s="132"/>
      <c r="Z169" s="133"/>
      <c r="AA169" s="133"/>
      <c r="AB169" s="186"/>
      <c r="AC169" s="186"/>
      <c r="AD169" s="185"/>
      <c r="AE169" s="185"/>
      <c r="AF169" s="185"/>
      <c r="AG169" s="187">
        <f t="shared" si="8"/>
        <v>0</v>
      </c>
      <c r="AH169" s="187"/>
      <c r="AI169" s="187"/>
      <c r="AJ169" s="53"/>
      <c r="AK169" s="188"/>
      <c r="AL169" s="188"/>
      <c r="AM169" s="186"/>
      <c r="AN169" s="186"/>
      <c r="AO169" s="185"/>
      <c r="AP169" s="185"/>
      <c r="AQ169" s="185"/>
      <c r="AR169" s="187">
        <f t="shared" si="9"/>
        <v>0</v>
      </c>
      <c r="AS169" s="187"/>
      <c r="AT169" s="200"/>
      <c r="AU169" s="137"/>
      <c r="AV169" s="135"/>
      <c r="AW169" s="135"/>
      <c r="AX169" s="135"/>
      <c r="AY169" s="135"/>
      <c r="AZ169" s="136"/>
    </row>
    <row r="170" spans="1:52" ht="36" customHeight="1" x14ac:dyDescent="0.2">
      <c r="A170" s="73">
        <v>152</v>
      </c>
      <c r="B170" s="170"/>
      <c r="C170" s="167"/>
      <c r="D170" s="167"/>
      <c r="E170" s="167"/>
      <c r="F170" s="167"/>
      <c r="G170" s="167"/>
      <c r="H170" s="167"/>
      <c r="I170" s="167"/>
      <c r="J170" s="167"/>
      <c r="K170" s="167"/>
      <c r="L170" s="167"/>
      <c r="M170" s="167"/>
      <c r="N170" s="167"/>
      <c r="O170" s="167"/>
      <c r="P170" s="168"/>
      <c r="Q170" s="168"/>
      <c r="R170" s="169"/>
      <c r="S170" s="169"/>
      <c r="T170" s="169"/>
      <c r="U170" s="134"/>
      <c r="V170" s="135"/>
      <c r="W170" s="135"/>
      <c r="X170" s="136"/>
      <c r="Y170" s="132"/>
      <c r="Z170" s="133"/>
      <c r="AA170" s="133"/>
      <c r="AB170" s="186"/>
      <c r="AC170" s="186"/>
      <c r="AD170" s="185"/>
      <c r="AE170" s="185"/>
      <c r="AF170" s="185"/>
      <c r="AG170" s="187">
        <f t="shared" si="8"/>
        <v>0</v>
      </c>
      <c r="AH170" s="187"/>
      <c r="AI170" s="187"/>
      <c r="AJ170" s="53"/>
      <c r="AK170" s="188"/>
      <c r="AL170" s="188"/>
      <c r="AM170" s="186"/>
      <c r="AN170" s="186"/>
      <c r="AO170" s="185"/>
      <c r="AP170" s="185"/>
      <c r="AQ170" s="185"/>
      <c r="AR170" s="187">
        <f t="shared" si="9"/>
        <v>0</v>
      </c>
      <c r="AS170" s="187"/>
      <c r="AT170" s="200"/>
      <c r="AU170" s="137"/>
      <c r="AV170" s="135"/>
      <c r="AW170" s="135"/>
      <c r="AX170" s="135"/>
      <c r="AY170" s="135"/>
      <c r="AZ170" s="136"/>
    </row>
    <row r="171" spans="1:52" ht="36" customHeight="1" x14ac:dyDescent="0.2">
      <c r="A171" s="73">
        <v>153</v>
      </c>
      <c r="B171" s="170"/>
      <c r="C171" s="167"/>
      <c r="D171" s="167"/>
      <c r="E171" s="167"/>
      <c r="F171" s="167"/>
      <c r="G171" s="167"/>
      <c r="H171" s="167"/>
      <c r="I171" s="167"/>
      <c r="J171" s="167"/>
      <c r="K171" s="167"/>
      <c r="L171" s="167"/>
      <c r="M171" s="167"/>
      <c r="N171" s="167"/>
      <c r="O171" s="167"/>
      <c r="P171" s="168"/>
      <c r="Q171" s="168"/>
      <c r="R171" s="169"/>
      <c r="S171" s="169"/>
      <c r="T171" s="169"/>
      <c r="U171" s="134"/>
      <c r="V171" s="135"/>
      <c r="W171" s="135"/>
      <c r="X171" s="136"/>
      <c r="Y171" s="132"/>
      <c r="Z171" s="133"/>
      <c r="AA171" s="133"/>
      <c r="AB171" s="186"/>
      <c r="AC171" s="186"/>
      <c r="AD171" s="185"/>
      <c r="AE171" s="185"/>
      <c r="AF171" s="185"/>
      <c r="AG171" s="187">
        <f t="shared" si="8"/>
        <v>0</v>
      </c>
      <c r="AH171" s="187"/>
      <c r="AI171" s="187"/>
      <c r="AJ171" s="53"/>
      <c r="AK171" s="188"/>
      <c r="AL171" s="188"/>
      <c r="AM171" s="186"/>
      <c r="AN171" s="186"/>
      <c r="AO171" s="185"/>
      <c r="AP171" s="185"/>
      <c r="AQ171" s="185"/>
      <c r="AR171" s="187">
        <f t="shared" si="9"/>
        <v>0</v>
      </c>
      <c r="AS171" s="187"/>
      <c r="AT171" s="200"/>
      <c r="AU171" s="137"/>
      <c r="AV171" s="135"/>
      <c r="AW171" s="135"/>
      <c r="AX171" s="135"/>
      <c r="AY171" s="135"/>
      <c r="AZ171" s="136"/>
    </row>
    <row r="172" spans="1:52" ht="36" customHeight="1" x14ac:dyDescent="0.2">
      <c r="A172" s="73">
        <v>154</v>
      </c>
      <c r="B172" s="170"/>
      <c r="C172" s="167"/>
      <c r="D172" s="167"/>
      <c r="E172" s="167"/>
      <c r="F172" s="167"/>
      <c r="G172" s="167"/>
      <c r="H172" s="167"/>
      <c r="I172" s="167"/>
      <c r="J172" s="167"/>
      <c r="K172" s="167"/>
      <c r="L172" s="167"/>
      <c r="M172" s="167"/>
      <c r="N172" s="167"/>
      <c r="O172" s="167"/>
      <c r="P172" s="168"/>
      <c r="Q172" s="168"/>
      <c r="R172" s="169"/>
      <c r="S172" s="169"/>
      <c r="T172" s="169"/>
      <c r="U172" s="134"/>
      <c r="V172" s="135"/>
      <c r="W172" s="135"/>
      <c r="X172" s="136"/>
      <c r="Y172" s="132"/>
      <c r="Z172" s="133"/>
      <c r="AA172" s="133"/>
      <c r="AB172" s="186"/>
      <c r="AC172" s="186"/>
      <c r="AD172" s="185"/>
      <c r="AE172" s="185"/>
      <c r="AF172" s="185"/>
      <c r="AG172" s="187">
        <f t="shared" si="8"/>
        <v>0</v>
      </c>
      <c r="AH172" s="187"/>
      <c r="AI172" s="187"/>
      <c r="AJ172" s="53"/>
      <c r="AK172" s="188"/>
      <c r="AL172" s="188"/>
      <c r="AM172" s="186"/>
      <c r="AN172" s="186"/>
      <c r="AO172" s="185"/>
      <c r="AP172" s="185"/>
      <c r="AQ172" s="185"/>
      <c r="AR172" s="187">
        <f t="shared" si="9"/>
        <v>0</v>
      </c>
      <c r="AS172" s="187"/>
      <c r="AT172" s="200"/>
      <c r="AU172" s="137"/>
      <c r="AV172" s="135"/>
      <c r="AW172" s="135"/>
      <c r="AX172" s="135"/>
      <c r="AY172" s="135"/>
      <c r="AZ172" s="136"/>
    </row>
    <row r="173" spans="1:52" ht="36" customHeight="1" x14ac:dyDescent="0.2">
      <c r="A173" s="73">
        <v>155</v>
      </c>
      <c r="B173" s="170"/>
      <c r="C173" s="167"/>
      <c r="D173" s="167"/>
      <c r="E173" s="167"/>
      <c r="F173" s="167"/>
      <c r="G173" s="167"/>
      <c r="H173" s="167"/>
      <c r="I173" s="167"/>
      <c r="J173" s="167"/>
      <c r="K173" s="167"/>
      <c r="L173" s="167"/>
      <c r="M173" s="167"/>
      <c r="N173" s="167"/>
      <c r="O173" s="167"/>
      <c r="P173" s="168"/>
      <c r="Q173" s="168"/>
      <c r="R173" s="169"/>
      <c r="S173" s="169"/>
      <c r="T173" s="169"/>
      <c r="U173" s="134"/>
      <c r="V173" s="135"/>
      <c r="W173" s="135"/>
      <c r="X173" s="136"/>
      <c r="Y173" s="132"/>
      <c r="Z173" s="133"/>
      <c r="AA173" s="133"/>
      <c r="AB173" s="186"/>
      <c r="AC173" s="186"/>
      <c r="AD173" s="185"/>
      <c r="AE173" s="185"/>
      <c r="AF173" s="185"/>
      <c r="AG173" s="187">
        <f t="shared" si="8"/>
        <v>0</v>
      </c>
      <c r="AH173" s="187"/>
      <c r="AI173" s="187"/>
      <c r="AJ173" s="53"/>
      <c r="AK173" s="188"/>
      <c r="AL173" s="188"/>
      <c r="AM173" s="186"/>
      <c r="AN173" s="186"/>
      <c r="AO173" s="185"/>
      <c r="AP173" s="185"/>
      <c r="AQ173" s="185"/>
      <c r="AR173" s="187">
        <f t="shared" si="9"/>
        <v>0</v>
      </c>
      <c r="AS173" s="187"/>
      <c r="AT173" s="200"/>
      <c r="AU173" s="137"/>
      <c r="AV173" s="135"/>
      <c r="AW173" s="135"/>
      <c r="AX173" s="135"/>
      <c r="AY173" s="135"/>
      <c r="AZ173" s="136"/>
    </row>
    <row r="174" spans="1:52" ht="36" customHeight="1" x14ac:dyDescent="0.2">
      <c r="A174" s="73">
        <v>156</v>
      </c>
      <c r="B174" s="170"/>
      <c r="C174" s="167"/>
      <c r="D174" s="167"/>
      <c r="E174" s="167"/>
      <c r="F174" s="167"/>
      <c r="G174" s="167"/>
      <c r="H174" s="167"/>
      <c r="I174" s="167"/>
      <c r="J174" s="167"/>
      <c r="K174" s="167"/>
      <c r="L174" s="167"/>
      <c r="M174" s="167"/>
      <c r="N174" s="167"/>
      <c r="O174" s="167"/>
      <c r="P174" s="168"/>
      <c r="Q174" s="168"/>
      <c r="R174" s="169"/>
      <c r="S174" s="169"/>
      <c r="T174" s="169"/>
      <c r="U174" s="134"/>
      <c r="V174" s="135"/>
      <c r="W174" s="135"/>
      <c r="X174" s="136"/>
      <c r="Y174" s="132"/>
      <c r="Z174" s="133"/>
      <c r="AA174" s="133"/>
      <c r="AB174" s="186"/>
      <c r="AC174" s="186"/>
      <c r="AD174" s="185"/>
      <c r="AE174" s="185"/>
      <c r="AF174" s="185"/>
      <c r="AG174" s="187">
        <f t="shared" si="8"/>
        <v>0</v>
      </c>
      <c r="AH174" s="187"/>
      <c r="AI174" s="187"/>
      <c r="AJ174" s="53"/>
      <c r="AK174" s="188"/>
      <c r="AL174" s="188"/>
      <c r="AM174" s="186"/>
      <c r="AN174" s="186"/>
      <c r="AO174" s="185"/>
      <c r="AP174" s="185"/>
      <c r="AQ174" s="185"/>
      <c r="AR174" s="187">
        <f t="shared" si="9"/>
        <v>0</v>
      </c>
      <c r="AS174" s="187"/>
      <c r="AT174" s="200"/>
      <c r="AU174" s="137"/>
      <c r="AV174" s="135"/>
      <c r="AW174" s="135"/>
      <c r="AX174" s="135"/>
      <c r="AY174" s="135"/>
      <c r="AZ174" s="136"/>
    </row>
    <row r="175" spans="1:52" ht="36" customHeight="1" x14ac:dyDescent="0.2">
      <c r="A175" s="73">
        <v>157</v>
      </c>
      <c r="B175" s="170"/>
      <c r="C175" s="167"/>
      <c r="D175" s="167"/>
      <c r="E175" s="167"/>
      <c r="F175" s="167"/>
      <c r="G175" s="167"/>
      <c r="H175" s="167"/>
      <c r="I175" s="167"/>
      <c r="J175" s="167"/>
      <c r="K175" s="167"/>
      <c r="L175" s="167"/>
      <c r="M175" s="167"/>
      <c r="N175" s="167"/>
      <c r="O175" s="167"/>
      <c r="P175" s="168"/>
      <c r="Q175" s="168"/>
      <c r="R175" s="169"/>
      <c r="S175" s="169"/>
      <c r="T175" s="169"/>
      <c r="U175" s="134"/>
      <c r="V175" s="135"/>
      <c r="W175" s="135"/>
      <c r="X175" s="136"/>
      <c r="Y175" s="132"/>
      <c r="Z175" s="133"/>
      <c r="AA175" s="133"/>
      <c r="AB175" s="186"/>
      <c r="AC175" s="186"/>
      <c r="AD175" s="185"/>
      <c r="AE175" s="185"/>
      <c r="AF175" s="185"/>
      <c r="AG175" s="187">
        <f t="shared" si="8"/>
        <v>0</v>
      </c>
      <c r="AH175" s="187"/>
      <c r="AI175" s="187"/>
      <c r="AJ175" s="53"/>
      <c r="AK175" s="188"/>
      <c r="AL175" s="188"/>
      <c r="AM175" s="186"/>
      <c r="AN175" s="186"/>
      <c r="AO175" s="185"/>
      <c r="AP175" s="185"/>
      <c r="AQ175" s="185"/>
      <c r="AR175" s="187">
        <f t="shared" si="9"/>
        <v>0</v>
      </c>
      <c r="AS175" s="187"/>
      <c r="AT175" s="200"/>
      <c r="AU175" s="137"/>
      <c r="AV175" s="135"/>
      <c r="AW175" s="135"/>
      <c r="AX175" s="135"/>
      <c r="AY175" s="135"/>
      <c r="AZ175" s="136"/>
    </row>
    <row r="176" spans="1:52" ht="36" customHeight="1" x14ac:dyDescent="0.2">
      <c r="A176" s="73">
        <v>158</v>
      </c>
      <c r="B176" s="170"/>
      <c r="C176" s="167"/>
      <c r="D176" s="167"/>
      <c r="E176" s="167"/>
      <c r="F176" s="167"/>
      <c r="G176" s="167"/>
      <c r="H176" s="167"/>
      <c r="I176" s="167"/>
      <c r="J176" s="167"/>
      <c r="K176" s="167"/>
      <c r="L176" s="167"/>
      <c r="M176" s="167"/>
      <c r="N176" s="167"/>
      <c r="O176" s="167"/>
      <c r="P176" s="168"/>
      <c r="Q176" s="168"/>
      <c r="R176" s="169"/>
      <c r="S176" s="169"/>
      <c r="T176" s="169"/>
      <c r="U176" s="134"/>
      <c r="V176" s="135"/>
      <c r="W176" s="135"/>
      <c r="X176" s="136"/>
      <c r="Y176" s="132"/>
      <c r="Z176" s="133"/>
      <c r="AA176" s="133"/>
      <c r="AB176" s="186"/>
      <c r="AC176" s="186"/>
      <c r="AD176" s="185"/>
      <c r="AE176" s="185"/>
      <c r="AF176" s="185"/>
      <c r="AG176" s="187">
        <f t="shared" si="8"/>
        <v>0</v>
      </c>
      <c r="AH176" s="187"/>
      <c r="AI176" s="187"/>
      <c r="AJ176" s="53"/>
      <c r="AK176" s="188"/>
      <c r="AL176" s="188"/>
      <c r="AM176" s="186"/>
      <c r="AN176" s="186"/>
      <c r="AO176" s="185"/>
      <c r="AP176" s="185"/>
      <c r="AQ176" s="185"/>
      <c r="AR176" s="187">
        <f t="shared" si="9"/>
        <v>0</v>
      </c>
      <c r="AS176" s="187"/>
      <c r="AT176" s="200"/>
      <c r="AU176" s="137"/>
      <c r="AV176" s="135"/>
      <c r="AW176" s="135"/>
      <c r="AX176" s="135"/>
      <c r="AY176" s="135"/>
      <c r="AZ176" s="136"/>
    </row>
    <row r="177" spans="1:52" ht="36" customHeight="1" x14ac:dyDescent="0.2">
      <c r="A177" s="73">
        <v>159</v>
      </c>
      <c r="B177" s="170"/>
      <c r="C177" s="167"/>
      <c r="D177" s="167"/>
      <c r="E177" s="167"/>
      <c r="F177" s="167"/>
      <c r="G177" s="167"/>
      <c r="H177" s="167"/>
      <c r="I177" s="167"/>
      <c r="J177" s="167"/>
      <c r="K177" s="167"/>
      <c r="L177" s="167"/>
      <c r="M177" s="167"/>
      <c r="N177" s="167"/>
      <c r="O177" s="167"/>
      <c r="P177" s="168"/>
      <c r="Q177" s="168"/>
      <c r="R177" s="169"/>
      <c r="S177" s="169"/>
      <c r="T177" s="169"/>
      <c r="U177" s="134"/>
      <c r="V177" s="135"/>
      <c r="W177" s="135"/>
      <c r="X177" s="136"/>
      <c r="Y177" s="132"/>
      <c r="Z177" s="133"/>
      <c r="AA177" s="133"/>
      <c r="AB177" s="186"/>
      <c r="AC177" s="186"/>
      <c r="AD177" s="185"/>
      <c r="AE177" s="185"/>
      <c r="AF177" s="185"/>
      <c r="AG177" s="187">
        <f t="shared" si="8"/>
        <v>0</v>
      </c>
      <c r="AH177" s="187"/>
      <c r="AI177" s="187"/>
      <c r="AJ177" s="53"/>
      <c r="AK177" s="188"/>
      <c r="AL177" s="188"/>
      <c r="AM177" s="186"/>
      <c r="AN177" s="186"/>
      <c r="AO177" s="185"/>
      <c r="AP177" s="185"/>
      <c r="AQ177" s="185"/>
      <c r="AR177" s="187">
        <f t="shared" si="9"/>
        <v>0</v>
      </c>
      <c r="AS177" s="187"/>
      <c r="AT177" s="200"/>
      <c r="AU177" s="137"/>
      <c r="AV177" s="135"/>
      <c r="AW177" s="135"/>
      <c r="AX177" s="135"/>
      <c r="AY177" s="135"/>
      <c r="AZ177" s="136"/>
    </row>
    <row r="178" spans="1:52" ht="36" customHeight="1" x14ac:dyDescent="0.2">
      <c r="A178" s="73">
        <v>160</v>
      </c>
      <c r="B178" s="170"/>
      <c r="C178" s="167"/>
      <c r="D178" s="167"/>
      <c r="E178" s="167"/>
      <c r="F178" s="167"/>
      <c r="G178" s="167"/>
      <c r="H178" s="167"/>
      <c r="I178" s="167"/>
      <c r="J178" s="167"/>
      <c r="K178" s="167"/>
      <c r="L178" s="167"/>
      <c r="M178" s="167"/>
      <c r="N178" s="167"/>
      <c r="O178" s="167"/>
      <c r="P178" s="168"/>
      <c r="Q178" s="168"/>
      <c r="R178" s="169"/>
      <c r="S178" s="169"/>
      <c r="T178" s="169"/>
      <c r="U178" s="134"/>
      <c r="V178" s="135"/>
      <c r="W178" s="135"/>
      <c r="X178" s="136"/>
      <c r="Y178" s="132"/>
      <c r="Z178" s="133"/>
      <c r="AA178" s="133"/>
      <c r="AB178" s="186"/>
      <c r="AC178" s="186"/>
      <c r="AD178" s="185"/>
      <c r="AE178" s="185"/>
      <c r="AF178" s="185"/>
      <c r="AG178" s="187">
        <f t="shared" si="8"/>
        <v>0</v>
      </c>
      <c r="AH178" s="187"/>
      <c r="AI178" s="187"/>
      <c r="AJ178" s="53"/>
      <c r="AK178" s="188"/>
      <c r="AL178" s="188"/>
      <c r="AM178" s="186"/>
      <c r="AN178" s="186"/>
      <c r="AO178" s="185"/>
      <c r="AP178" s="185"/>
      <c r="AQ178" s="185"/>
      <c r="AR178" s="187">
        <f t="shared" si="9"/>
        <v>0</v>
      </c>
      <c r="AS178" s="187"/>
      <c r="AT178" s="200"/>
      <c r="AU178" s="137"/>
      <c r="AV178" s="135"/>
      <c r="AW178" s="135"/>
      <c r="AX178" s="135"/>
      <c r="AY178" s="135"/>
      <c r="AZ178" s="136"/>
    </row>
    <row r="179" spans="1:52" ht="36" customHeight="1" x14ac:dyDescent="0.2">
      <c r="A179" s="73">
        <v>161</v>
      </c>
      <c r="B179" s="170"/>
      <c r="C179" s="167"/>
      <c r="D179" s="167"/>
      <c r="E179" s="167"/>
      <c r="F179" s="167"/>
      <c r="G179" s="167"/>
      <c r="H179" s="167"/>
      <c r="I179" s="167"/>
      <c r="J179" s="167"/>
      <c r="K179" s="167"/>
      <c r="L179" s="167"/>
      <c r="M179" s="167"/>
      <c r="N179" s="167"/>
      <c r="O179" s="167"/>
      <c r="P179" s="168"/>
      <c r="Q179" s="168"/>
      <c r="R179" s="169"/>
      <c r="S179" s="169"/>
      <c r="T179" s="169"/>
      <c r="U179" s="134"/>
      <c r="V179" s="135"/>
      <c r="W179" s="135"/>
      <c r="X179" s="136"/>
      <c r="Y179" s="132"/>
      <c r="Z179" s="133"/>
      <c r="AA179" s="133"/>
      <c r="AB179" s="186"/>
      <c r="AC179" s="186"/>
      <c r="AD179" s="185"/>
      <c r="AE179" s="185"/>
      <c r="AF179" s="185"/>
      <c r="AG179" s="187">
        <f t="shared" ref="AG179:AG206" si="10">AD179*AB179</f>
        <v>0</v>
      </c>
      <c r="AH179" s="187"/>
      <c r="AI179" s="187"/>
      <c r="AJ179" s="53"/>
      <c r="AK179" s="188"/>
      <c r="AL179" s="188"/>
      <c r="AM179" s="186"/>
      <c r="AN179" s="186"/>
      <c r="AO179" s="185"/>
      <c r="AP179" s="185"/>
      <c r="AQ179" s="185"/>
      <c r="AR179" s="187">
        <f t="shared" ref="AR179:AR206" si="11">AO179*AM179</f>
        <v>0</v>
      </c>
      <c r="AS179" s="187"/>
      <c r="AT179" s="200"/>
      <c r="AU179" s="137"/>
      <c r="AV179" s="135"/>
      <c r="AW179" s="135"/>
      <c r="AX179" s="135"/>
      <c r="AY179" s="135"/>
      <c r="AZ179" s="136"/>
    </row>
    <row r="180" spans="1:52" ht="36" customHeight="1" x14ac:dyDescent="0.2">
      <c r="A180" s="73">
        <v>162</v>
      </c>
      <c r="B180" s="170"/>
      <c r="C180" s="167"/>
      <c r="D180" s="167"/>
      <c r="E180" s="167"/>
      <c r="F180" s="167"/>
      <c r="G180" s="167"/>
      <c r="H180" s="167"/>
      <c r="I180" s="167"/>
      <c r="J180" s="167"/>
      <c r="K180" s="167"/>
      <c r="L180" s="167"/>
      <c r="M180" s="167"/>
      <c r="N180" s="167"/>
      <c r="O180" s="167"/>
      <c r="P180" s="168"/>
      <c r="Q180" s="168"/>
      <c r="R180" s="169"/>
      <c r="S180" s="169"/>
      <c r="T180" s="169"/>
      <c r="U180" s="134"/>
      <c r="V180" s="135"/>
      <c r="W180" s="135"/>
      <c r="X180" s="136"/>
      <c r="Y180" s="132"/>
      <c r="Z180" s="133"/>
      <c r="AA180" s="133"/>
      <c r="AB180" s="186"/>
      <c r="AC180" s="186"/>
      <c r="AD180" s="185"/>
      <c r="AE180" s="185"/>
      <c r="AF180" s="185"/>
      <c r="AG180" s="187">
        <f t="shared" si="10"/>
        <v>0</v>
      </c>
      <c r="AH180" s="187"/>
      <c r="AI180" s="187"/>
      <c r="AJ180" s="53"/>
      <c r="AK180" s="188"/>
      <c r="AL180" s="188"/>
      <c r="AM180" s="186"/>
      <c r="AN180" s="186"/>
      <c r="AO180" s="185"/>
      <c r="AP180" s="185"/>
      <c r="AQ180" s="185"/>
      <c r="AR180" s="187">
        <f t="shared" si="11"/>
        <v>0</v>
      </c>
      <c r="AS180" s="187"/>
      <c r="AT180" s="200"/>
      <c r="AU180" s="137"/>
      <c r="AV180" s="135"/>
      <c r="AW180" s="135"/>
      <c r="AX180" s="135"/>
      <c r="AY180" s="135"/>
      <c r="AZ180" s="136"/>
    </row>
    <row r="181" spans="1:52" ht="36" customHeight="1" x14ac:dyDescent="0.2">
      <c r="A181" s="73">
        <v>163</v>
      </c>
      <c r="B181" s="170"/>
      <c r="C181" s="167"/>
      <c r="D181" s="167"/>
      <c r="E181" s="167"/>
      <c r="F181" s="167"/>
      <c r="G181" s="167"/>
      <c r="H181" s="167"/>
      <c r="I181" s="167"/>
      <c r="J181" s="167"/>
      <c r="K181" s="167"/>
      <c r="L181" s="167"/>
      <c r="M181" s="167"/>
      <c r="N181" s="167"/>
      <c r="O181" s="167"/>
      <c r="P181" s="168"/>
      <c r="Q181" s="168"/>
      <c r="R181" s="169"/>
      <c r="S181" s="169"/>
      <c r="T181" s="169"/>
      <c r="U181" s="134"/>
      <c r="V181" s="135"/>
      <c r="W181" s="135"/>
      <c r="X181" s="136"/>
      <c r="Y181" s="132"/>
      <c r="Z181" s="133"/>
      <c r="AA181" s="133"/>
      <c r="AB181" s="186"/>
      <c r="AC181" s="186"/>
      <c r="AD181" s="185"/>
      <c r="AE181" s="185"/>
      <c r="AF181" s="185"/>
      <c r="AG181" s="187">
        <f t="shared" si="10"/>
        <v>0</v>
      </c>
      <c r="AH181" s="187"/>
      <c r="AI181" s="187"/>
      <c r="AJ181" s="53"/>
      <c r="AK181" s="188"/>
      <c r="AL181" s="188"/>
      <c r="AM181" s="186"/>
      <c r="AN181" s="186"/>
      <c r="AO181" s="185"/>
      <c r="AP181" s="185"/>
      <c r="AQ181" s="185"/>
      <c r="AR181" s="187">
        <f t="shared" si="11"/>
        <v>0</v>
      </c>
      <c r="AS181" s="187"/>
      <c r="AT181" s="200"/>
      <c r="AU181" s="137"/>
      <c r="AV181" s="135"/>
      <c r="AW181" s="135"/>
      <c r="AX181" s="135"/>
      <c r="AY181" s="135"/>
      <c r="AZ181" s="136"/>
    </row>
    <row r="182" spans="1:52" ht="36" customHeight="1" x14ac:dyDescent="0.2">
      <c r="A182" s="73">
        <v>164</v>
      </c>
      <c r="B182" s="170"/>
      <c r="C182" s="167"/>
      <c r="D182" s="167"/>
      <c r="E182" s="167"/>
      <c r="F182" s="167"/>
      <c r="G182" s="167"/>
      <c r="H182" s="167"/>
      <c r="I182" s="167"/>
      <c r="J182" s="167"/>
      <c r="K182" s="167"/>
      <c r="L182" s="167"/>
      <c r="M182" s="167"/>
      <c r="N182" s="167"/>
      <c r="O182" s="167"/>
      <c r="P182" s="168"/>
      <c r="Q182" s="168"/>
      <c r="R182" s="169"/>
      <c r="S182" s="169"/>
      <c r="T182" s="169"/>
      <c r="U182" s="134"/>
      <c r="V182" s="135"/>
      <c r="W182" s="135"/>
      <c r="X182" s="136"/>
      <c r="Y182" s="132"/>
      <c r="Z182" s="133"/>
      <c r="AA182" s="133"/>
      <c r="AB182" s="186"/>
      <c r="AC182" s="186"/>
      <c r="AD182" s="185"/>
      <c r="AE182" s="185"/>
      <c r="AF182" s="185"/>
      <c r="AG182" s="187">
        <f t="shared" si="10"/>
        <v>0</v>
      </c>
      <c r="AH182" s="187"/>
      <c r="AI182" s="187"/>
      <c r="AJ182" s="53"/>
      <c r="AK182" s="188"/>
      <c r="AL182" s="188"/>
      <c r="AM182" s="186"/>
      <c r="AN182" s="186"/>
      <c r="AO182" s="185"/>
      <c r="AP182" s="185"/>
      <c r="AQ182" s="185"/>
      <c r="AR182" s="187">
        <f t="shared" si="11"/>
        <v>0</v>
      </c>
      <c r="AS182" s="187"/>
      <c r="AT182" s="200"/>
      <c r="AU182" s="137"/>
      <c r="AV182" s="135"/>
      <c r="AW182" s="135"/>
      <c r="AX182" s="135"/>
      <c r="AY182" s="135"/>
      <c r="AZ182" s="136"/>
    </row>
    <row r="183" spans="1:52" ht="36" customHeight="1" x14ac:dyDescent="0.2">
      <c r="A183" s="73">
        <v>165</v>
      </c>
      <c r="B183" s="170"/>
      <c r="C183" s="167"/>
      <c r="D183" s="167"/>
      <c r="E183" s="167"/>
      <c r="F183" s="167"/>
      <c r="G183" s="167"/>
      <c r="H183" s="167"/>
      <c r="I183" s="167"/>
      <c r="J183" s="167"/>
      <c r="K183" s="167"/>
      <c r="L183" s="167"/>
      <c r="M183" s="167"/>
      <c r="N183" s="167"/>
      <c r="O183" s="167"/>
      <c r="P183" s="168"/>
      <c r="Q183" s="168"/>
      <c r="R183" s="169"/>
      <c r="S183" s="169"/>
      <c r="T183" s="169"/>
      <c r="U183" s="134"/>
      <c r="V183" s="135"/>
      <c r="W183" s="135"/>
      <c r="X183" s="136"/>
      <c r="Y183" s="132"/>
      <c r="Z183" s="133"/>
      <c r="AA183" s="133"/>
      <c r="AB183" s="186"/>
      <c r="AC183" s="186"/>
      <c r="AD183" s="185"/>
      <c r="AE183" s="185"/>
      <c r="AF183" s="185"/>
      <c r="AG183" s="187">
        <f t="shared" si="10"/>
        <v>0</v>
      </c>
      <c r="AH183" s="187"/>
      <c r="AI183" s="187"/>
      <c r="AJ183" s="53"/>
      <c r="AK183" s="188"/>
      <c r="AL183" s="188"/>
      <c r="AM183" s="186"/>
      <c r="AN183" s="186"/>
      <c r="AO183" s="185"/>
      <c r="AP183" s="185"/>
      <c r="AQ183" s="185"/>
      <c r="AR183" s="187">
        <f t="shared" si="11"/>
        <v>0</v>
      </c>
      <c r="AS183" s="187"/>
      <c r="AT183" s="200"/>
      <c r="AU183" s="137"/>
      <c r="AV183" s="135"/>
      <c r="AW183" s="135"/>
      <c r="AX183" s="135"/>
      <c r="AY183" s="135"/>
      <c r="AZ183" s="136"/>
    </row>
    <row r="184" spans="1:52" ht="36" customHeight="1" x14ac:dyDescent="0.2">
      <c r="A184" s="73">
        <v>166</v>
      </c>
      <c r="B184" s="170"/>
      <c r="C184" s="167"/>
      <c r="D184" s="167"/>
      <c r="E184" s="167"/>
      <c r="F184" s="167"/>
      <c r="G184" s="167"/>
      <c r="H184" s="167"/>
      <c r="I184" s="167"/>
      <c r="J184" s="167"/>
      <c r="K184" s="167"/>
      <c r="L184" s="167"/>
      <c r="M184" s="167"/>
      <c r="N184" s="167"/>
      <c r="O184" s="167"/>
      <c r="P184" s="168"/>
      <c r="Q184" s="168"/>
      <c r="R184" s="169"/>
      <c r="S184" s="169"/>
      <c r="T184" s="169"/>
      <c r="U184" s="134"/>
      <c r="V184" s="135"/>
      <c r="W184" s="135"/>
      <c r="X184" s="136"/>
      <c r="Y184" s="132"/>
      <c r="Z184" s="133"/>
      <c r="AA184" s="133"/>
      <c r="AB184" s="186"/>
      <c r="AC184" s="186"/>
      <c r="AD184" s="185"/>
      <c r="AE184" s="185"/>
      <c r="AF184" s="185"/>
      <c r="AG184" s="187">
        <f t="shared" si="10"/>
        <v>0</v>
      </c>
      <c r="AH184" s="187"/>
      <c r="AI184" s="187"/>
      <c r="AJ184" s="53"/>
      <c r="AK184" s="188"/>
      <c r="AL184" s="188"/>
      <c r="AM184" s="186"/>
      <c r="AN184" s="186"/>
      <c r="AO184" s="185"/>
      <c r="AP184" s="185"/>
      <c r="AQ184" s="185"/>
      <c r="AR184" s="187">
        <f t="shared" si="11"/>
        <v>0</v>
      </c>
      <c r="AS184" s="187"/>
      <c r="AT184" s="200"/>
      <c r="AU184" s="137"/>
      <c r="AV184" s="135"/>
      <c r="AW184" s="135"/>
      <c r="AX184" s="135"/>
      <c r="AY184" s="135"/>
      <c r="AZ184" s="136"/>
    </row>
    <row r="185" spans="1:52" ht="36" customHeight="1" x14ac:dyDescent="0.2">
      <c r="A185" s="73">
        <v>167</v>
      </c>
      <c r="B185" s="170"/>
      <c r="C185" s="167"/>
      <c r="D185" s="167"/>
      <c r="E185" s="167"/>
      <c r="F185" s="167"/>
      <c r="G185" s="167"/>
      <c r="H185" s="167"/>
      <c r="I185" s="167"/>
      <c r="J185" s="167"/>
      <c r="K185" s="167"/>
      <c r="L185" s="167"/>
      <c r="M185" s="167"/>
      <c r="N185" s="167"/>
      <c r="O185" s="167"/>
      <c r="P185" s="168"/>
      <c r="Q185" s="168"/>
      <c r="R185" s="169"/>
      <c r="S185" s="169"/>
      <c r="T185" s="169"/>
      <c r="U185" s="134"/>
      <c r="V185" s="135"/>
      <c r="W185" s="135"/>
      <c r="X185" s="136"/>
      <c r="Y185" s="132"/>
      <c r="Z185" s="133"/>
      <c r="AA185" s="133"/>
      <c r="AB185" s="186"/>
      <c r="AC185" s="186"/>
      <c r="AD185" s="185"/>
      <c r="AE185" s="185"/>
      <c r="AF185" s="185"/>
      <c r="AG185" s="187">
        <f t="shared" si="10"/>
        <v>0</v>
      </c>
      <c r="AH185" s="187"/>
      <c r="AI185" s="187"/>
      <c r="AJ185" s="53"/>
      <c r="AK185" s="188"/>
      <c r="AL185" s="188"/>
      <c r="AM185" s="186"/>
      <c r="AN185" s="186"/>
      <c r="AO185" s="185"/>
      <c r="AP185" s="185"/>
      <c r="AQ185" s="185"/>
      <c r="AR185" s="187">
        <f t="shared" si="11"/>
        <v>0</v>
      </c>
      <c r="AS185" s="187"/>
      <c r="AT185" s="200"/>
      <c r="AU185" s="137"/>
      <c r="AV185" s="135"/>
      <c r="AW185" s="135"/>
      <c r="AX185" s="135"/>
      <c r="AY185" s="135"/>
      <c r="AZ185" s="136"/>
    </row>
    <row r="186" spans="1:52" ht="36" customHeight="1" x14ac:dyDescent="0.2">
      <c r="A186" s="73">
        <v>168</v>
      </c>
      <c r="B186" s="170"/>
      <c r="C186" s="167"/>
      <c r="D186" s="167"/>
      <c r="E186" s="167"/>
      <c r="F186" s="167"/>
      <c r="G186" s="167"/>
      <c r="H186" s="167"/>
      <c r="I186" s="167"/>
      <c r="J186" s="167"/>
      <c r="K186" s="167"/>
      <c r="L186" s="167"/>
      <c r="M186" s="167"/>
      <c r="N186" s="167"/>
      <c r="O186" s="167"/>
      <c r="P186" s="168"/>
      <c r="Q186" s="168"/>
      <c r="R186" s="169"/>
      <c r="S186" s="169"/>
      <c r="T186" s="169"/>
      <c r="U186" s="134"/>
      <c r="V186" s="135"/>
      <c r="W186" s="135"/>
      <c r="X186" s="136"/>
      <c r="Y186" s="132"/>
      <c r="Z186" s="133"/>
      <c r="AA186" s="133"/>
      <c r="AB186" s="186"/>
      <c r="AC186" s="186"/>
      <c r="AD186" s="185"/>
      <c r="AE186" s="185"/>
      <c r="AF186" s="185"/>
      <c r="AG186" s="187">
        <f t="shared" si="10"/>
        <v>0</v>
      </c>
      <c r="AH186" s="187"/>
      <c r="AI186" s="187"/>
      <c r="AJ186" s="53"/>
      <c r="AK186" s="188"/>
      <c r="AL186" s="188"/>
      <c r="AM186" s="186"/>
      <c r="AN186" s="186"/>
      <c r="AO186" s="185"/>
      <c r="AP186" s="185"/>
      <c r="AQ186" s="185"/>
      <c r="AR186" s="187">
        <f t="shared" si="11"/>
        <v>0</v>
      </c>
      <c r="AS186" s="187"/>
      <c r="AT186" s="200"/>
      <c r="AU186" s="137"/>
      <c r="AV186" s="135"/>
      <c r="AW186" s="135"/>
      <c r="AX186" s="135"/>
      <c r="AY186" s="135"/>
      <c r="AZ186" s="136"/>
    </row>
    <row r="187" spans="1:52" ht="36" customHeight="1" x14ac:dyDescent="0.2">
      <c r="A187" s="73">
        <v>169</v>
      </c>
      <c r="B187" s="170"/>
      <c r="C187" s="167"/>
      <c r="D187" s="167"/>
      <c r="E187" s="167"/>
      <c r="F187" s="167"/>
      <c r="G187" s="167"/>
      <c r="H187" s="167"/>
      <c r="I187" s="167"/>
      <c r="J187" s="167"/>
      <c r="K187" s="167"/>
      <c r="L187" s="167"/>
      <c r="M187" s="167"/>
      <c r="N187" s="167"/>
      <c r="O187" s="167"/>
      <c r="P187" s="168"/>
      <c r="Q187" s="168"/>
      <c r="R187" s="169"/>
      <c r="S187" s="169"/>
      <c r="T187" s="169"/>
      <c r="U187" s="134"/>
      <c r="V187" s="135"/>
      <c r="W187" s="135"/>
      <c r="X187" s="136"/>
      <c r="Y187" s="132"/>
      <c r="Z187" s="133"/>
      <c r="AA187" s="133"/>
      <c r="AB187" s="186"/>
      <c r="AC187" s="186"/>
      <c r="AD187" s="185"/>
      <c r="AE187" s="185"/>
      <c r="AF187" s="185"/>
      <c r="AG187" s="187">
        <f t="shared" si="10"/>
        <v>0</v>
      </c>
      <c r="AH187" s="187"/>
      <c r="AI187" s="187"/>
      <c r="AJ187" s="53"/>
      <c r="AK187" s="188"/>
      <c r="AL187" s="188"/>
      <c r="AM187" s="186"/>
      <c r="AN187" s="186"/>
      <c r="AO187" s="185"/>
      <c r="AP187" s="185"/>
      <c r="AQ187" s="185"/>
      <c r="AR187" s="187">
        <f t="shared" si="11"/>
        <v>0</v>
      </c>
      <c r="AS187" s="187"/>
      <c r="AT187" s="200"/>
      <c r="AU187" s="137"/>
      <c r="AV187" s="135"/>
      <c r="AW187" s="135"/>
      <c r="AX187" s="135"/>
      <c r="AY187" s="135"/>
      <c r="AZ187" s="136"/>
    </row>
    <row r="188" spans="1:52" ht="36" customHeight="1" x14ac:dyDescent="0.2">
      <c r="A188" s="73">
        <v>170</v>
      </c>
      <c r="B188" s="170"/>
      <c r="C188" s="167"/>
      <c r="D188" s="167"/>
      <c r="E188" s="167"/>
      <c r="F188" s="167"/>
      <c r="G188" s="167"/>
      <c r="H188" s="167"/>
      <c r="I188" s="167"/>
      <c r="J188" s="167"/>
      <c r="K188" s="167"/>
      <c r="L188" s="167"/>
      <c r="M188" s="167"/>
      <c r="N188" s="167"/>
      <c r="O188" s="167"/>
      <c r="P188" s="168"/>
      <c r="Q188" s="168"/>
      <c r="R188" s="169"/>
      <c r="S188" s="169"/>
      <c r="T188" s="169"/>
      <c r="U188" s="134"/>
      <c r="V188" s="135"/>
      <c r="W188" s="135"/>
      <c r="X188" s="136"/>
      <c r="Y188" s="132"/>
      <c r="Z188" s="133"/>
      <c r="AA188" s="133"/>
      <c r="AB188" s="186"/>
      <c r="AC188" s="186"/>
      <c r="AD188" s="185"/>
      <c r="AE188" s="185"/>
      <c r="AF188" s="185"/>
      <c r="AG188" s="187">
        <f t="shared" si="10"/>
        <v>0</v>
      </c>
      <c r="AH188" s="187"/>
      <c r="AI188" s="187"/>
      <c r="AJ188" s="53"/>
      <c r="AK188" s="188"/>
      <c r="AL188" s="188"/>
      <c r="AM188" s="186"/>
      <c r="AN188" s="186"/>
      <c r="AO188" s="185"/>
      <c r="AP188" s="185"/>
      <c r="AQ188" s="185"/>
      <c r="AR188" s="187">
        <f t="shared" si="11"/>
        <v>0</v>
      </c>
      <c r="AS188" s="187"/>
      <c r="AT188" s="200"/>
      <c r="AU188" s="137"/>
      <c r="AV188" s="135"/>
      <c r="AW188" s="135"/>
      <c r="AX188" s="135"/>
      <c r="AY188" s="135"/>
      <c r="AZ188" s="136"/>
    </row>
    <row r="189" spans="1:52" ht="36" customHeight="1" x14ac:dyDescent="0.2">
      <c r="A189" s="73">
        <v>171</v>
      </c>
      <c r="B189" s="170"/>
      <c r="C189" s="167"/>
      <c r="D189" s="167"/>
      <c r="E189" s="167"/>
      <c r="F189" s="167"/>
      <c r="G189" s="167"/>
      <c r="H189" s="167"/>
      <c r="I189" s="167"/>
      <c r="J189" s="167"/>
      <c r="K189" s="167"/>
      <c r="L189" s="167"/>
      <c r="M189" s="167"/>
      <c r="N189" s="167"/>
      <c r="O189" s="167"/>
      <c r="P189" s="168"/>
      <c r="Q189" s="168"/>
      <c r="R189" s="169"/>
      <c r="S189" s="169"/>
      <c r="T189" s="169"/>
      <c r="U189" s="134"/>
      <c r="V189" s="135"/>
      <c r="W189" s="135"/>
      <c r="X189" s="136"/>
      <c r="Y189" s="132"/>
      <c r="Z189" s="133"/>
      <c r="AA189" s="133"/>
      <c r="AB189" s="186"/>
      <c r="AC189" s="186"/>
      <c r="AD189" s="185"/>
      <c r="AE189" s="185"/>
      <c r="AF189" s="185"/>
      <c r="AG189" s="187">
        <f t="shared" si="10"/>
        <v>0</v>
      </c>
      <c r="AH189" s="187"/>
      <c r="AI189" s="187"/>
      <c r="AJ189" s="53"/>
      <c r="AK189" s="188"/>
      <c r="AL189" s="188"/>
      <c r="AM189" s="186"/>
      <c r="AN189" s="186"/>
      <c r="AO189" s="185"/>
      <c r="AP189" s="185"/>
      <c r="AQ189" s="185"/>
      <c r="AR189" s="187">
        <f t="shared" si="11"/>
        <v>0</v>
      </c>
      <c r="AS189" s="187"/>
      <c r="AT189" s="200"/>
      <c r="AU189" s="137"/>
      <c r="AV189" s="135"/>
      <c r="AW189" s="135"/>
      <c r="AX189" s="135"/>
      <c r="AY189" s="135"/>
      <c r="AZ189" s="136"/>
    </row>
    <row r="190" spans="1:52" ht="36" customHeight="1" x14ac:dyDescent="0.2">
      <c r="A190" s="73">
        <v>172</v>
      </c>
      <c r="B190" s="170"/>
      <c r="C190" s="167"/>
      <c r="D190" s="167"/>
      <c r="E190" s="167"/>
      <c r="F190" s="167"/>
      <c r="G190" s="167"/>
      <c r="H190" s="167"/>
      <c r="I190" s="167"/>
      <c r="J190" s="167"/>
      <c r="K190" s="167"/>
      <c r="L190" s="167"/>
      <c r="M190" s="167"/>
      <c r="N190" s="167"/>
      <c r="O190" s="167"/>
      <c r="P190" s="168"/>
      <c r="Q190" s="168"/>
      <c r="R190" s="169"/>
      <c r="S190" s="169"/>
      <c r="T190" s="169"/>
      <c r="U190" s="134"/>
      <c r="V190" s="135"/>
      <c r="W190" s="135"/>
      <c r="X190" s="136"/>
      <c r="Y190" s="132"/>
      <c r="Z190" s="133"/>
      <c r="AA190" s="133"/>
      <c r="AB190" s="186"/>
      <c r="AC190" s="186"/>
      <c r="AD190" s="185"/>
      <c r="AE190" s="185"/>
      <c r="AF190" s="185"/>
      <c r="AG190" s="187">
        <f t="shared" si="10"/>
        <v>0</v>
      </c>
      <c r="AH190" s="187"/>
      <c r="AI190" s="187"/>
      <c r="AJ190" s="53"/>
      <c r="AK190" s="188"/>
      <c r="AL190" s="188"/>
      <c r="AM190" s="186"/>
      <c r="AN190" s="186"/>
      <c r="AO190" s="185"/>
      <c r="AP190" s="185"/>
      <c r="AQ190" s="185"/>
      <c r="AR190" s="187">
        <f t="shared" si="11"/>
        <v>0</v>
      </c>
      <c r="AS190" s="187"/>
      <c r="AT190" s="200"/>
      <c r="AU190" s="137"/>
      <c r="AV190" s="135"/>
      <c r="AW190" s="135"/>
      <c r="AX190" s="135"/>
      <c r="AY190" s="135"/>
      <c r="AZ190" s="136"/>
    </row>
    <row r="191" spans="1:52" ht="36" customHeight="1" x14ac:dyDescent="0.2">
      <c r="A191" s="73">
        <v>173</v>
      </c>
      <c r="B191" s="170"/>
      <c r="C191" s="167"/>
      <c r="D191" s="167"/>
      <c r="E191" s="167"/>
      <c r="F191" s="167"/>
      <c r="G191" s="167"/>
      <c r="H191" s="167"/>
      <c r="I191" s="167"/>
      <c r="J191" s="167"/>
      <c r="K191" s="167"/>
      <c r="L191" s="167"/>
      <c r="M191" s="167"/>
      <c r="N191" s="167"/>
      <c r="O191" s="167"/>
      <c r="P191" s="168"/>
      <c r="Q191" s="168"/>
      <c r="R191" s="169"/>
      <c r="S191" s="169"/>
      <c r="T191" s="169"/>
      <c r="U191" s="134"/>
      <c r="V191" s="135"/>
      <c r="W191" s="135"/>
      <c r="X191" s="136"/>
      <c r="Y191" s="132"/>
      <c r="Z191" s="133"/>
      <c r="AA191" s="133"/>
      <c r="AB191" s="186"/>
      <c r="AC191" s="186"/>
      <c r="AD191" s="185"/>
      <c r="AE191" s="185"/>
      <c r="AF191" s="185"/>
      <c r="AG191" s="187">
        <f t="shared" si="10"/>
        <v>0</v>
      </c>
      <c r="AH191" s="187"/>
      <c r="AI191" s="187"/>
      <c r="AJ191" s="53"/>
      <c r="AK191" s="188"/>
      <c r="AL191" s="188"/>
      <c r="AM191" s="186"/>
      <c r="AN191" s="186"/>
      <c r="AO191" s="185"/>
      <c r="AP191" s="185"/>
      <c r="AQ191" s="185"/>
      <c r="AR191" s="187">
        <f t="shared" si="11"/>
        <v>0</v>
      </c>
      <c r="AS191" s="187"/>
      <c r="AT191" s="200"/>
      <c r="AU191" s="137"/>
      <c r="AV191" s="135"/>
      <c r="AW191" s="135"/>
      <c r="AX191" s="135"/>
      <c r="AY191" s="135"/>
      <c r="AZ191" s="136"/>
    </row>
    <row r="192" spans="1:52" ht="36" customHeight="1" x14ac:dyDescent="0.2">
      <c r="A192" s="73">
        <v>174</v>
      </c>
      <c r="B192" s="170"/>
      <c r="C192" s="167"/>
      <c r="D192" s="167"/>
      <c r="E192" s="167"/>
      <c r="F192" s="167"/>
      <c r="G192" s="167"/>
      <c r="H192" s="167"/>
      <c r="I192" s="167"/>
      <c r="J192" s="167"/>
      <c r="K192" s="167"/>
      <c r="L192" s="167"/>
      <c r="M192" s="167"/>
      <c r="N192" s="167"/>
      <c r="O192" s="167"/>
      <c r="P192" s="168"/>
      <c r="Q192" s="168"/>
      <c r="R192" s="169"/>
      <c r="S192" s="169"/>
      <c r="T192" s="169"/>
      <c r="U192" s="134"/>
      <c r="V192" s="135"/>
      <c r="W192" s="135"/>
      <c r="X192" s="136"/>
      <c r="Y192" s="132"/>
      <c r="Z192" s="133"/>
      <c r="AA192" s="133"/>
      <c r="AB192" s="186"/>
      <c r="AC192" s="186"/>
      <c r="AD192" s="185"/>
      <c r="AE192" s="185"/>
      <c r="AF192" s="185"/>
      <c r="AG192" s="187">
        <f t="shared" si="10"/>
        <v>0</v>
      </c>
      <c r="AH192" s="187"/>
      <c r="AI192" s="187"/>
      <c r="AJ192" s="53"/>
      <c r="AK192" s="188"/>
      <c r="AL192" s="188"/>
      <c r="AM192" s="186"/>
      <c r="AN192" s="186"/>
      <c r="AO192" s="185"/>
      <c r="AP192" s="185"/>
      <c r="AQ192" s="185"/>
      <c r="AR192" s="187">
        <f t="shared" si="11"/>
        <v>0</v>
      </c>
      <c r="AS192" s="187"/>
      <c r="AT192" s="200"/>
      <c r="AU192" s="137"/>
      <c r="AV192" s="135"/>
      <c r="AW192" s="135"/>
      <c r="AX192" s="135"/>
      <c r="AY192" s="135"/>
      <c r="AZ192" s="136"/>
    </row>
    <row r="193" spans="1:52" ht="36" customHeight="1" x14ac:dyDescent="0.2">
      <c r="A193" s="73">
        <v>175</v>
      </c>
      <c r="B193" s="170"/>
      <c r="C193" s="167"/>
      <c r="D193" s="167"/>
      <c r="E193" s="167"/>
      <c r="F193" s="167"/>
      <c r="G193" s="167"/>
      <c r="H193" s="167"/>
      <c r="I193" s="167"/>
      <c r="J193" s="167"/>
      <c r="K193" s="167"/>
      <c r="L193" s="167"/>
      <c r="M193" s="167"/>
      <c r="N193" s="167"/>
      <c r="O193" s="167"/>
      <c r="P193" s="168"/>
      <c r="Q193" s="168"/>
      <c r="R193" s="169"/>
      <c r="S193" s="169"/>
      <c r="T193" s="169"/>
      <c r="U193" s="134"/>
      <c r="V193" s="135"/>
      <c r="W193" s="135"/>
      <c r="X193" s="136"/>
      <c r="Y193" s="132"/>
      <c r="Z193" s="133"/>
      <c r="AA193" s="133"/>
      <c r="AB193" s="186"/>
      <c r="AC193" s="186"/>
      <c r="AD193" s="185"/>
      <c r="AE193" s="185"/>
      <c r="AF193" s="185"/>
      <c r="AG193" s="187">
        <f t="shared" si="10"/>
        <v>0</v>
      </c>
      <c r="AH193" s="187"/>
      <c r="AI193" s="187"/>
      <c r="AJ193" s="53"/>
      <c r="AK193" s="188"/>
      <c r="AL193" s="188"/>
      <c r="AM193" s="186"/>
      <c r="AN193" s="186"/>
      <c r="AO193" s="185"/>
      <c r="AP193" s="185"/>
      <c r="AQ193" s="185"/>
      <c r="AR193" s="187">
        <f t="shared" si="11"/>
        <v>0</v>
      </c>
      <c r="AS193" s="187"/>
      <c r="AT193" s="200"/>
      <c r="AU193" s="137"/>
      <c r="AV193" s="135"/>
      <c r="AW193" s="135"/>
      <c r="AX193" s="135"/>
      <c r="AY193" s="135"/>
      <c r="AZ193" s="136"/>
    </row>
    <row r="194" spans="1:52" ht="36" customHeight="1" x14ac:dyDescent="0.2">
      <c r="A194" s="73">
        <v>176</v>
      </c>
      <c r="B194" s="170"/>
      <c r="C194" s="167"/>
      <c r="D194" s="167"/>
      <c r="E194" s="167"/>
      <c r="F194" s="167"/>
      <c r="G194" s="167"/>
      <c r="H194" s="167"/>
      <c r="I194" s="167"/>
      <c r="J194" s="167"/>
      <c r="K194" s="167"/>
      <c r="L194" s="167"/>
      <c r="M194" s="167"/>
      <c r="N194" s="167"/>
      <c r="O194" s="167"/>
      <c r="P194" s="168"/>
      <c r="Q194" s="168"/>
      <c r="R194" s="169"/>
      <c r="S194" s="169"/>
      <c r="T194" s="169"/>
      <c r="U194" s="134"/>
      <c r="V194" s="135"/>
      <c r="W194" s="135"/>
      <c r="X194" s="136"/>
      <c r="Y194" s="132"/>
      <c r="Z194" s="133"/>
      <c r="AA194" s="133"/>
      <c r="AB194" s="186"/>
      <c r="AC194" s="186"/>
      <c r="AD194" s="185"/>
      <c r="AE194" s="185"/>
      <c r="AF194" s="185"/>
      <c r="AG194" s="187">
        <f t="shared" si="10"/>
        <v>0</v>
      </c>
      <c r="AH194" s="187"/>
      <c r="AI194" s="187"/>
      <c r="AJ194" s="53"/>
      <c r="AK194" s="188"/>
      <c r="AL194" s="188"/>
      <c r="AM194" s="186"/>
      <c r="AN194" s="186"/>
      <c r="AO194" s="185"/>
      <c r="AP194" s="185"/>
      <c r="AQ194" s="185"/>
      <c r="AR194" s="187">
        <f t="shared" si="11"/>
        <v>0</v>
      </c>
      <c r="AS194" s="187"/>
      <c r="AT194" s="200"/>
      <c r="AU194" s="137"/>
      <c r="AV194" s="135"/>
      <c r="AW194" s="135"/>
      <c r="AX194" s="135"/>
      <c r="AY194" s="135"/>
      <c r="AZ194" s="136"/>
    </row>
    <row r="195" spans="1:52" ht="36" customHeight="1" x14ac:dyDescent="0.2">
      <c r="A195" s="73">
        <v>177</v>
      </c>
      <c r="B195" s="170"/>
      <c r="C195" s="167"/>
      <c r="D195" s="167"/>
      <c r="E195" s="167"/>
      <c r="F195" s="167"/>
      <c r="G195" s="167"/>
      <c r="H195" s="167"/>
      <c r="I195" s="167"/>
      <c r="J195" s="167"/>
      <c r="K195" s="167"/>
      <c r="L195" s="167"/>
      <c r="M195" s="167"/>
      <c r="N195" s="167"/>
      <c r="O195" s="167"/>
      <c r="P195" s="168"/>
      <c r="Q195" s="168"/>
      <c r="R195" s="169"/>
      <c r="S195" s="169"/>
      <c r="T195" s="169"/>
      <c r="U195" s="134"/>
      <c r="V195" s="135"/>
      <c r="W195" s="135"/>
      <c r="X195" s="136"/>
      <c r="Y195" s="132"/>
      <c r="Z195" s="133"/>
      <c r="AA195" s="133"/>
      <c r="AB195" s="186"/>
      <c r="AC195" s="186"/>
      <c r="AD195" s="185"/>
      <c r="AE195" s="185"/>
      <c r="AF195" s="185"/>
      <c r="AG195" s="187">
        <f t="shared" si="10"/>
        <v>0</v>
      </c>
      <c r="AH195" s="187"/>
      <c r="AI195" s="187"/>
      <c r="AJ195" s="53"/>
      <c r="AK195" s="188"/>
      <c r="AL195" s="188"/>
      <c r="AM195" s="186"/>
      <c r="AN195" s="186"/>
      <c r="AO195" s="185"/>
      <c r="AP195" s="185"/>
      <c r="AQ195" s="185"/>
      <c r="AR195" s="187">
        <f t="shared" si="11"/>
        <v>0</v>
      </c>
      <c r="AS195" s="187"/>
      <c r="AT195" s="200"/>
      <c r="AU195" s="137"/>
      <c r="AV195" s="135"/>
      <c r="AW195" s="135"/>
      <c r="AX195" s="135"/>
      <c r="AY195" s="135"/>
      <c r="AZ195" s="136"/>
    </row>
    <row r="196" spans="1:52" ht="36" customHeight="1" x14ac:dyDescent="0.2">
      <c r="A196" s="73">
        <v>178</v>
      </c>
      <c r="B196" s="170"/>
      <c r="C196" s="167"/>
      <c r="D196" s="167"/>
      <c r="E196" s="167"/>
      <c r="F196" s="167"/>
      <c r="G196" s="167"/>
      <c r="H196" s="167"/>
      <c r="I196" s="167"/>
      <c r="J196" s="167"/>
      <c r="K196" s="167"/>
      <c r="L196" s="167"/>
      <c r="M196" s="167"/>
      <c r="N196" s="167"/>
      <c r="O196" s="167"/>
      <c r="P196" s="168"/>
      <c r="Q196" s="168"/>
      <c r="R196" s="169"/>
      <c r="S196" s="169"/>
      <c r="T196" s="169"/>
      <c r="U196" s="134"/>
      <c r="V196" s="135"/>
      <c r="W196" s="135"/>
      <c r="X196" s="136"/>
      <c r="Y196" s="132"/>
      <c r="Z196" s="133"/>
      <c r="AA196" s="133"/>
      <c r="AB196" s="186"/>
      <c r="AC196" s="186"/>
      <c r="AD196" s="185"/>
      <c r="AE196" s="185"/>
      <c r="AF196" s="185"/>
      <c r="AG196" s="187">
        <f t="shared" si="10"/>
        <v>0</v>
      </c>
      <c r="AH196" s="187"/>
      <c r="AI196" s="187"/>
      <c r="AJ196" s="53"/>
      <c r="AK196" s="188"/>
      <c r="AL196" s="188"/>
      <c r="AM196" s="186"/>
      <c r="AN196" s="186"/>
      <c r="AO196" s="185"/>
      <c r="AP196" s="185"/>
      <c r="AQ196" s="185"/>
      <c r="AR196" s="187">
        <f t="shared" si="11"/>
        <v>0</v>
      </c>
      <c r="AS196" s="187"/>
      <c r="AT196" s="200"/>
      <c r="AU196" s="137"/>
      <c r="AV196" s="135"/>
      <c r="AW196" s="135"/>
      <c r="AX196" s="135"/>
      <c r="AY196" s="135"/>
      <c r="AZ196" s="136"/>
    </row>
    <row r="197" spans="1:52" ht="36" customHeight="1" x14ac:dyDescent="0.2">
      <c r="A197" s="73">
        <v>179</v>
      </c>
      <c r="B197" s="170"/>
      <c r="C197" s="167"/>
      <c r="D197" s="167"/>
      <c r="E197" s="167"/>
      <c r="F197" s="167"/>
      <c r="G197" s="167"/>
      <c r="H197" s="167"/>
      <c r="I197" s="167"/>
      <c r="J197" s="167"/>
      <c r="K197" s="167"/>
      <c r="L197" s="167"/>
      <c r="M197" s="167"/>
      <c r="N197" s="167"/>
      <c r="O197" s="167"/>
      <c r="P197" s="168"/>
      <c r="Q197" s="168"/>
      <c r="R197" s="169"/>
      <c r="S197" s="169"/>
      <c r="T197" s="169"/>
      <c r="U197" s="134"/>
      <c r="V197" s="135"/>
      <c r="W197" s="135"/>
      <c r="X197" s="136"/>
      <c r="Y197" s="132"/>
      <c r="Z197" s="133"/>
      <c r="AA197" s="133"/>
      <c r="AB197" s="186"/>
      <c r="AC197" s="186"/>
      <c r="AD197" s="185"/>
      <c r="AE197" s="185"/>
      <c r="AF197" s="185"/>
      <c r="AG197" s="187">
        <f t="shared" si="10"/>
        <v>0</v>
      </c>
      <c r="AH197" s="187"/>
      <c r="AI197" s="187"/>
      <c r="AJ197" s="53"/>
      <c r="AK197" s="188"/>
      <c r="AL197" s="188"/>
      <c r="AM197" s="186"/>
      <c r="AN197" s="186"/>
      <c r="AO197" s="185"/>
      <c r="AP197" s="185"/>
      <c r="AQ197" s="185"/>
      <c r="AR197" s="187">
        <f t="shared" si="11"/>
        <v>0</v>
      </c>
      <c r="AS197" s="187"/>
      <c r="AT197" s="200"/>
      <c r="AU197" s="137"/>
      <c r="AV197" s="135"/>
      <c r="AW197" s="135"/>
      <c r="AX197" s="135"/>
      <c r="AY197" s="135"/>
      <c r="AZ197" s="136"/>
    </row>
    <row r="198" spans="1:52" ht="36" customHeight="1" x14ac:dyDescent="0.2">
      <c r="A198" s="73">
        <v>180</v>
      </c>
      <c r="B198" s="170"/>
      <c r="C198" s="167"/>
      <c r="D198" s="167"/>
      <c r="E198" s="167"/>
      <c r="F198" s="167"/>
      <c r="G198" s="167"/>
      <c r="H198" s="167"/>
      <c r="I198" s="167"/>
      <c r="J198" s="167"/>
      <c r="K198" s="167"/>
      <c r="L198" s="167"/>
      <c r="M198" s="167"/>
      <c r="N198" s="167"/>
      <c r="O198" s="167"/>
      <c r="P198" s="168"/>
      <c r="Q198" s="168"/>
      <c r="R198" s="169"/>
      <c r="S198" s="169"/>
      <c r="T198" s="169"/>
      <c r="U198" s="134"/>
      <c r="V198" s="135"/>
      <c r="W198" s="135"/>
      <c r="X198" s="136"/>
      <c r="Y198" s="132"/>
      <c r="Z198" s="133"/>
      <c r="AA198" s="133"/>
      <c r="AB198" s="186"/>
      <c r="AC198" s="186"/>
      <c r="AD198" s="185"/>
      <c r="AE198" s="185"/>
      <c r="AF198" s="185"/>
      <c r="AG198" s="187">
        <f t="shared" si="10"/>
        <v>0</v>
      </c>
      <c r="AH198" s="187"/>
      <c r="AI198" s="187"/>
      <c r="AJ198" s="53"/>
      <c r="AK198" s="188"/>
      <c r="AL198" s="188"/>
      <c r="AM198" s="186"/>
      <c r="AN198" s="186"/>
      <c r="AO198" s="185"/>
      <c r="AP198" s="185"/>
      <c r="AQ198" s="185"/>
      <c r="AR198" s="187">
        <f t="shared" si="11"/>
        <v>0</v>
      </c>
      <c r="AS198" s="187"/>
      <c r="AT198" s="200"/>
      <c r="AU198" s="137"/>
      <c r="AV198" s="135"/>
      <c r="AW198" s="135"/>
      <c r="AX198" s="135"/>
      <c r="AY198" s="135"/>
      <c r="AZ198" s="136"/>
    </row>
    <row r="199" spans="1:52" ht="36" customHeight="1" x14ac:dyDescent="0.2">
      <c r="A199" s="73">
        <v>181</v>
      </c>
      <c r="B199" s="170"/>
      <c r="C199" s="167"/>
      <c r="D199" s="167"/>
      <c r="E199" s="167"/>
      <c r="F199" s="167"/>
      <c r="G199" s="167"/>
      <c r="H199" s="167"/>
      <c r="I199" s="167"/>
      <c r="J199" s="167"/>
      <c r="K199" s="167"/>
      <c r="L199" s="167"/>
      <c r="M199" s="167"/>
      <c r="N199" s="167"/>
      <c r="O199" s="167"/>
      <c r="P199" s="168"/>
      <c r="Q199" s="168"/>
      <c r="R199" s="169"/>
      <c r="S199" s="169"/>
      <c r="T199" s="169"/>
      <c r="U199" s="134"/>
      <c r="V199" s="135"/>
      <c r="W199" s="135"/>
      <c r="X199" s="136"/>
      <c r="Y199" s="132"/>
      <c r="Z199" s="133"/>
      <c r="AA199" s="133"/>
      <c r="AB199" s="186"/>
      <c r="AC199" s="186"/>
      <c r="AD199" s="185"/>
      <c r="AE199" s="185"/>
      <c r="AF199" s="185"/>
      <c r="AG199" s="187">
        <f t="shared" si="10"/>
        <v>0</v>
      </c>
      <c r="AH199" s="187"/>
      <c r="AI199" s="187"/>
      <c r="AJ199" s="53"/>
      <c r="AK199" s="188"/>
      <c r="AL199" s="188"/>
      <c r="AM199" s="186"/>
      <c r="AN199" s="186"/>
      <c r="AO199" s="185"/>
      <c r="AP199" s="185"/>
      <c r="AQ199" s="185"/>
      <c r="AR199" s="187">
        <f t="shared" si="11"/>
        <v>0</v>
      </c>
      <c r="AS199" s="187"/>
      <c r="AT199" s="200"/>
      <c r="AU199" s="137"/>
      <c r="AV199" s="135"/>
      <c r="AW199" s="135"/>
      <c r="AX199" s="135"/>
      <c r="AY199" s="135"/>
      <c r="AZ199" s="136"/>
    </row>
    <row r="200" spans="1:52" ht="36" customHeight="1" x14ac:dyDescent="0.2">
      <c r="A200" s="73">
        <v>182</v>
      </c>
      <c r="B200" s="170"/>
      <c r="C200" s="167"/>
      <c r="D200" s="167"/>
      <c r="E200" s="167"/>
      <c r="F200" s="167"/>
      <c r="G200" s="167"/>
      <c r="H200" s="167"/>
      <c r="I200" s="167"/>
      <c r="J200" s="167"/>
      <c r="K200" s="167"/>
      <c r="L200" s="167"/>
      <c r="M200" s="167"/>
      <c r="N200" s="167"/>
      <c r="O200" s="167"/>
      <c r="P200" s="168"/>
      <c r="Q200" s="168"/>
      <c r="R200" s="169"/>
      <c r="S200" s="169"/>
      <c r="T200" s="169"/>
      <c r="U200" s="134"/>
      <c r="V200" s="135"/>
      <c r="W200" s="135"/>
      <c r="X200" s="136"/>
      <c r="Y200" s="132"/>
      <c r="Z200" s="133"/>
      <c r="AA200" s="133"/>
      <c r="AB200" s="186"/>
      <c r="AC200" s="186"/>
      <c r="AD200" s="185"/>
      <c r="AE200" s="185"/>
      <c r="AF200" s="185"/>
      <c r="AG200" s="187">
        <f t="shared" si="10"/>
        <v>0</v>
      </c>
      <c r="AH200" s="187"/>
      <c r="AI200" s="187"/>
      <c r="AJ200" s="53"/>
      <c r="AK200" s="188"/>
      <c r="AL200" s="188"/>
      <c r="AM200" s="186"/>
      <c r="AN200" s="186"/>
      <c r="AO200" s="185"/>
      <c r="AP200" s="185"/>
      <c r="AQ200" s="185"/>
      <c r="AR200" s="187">
        <f t="shared" si="11"/>
        <v>0</v>
      </c>
      <c r="AS200" s="187"/>
      <c r="AT200" s="200"/>
      <c r="AU200" s="137"/>
      <c r="AV200" s="135"/>
      <c r="AW200" s="135"/>
      <c r="AX200" s="135"/>
      <c r="AY200" s="135"/>
      <c r="AZ200" s="136"/>
    </row>
    <row r="201" spans="1:52" ht="36" customHeight="1" x14ac:dyDescent="0.2">
      <c r="A201" s="73">
        <v>183</v>
      </c>
      <c r="B201" s="170"/>
      <c r="C201" s="167"/>
      <c r="D201" s="167"/>
      <c r="E201" s="167"/>
      <c r="F201" s="167"/>
      <c r="G201" s="167"/>
      <c r="H201" s="167"/>
      <c r="I201" s="167"/>
      <c r="J201" s="167"/>
      <c r="K201" s="167"/>
      <c r="L201" s="167"/>
      <c r="M201" s="167"/>
      <c r="N201" s="167"/>
      <c r="O201" s="167"/>
      <c r="P201" s="168"/>
      <c r="Q201" s="168"/>
      <c r="R201" s="169"/>
      <c r="S201" s="169"/>
      <c r="T201" s="169"/>
      <c r="U201" s="134"/>
      <c r="V201" s="135"/>
      <c r="W201" s="135"/>
      <c r="X201" s="136"/>
      <c r="Y201" s="132"/>
      <c r="Z201" s="133"/>
      <c r="AA201" s="133"/>
      <c r="AB201" s="186"/>
      <c r="AC201" s="186"/>
      <c r="AD201" s="185"/>
      <c r="AE201" s="185"/>
      <c r="AF201" s="185"/>
      <c r="AG201" s="187">
        <f t="shared" si="10"/>
        <v>0</v>
      </c>
      <c r="AH201" s="187"/>
      <c r="AI201" s="187"/>
      <c r="AJ201" s="53"/>
      <c r="AK201" s="188"/>
      <c r="AL201" s="188"/>
      <c r="AM201" s="186"/>
      <c r="AN201" s="186"/>
      <c r="AO201" s="185"/>
      <c r="AP201" s="185"/>
      <c r="AQ201" s="185"/>
      <c r="AR201" s="187">
        <f t="shared" si="11"/>
        <v>0</v>
      </c>
      <c r="AS201" s="187"/>
      <c r="AT201" s="200"/>
      <c r="AU201" s="137"/>
      <c r="AV201" s="135"/>
      <c r="AW201" s="135"/>
      <c r="AX201" s="135"/>
      <c r="AY201" s="135"/>
      <c r="AZ201" s="136"/>
    </row>
    <row r="202" spans="1:52" ht="36" customHeight="1" x14ac:dyDescent="0.2">
      <c r="A202" s="73">
        <v>184</v>
      </c>
      <c r="B202" s="170"/>
      <c r="C202" s="167"/>
      <c r="D202" s="167"/>
      <c r="E202" s="167"/>
      <c r="F202" s="167"/>
      <c r="G202" s="167"/>
      <c r="H202" s="167"/>
      <c r="I202" s="167"/>
      <c r="J202" s="167"/>
      <c r="K202" s="167"/>
      <c r="L202" s="167"/>
      <c r="M202" s="167"/>
      <c r="N202" s="167"/>
      <c r="O202" s="167"/>
      <c r="P202" s="168"/>
      <c r="Q202" s="168"/>
      <c r="R202" s="169"/>
      <c r="S202" s="169"/>
      <c r="T202" s="169"/>
      <c r="U202" s="134"/>
      <c r="V202" s="135"/>
      <c r="W202" s="135"/>
      <c r="X202" s="136"/>
      <c r="Y202" s="132"/>
      <c r="Z202" s="133"/>
      <c r="AA202" s="133"/>
      <c r="AB202" s="186"/>
      <c r="AC202" s="186"/>
      <c r="AD202" s="185"/>
      <c r="AE202" s="185"/>
      <c r="AF202" s="185"/>
      <c r="AG202" s="187">
        <f t="shared" si="10"/>
        <v>0</v>
      </c>
      <c r="AH202" s="187"/>
      <c r="AI202" s="187"/>
      <c r="AJ202" s="53"/>
      <c r="AK202" s="188"/>
      <c r="AL202" s="188"/>
      <c r="AM202" s="186"/>
      <c r="AN202" s="186"/>
      <c r="AO202" s="185"/>
      <c r="AP202" s="185"/>
      <c r="AQ202" s="185"/>
      <c r="AR202" s="187">
        <f t="shared" si="11"/>
        <v>0</v>
      </c>
      <c r="AS202" s="187"/>
      <c r="AT202" s="200"/>
      <c r="AU202" s="137"/>
      <c r="AV202" s="135"/>
      <c r="AW202" s="135"/>
      <c r="AX202" s="135"/>
      <c r="AY202" s="135"/>
      <c r="AZ202" s="136"/>
    </row>
    <row r="203" spans="1:52" ht="36" customHeight="1" x14ac:dyDescent="0.2">
      <c r="A203" s="73">
        <v>185</v>
      </c>
      <c r="B203" s="170"/>
      <c r="C203" s="167"/>
      <c r="D203" s="167"/>
      <c r="E203" s="167"/>
      <c r="F203" s="167"/>
      <c r="G203" s="167"/>
      <c r="H203" s="167"/>
      <c r="I203" s="167"/>
      <c r="J203" s="167"/>
      <c r="K203" s="167"/>
      <c r="L203" s="167"/>
      <c r="M203" s="167"/>
      <c r="N203" s="167"/>
      <c r="O203" s="167"/>
      <c r="P203" s="168"/>
      <c r="Q203" s="168"/>
      <c r="R203" s="169"/>
      <c r="S203" s="169"/>
      <c r="T203" s="169"/>
      <c r="U203" s="134"/>
      <c r="V203" s="135"/>
      <c r="W203" s="135"/>
      <c r="X203" s="136"/>
      <c r="Y203" s="132"/>
      <c r="Z203" s="133"/>
      <c r="AA203" s="133"/>
      <c r="AB203" s="186"/>
      <c r="AC203" s="186"/>
      <c r="AD203" s="185"/>
      <c r="AE203" s="185"/>
      <c r="AF203" s="185"/>
      <c r="AG203" s="187">
        <f t="shared" si="10"/>
        <v>0</v>
      </c>
      <c r="AH203" s="187"/>
      <c r="AI203" s="187"/>
      <c r="AJ203" s="53"/>
      <c r="AK203" s="188"/>
      <c r="AL203" s="188"/>
      <c r="AM203" s="186"/>
      <c r="AN203" s="186"/>
      <c r="AO203" s="185"/>
      <c r="AP203" s="185"/>
      <c r="AQ203" s="185"/>
      <c r="AR203" s="187">
        <f t="shared" si="11"/>
        <v>0</v>
      </c>
      <c r="AS203" s="187"/>
      <c r="AT203" s="200"/>
      <c r="AU203" s="137"/>
      <c r="AV203" s="135"/>
      <c r="AW203" s="135"/>
      <c r="AX203" s="135"/>
      <c r="AY203" s="135"/>
      <c r="AZ203" s="136"/>
    </row>
    <row r="204" spans="1:52" ht="36" customHeight="1" x14ac:dyDescent="0.2">
      <c r="A204" s="73">
        <v>186</v>
      </c>
      <c r="B204" s="170"/>
      <c r="C204" s="167"/>
      <c r="D204" s="167"/>
      <c r="E204" s="167"/>
      <c r="F204" s="167"/>
      <c r="G204" s="167"/>
      <c r="H204" s="167"/>
      <c r="I204" s="167"/>
      <c r="J204" s="167"/>
      <c r="K204" s="167"/>
      <c r="L204" s="167"/>
      <c r="M204" s="167"/>
      <c r="N204" s="167"/>
      <c r="O204" s="167"/>
      <c r="P204" s="168"/>
      <c r="Q204" s="168"/>
      <c r="R204" s="169"/>
      <c r="S204" s="169"/>
      <c r="T204" s="169"/>
      <c r="U204" s="134"/>
      <c r="V204" s="135"/>
      <c r="W204" s="135"/>
      <c r="X204" s="136"/>
      <c r="Y204" s="132"/>
      <c r="Z204" s="133"/>
      <c r="AA204" s="133"/>
      <c r="AB204" s="186"/>
      <c r="AC204" s="186"/>
      <c r="AD204" s="185"/>
      <c r="AE204" s="185"/>
      <c r="AF204" s="185"/>
      <c r="AG204" s="187">
        <f t="shared" si="10"/>
        <v>0</v>
      </c>
      <c r="AH204" s="187"/>
      <c r="AI204" s="187"/>
      <c r="AJ204" s="53"/>
      <c r="AK204" s="188"/>
      <c r="AL204" s="188"/>
      <c r="AM204" s="186"/>
      <c r="AN204" s="186"/>
      <c r="AO204" s="185"/>
      <c r="AP204" s="185"/>
      <c r="AQ204" s="185"/>
      <c r="AR204" s="187">
        <f t="shared" si="11"/>
        <v>0</v>
      </c>
      <c r="AS204" s="187"/>
      <c r="AT204" s="200"/>
      <c r="AU204" s="137"/>
      <c r="AV204" s="135"/>
      <c r="AW204" s="135"/>
      <c r="AX204" s="135"/>
      <c r="AY204" s="135"/>
      <c r="AZ204" s="136"/>
    </row>
    <row r="205" spans="1:52" ht="36" customHeight="1" x14ac:dyDescent="0.2">
      <c r="A205" s="73">
        <v>187</v>
      </c>
      <c r="B205" s="170"/>
      <c r="C205" s="167"/>
      <c r="D205" s="167"/>
      <c r="E205" s="167"/>
      <c r="F205" s="167"/>
      <c r="G205" s="167"/>
      <c r="H205" s="167"/>
      <c r="I205" s="167"/>
      <c r="J205" s="167"/>
      <c r="K205" s="167"/>
      <c r="L205" s="167"/>
      <c r="M205" s="167"/>
      <c r="N205" s="167"/>
      <c r="O205" s="167"/>
      <c r="P205" s="168"/>
      <c r="Q205" s="168"/>
      <c r="R205" s="169"/>
      <c r="S205" s="169"/>
      <c r="T205" s="169"/>
      <c r="U205" s="134"/>
      <c r="V205" s="135"/>
      <c r="W205" s="135"/>
      <c r="X205" s="136"/>
      <c r="Y205" s="132"/>
      <c r="Z205" s="133"/>
      <c r="AA205" s="133"/>
      <c r="AB205" s="186"/>
      <c r="AC205" s="186"/>
      <c r="AD205" s="185"/>
      <c r="AE205" s="185"/>
      <c r="AF205" s="185"/>
      <c r="AG205" s="187">
        <f t="shared" si="10"/>
        <v>0</v>
      </c>
      <c r="AH205" s="187"/>
      <c r="AI205" s="187"/>
      <c r="AJ205" s="53"/>
      <c r="AK205" s="188"/>
      <c r="AL205" s="188"/>
      <c r="AM205" s="186"/>
      <c r="AN205" s="186"/>
      <c r="AO205" s="185"/>
      <c r="AP205" s="185"/>
      <c r="AQ205" s="185"/>
      <c r="AR205" s="187">
        <f t="shared" si="11"/>
        <v>0</v>
      </c>
      <c r="AS205" s="187"/>
      <c r="AT205" s="200"/>
      <c r="AU205" s="137"/>
      <c r="AV205" s="135"/>
      <c r="AW205" s="135"/>
      <c r="AX205" s="135"/>
      <c r="AY205" s="135"/>
      <c r="AZ205" s="136"/>
    </row>
    <row r="206" spans="1:52" ht="36" customHeight="1" thickBot="1" x14ac:dyDescent="0.25">
      <c r="A206" s="73">
        <v>188</v>
      </c>
      <c r="B206" s="196"/>
      <c r="C206" s="197"/>
      <c r="D206" s="197"/>
      <c r="E206" s="197"/>
      <c r="F206" s="197"/>
      <c r="G206" s="197"/>
      <c r="H206" s="197"/>
      <c r="I206" s="197"/>
      <c r="J206" s="197"/>
      <c r="K206" s="197"/>
      <c r="L206" s="197"/>
      <c r="M206" s="197"/>
      <c r="N206" s="197"/>
      <c r="O206" s="197"/>
      <c r="P206" s="198"/>
      <c r="Q206" s="198"/>
      <c r="R206" s="199"/>
      <c r="S206" s="199"/>
      <c r="T206" s="199"/>
      <c r="U206" s="193"/>
      <c r="V206" s="139"/>
      <c r="W206" s="139"/>
      <c r="X206" s="140"/>
      <c r="Y206" s="194"/>
      <c r="Z206" s="195"/>
      <c r="AA206" s="195"/>
      <c r="AB206" s="190"/>
      <c r="AC206" s="190"/>
      <c r="AD206" s="189"/>
      <c r="AE206" s="189"/>
      <c r="AF206" s="189"/>
      <c r="AG206" s="191">
        <f t="shared" si="10"/>
        <v>0</v>
      </c>
      <c r="AH206" s="191"/>
      <c r="AI206" s="191"/>
      <c r="AJ206" s="54"/>
      <c r="AK206" s="192"/>
      <c r="AL206" s="192"/>
      <c r="AM206" s="178"/>
      <c r="AN206" s="178"/>
      <c r="AO206" s="177"/>
      <c r="AP206" s="177"/>
      <c r="AQ206" s="177"/>
      <c r="AR206" s="179">
        <f t="shared" si="11"/>
        <v>0</v>
      </c>
      <c r="AS206" s="179"/>
      <c r="AT206" s="180"/>
      <c r="AU206" s="138"/>
      <c r="AV206" s="139"/>
      <c r="AW206" s="139"/>
      <c r="AX206" s="139"/>
      <c r="AY206" s="139"/>
      <c r="AZ206" s="140"/>
    </row>
    <row r="207" spans="1:52" ht="12" customHeight="1" thickTop="1" thickBot="1" x14ac:dyDescent="0.25">
      <c r="B207" s="48"/>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51"/>
    </row>
    <row r="208" spans="1:52" ht="36" customHeight="1" thickTop="1" x14ac:dyDescent="0.2">
      <c r="B208" s="28"/>
      <c r="C208" s="28"/>
      <c r="D208" s="29"/>
      <c r="E208" s="29"/>
      <c r="F208" s="30"/>
      <c r="G208" s="30"/>
      <c r="H208" s="22"/>
      <c r="AD208" s="127" t="s">
        <v>0</v>
      </c>
      <c r="AE208" s="127"/>
      <c r="AF208" s="128"/>
      <c r="AG208" s="125">
        <f>SUM(AG19:AI206)</f>
        <v>0</v>
      </c>
      <c r="AH208" s="126"/>
      <c r="AI208" s="126"/>
      <c r="AO208" s="127" t="s">
        <v>0</v>
      </c>
      <c r="AP208" s="127"/>
      <c r="AQ208" s="128"/>
      <c r="AR208" s="125">
        <f>SUM(AR19:AT206)</f>
        <v>0</v>
      </c>
      <c r="AS208" s="126"/>
      <c r="AT208" s="126"/>
    </row>
    <row r="209" spans="8:8" x14ac:dyDescent="0.2">
      <c r="H209" s="23" t="s">
        <v>109</v>
      </c>
    </row>
  </sheetData>
  <sheetProtection algorithmName="SHA-512" hashValue="R2F8wuVWO+3mQqMusQobudgPiKmdw2wY4PaRkTSckwE1IRBGE3Yx109RnaRF7m0aZ3jLf1MIVoRpcImAvBWOEA==" saltValue="E03rY9VDjtk7vsyUd68GnA==" spinCount="100000" sheet="1" objects="1" scenarios="1" selectLockedCells="1"/>
  <mergeCells count="2885">
    <mergeCell ref="AR18:AT18"/>
    <mergeCell ref="AD18:AF18"/>
    <mergeCell ref="AB18:AC18"/>
    <mergeCell ref="B6:C6"/>
    <mergeCell ref="H6:J6"/>
    <mergeCell ref="Y20:AA20"/>
    <mergeCell ref="B20:E20"/>
    <mergeCell ref="F20:I20"/>
    <mergeCell ref="J20:O20"/>
    <mergeCell ref="P20:Q20"/>
    <mergeCell ref="R20:T20"/>
    <mergeCell ref="AK19:AL19"/>
    <mergeCell ref="AO19:AQ19"/>
    <mergeCell ref="AM19:AN19"/>
    <mergeCell ref="AR19:AT19"/>
    <mergeCell ref="R19:T19"/>
    <mergeCell ref="AD19:AF19"/>
    <mergeCell ref="AB19:AC19"/>
    <mergeCell ref="AG19:AI19"/>
    <mergeCell ref="U19:X19"/>
    <mergeCell ref="Y19:AA19"/>
    <mergeCell ref="P16:Q18"/>
    <mergeCell ref="J16:O18"/>
    <mergeCell ref="F16:I18"/>
    <mergeCell ref="B16:E18"/>
    <mergeCell ref="B19:E19"/>
    <mergeCell ref="F19:I19"/>
    <mergeCell ref="J19:O19"/>
    <mergeCell ref="P19:Q19"/>
    <mergeCell ref="R16:T18"/>
    <mergeCell ref="U16:X18"/>
    <mergeCell ref="Y16:AI17"/>
    <mergeCell ref="Y18:AA18"/>
    <mergeCell ref="AM18:AN18"/>
    <mergeCell ref="AG18:AI18"/>
    <mergeCell ref="AK18:AL18"/>
    <mergeCell ref="AO18:AQ18"/>
    <mergeCell ref="AR21:AT21"/>
    <mergeCell ref="B22:E22"/>
    <mergeCell ref="F22:I22"/>
    <mergeCell ref="J22:O22"/>
    <mergeCell ref="P22:Q22"/>
    <mergeCell ref="R22:T22"/>
    <mergeCell ref="AD22:AF22"/>
    <mergeCell ref="AB22:AC22"/>
    <mergeCell ref="AG22:AI22"/>
    <mergeCell ref="AK22:AL22"/>
    <mergeCell ref="AO22:AQ22"/>
    <mergeCell ref="AM22:AN22"/>
    <mergeCell ref="AR22:AT22"/>
    <mergeCell ref="AO20:AQ20"/>
    <mergeCell ref="AM20:AN20"/>
    <mergeCell ref="AR20:AT20"/>
    <mergeCell ref="B21:E21"/>
    <mergeCell ref="F21:I21"/>
    <mergeCell ref="J21:O21"/>
    <mergeCell ref="P21:Q21"/>
    <mergeCell ref="R21:T21"/>
    <mergeCell ref="AD21:AF21"/>
    <mergeCell ref="AB21:AC21"/>
    <mergeCell ref="AG21:AI21"/>
    <mergeCell ref="AK21:AL21"/>
    <mergeCell ref="AO21:AQ21"/>
    <mergeCell ref="AM21:AN21"/>
    <mergeCell ref="AD20:AF20"/>
    <mergeCell ref="AB20:AC20"/>
    <mergeCell ref="AG20:AI20"/>
    <mergeCell ref="AK20:AL20"/>
    <mergeCell ref="U20:X20"/>
    <mergeCell ref="AO23:AQ23"/>
    <mergeCell ref="AM23:AN23"/>
    <mergeCell ref="AR23:AT23"/>
    <mergeCell ref="B24:E24"/>
    <mergeCell ref="F24:I24"/>
    <mergeCell ref="J24:O24"/>
    <mergeCell ref="P24:Q24"/>
    <mergeCell ref="R24:T24"/>
    <mergeCell ref="AD24:AF24"/>
    <mergeCell ref="AB24:AC24"/>
    <mergeCell ref="AG24:AI24"/>
    <mergeCell ref="AK24:AL24"/>
    <mergeCell ref="AO24:AQ24"/>
    <mergeCell ref="AM24:AN24"/>
    <mergeCell ref="AD23:AF23"/>
    <mergeCell ref="AB23:AC23"/>
    <mergeCell ref="AG23:AI23"/>
    <mergeCell ref="AK23:AL23"/>
    <mergeCell ref="B23:E23"/>
    <mergeCell ref="F23:I23"/>
    <mergeCell ref="J23:O23"/>
    <mergeCell ref="P23:Q23"/>
    <mergeCell ref="R23:T23"/>
    <mergeCell ref="Y21:AA21"/>
    <mergeCell ref="Y22:AA22"/>
    <mergeCell ref="Y23:AA23"/>
    <mergeCell ref="Y26:AA26"/>
    <mergeCell ref="B26:E26"/>
    <mergeCell ref="F26:I26"/>
    <mergeCell ref="J26:O26"/>
    <mergeCell ref="P26:Q26"/>
    <mergeCell ref="R26:T26"/>
    <mergeCell ref="AR24:AT24"/>
    <mergeCell ref="B25:E25"/>
    <mergeCell ref="F25:I25"/>
    <mergeCell ref="J25:O25"/>
    <mergeCell ref="P25:Q25"/>
    <mergeCell ref="R25:T25"/>
    <mergeCell ref="AD25:AF25"/>
    <mergeCell ref="AB25:AC25"/>
    <mergeCell ref="AG25:AI25"/>
    <mergeCell ref="AK25:AL25"/>
    <mergeCell ref="AO25:AQ25"/>
    <mergeCell ref="AM25:AN25"/>
    <mergeCell ref="AR25:AT25"/>
    <mergeCell ref="Y24:AA24"/>
    <mergeCell ref="Y25:AA25"/>
    <mergeCell ref="AR27:AT27"/>
    <mergeCell ref="B28:E28"/>
    <mergeCell ref="F28:I28"/>
    <mergeCell ref="J28:O28"/>
    <mergeCell ref="P28:Q28"/>
    <mergeCell ref="R28:T28"/>
    <mergeCell ref="AD28:AF28"/>
    <mergeCell ref="AB28:AC28"/>
    <mergeCell ref="AG28:AI28"/>
    <mergeCell ref="AK28:AL28"/>
    <mergeCell ref="AO28:AQ28"/>
    <mergeCell ref="AM28:AN28"/>
    <mergeCell ref="AR28:AT28"/>
    <mergeCell ref="AO26:AQ26"/>
    <mergeCell ref="AM26:AN26"/>
    <mergeCell ref="AR26:AT26"/>
    <mergeCell ref="B27:E27"/>
    <mergeCell ref="F27:I27"/>
    <mergeCell ref="J27:O27"/>
    <mergeCell ref="P27:Q27"/>
    <mergeCell ref="R27:T27"/>
    <mergeCell ref="AD27:AF27"/>
    <mergeCell ref="AB27:AC27"/>
    <mergeCell ref="AG27:AI27"/>
    <mergeCell ref="AK27:AL27"/>
    <mergeCell ref="AO27:AQ27"/>
    <mergeCell ref="AM27:AN27"/>
    <mergeCell ref="AD26:AF26"/>
    <mergeCell ref="AB26:AC26"/>
    <mergeCell ref="AG26:AI26"/>
    <mergeCell ref="AK26:AL26"/>
    <mergeCell ref="U26:X26"/>
    <mergeCell ref="AO29:AQ29"/>
    <mergeCell ref="AM29:AN29"/>
    <mergeCell ref="AR29:AT29"/>
    <mergeCell ref="B30:E30"/>
    <mergeCell ref="F30:I30"/>
    <mergeCell ref="J30:O30"/>
    <mergeCell ref="P30:Q30"/>
    <mergeCell ref="R30:T30"/>
    <mergeCell ref="AD30:AF30"/>
    <mergeCell ref="AB30:AC30"/>
    <mergeCell ref="AG30:AI30"/>
    <mergeCell ref="AK30:AL30"/>
    <mergeCell ref="AO30:AQ30"/>
    <mergeCell ref="AM30:AN30"/>
    <mergeCell ref="AD29:AF29"/>
    <mergeCell ref="AB29:AC29"/>
    <mergeCell ref="AG29:AI29"/>
    <mergeCell ref="AK29:AL29"/>
    <mergeCell ref="B29:E29"/>
    <mergeCell ref="F29:I29"/>
    <mergeCell ref="J29:O29"/>
    <mergeCell ref="P29:Q29"/>
    <mergeCell ref="R29:T29"/>
    <mergeCell ref="Y32:AA32"/>
    <mergeCell ref="B32:E32"/>
    <mergeCell ref="F32:I32"/>
    <mergeCell ref="J32:O32"/>
    <mergeCell ref="P32:Q32"/>
    <mergeCell ref="R32:T32"/>
    <mergeCell ref="AR30:AT30"/>
    <mergeCell ref="B31:E31"/>
    <mergeCell ref="F31:I31"/>
    <mergeCell ref="J31:O31"/>
    <mergeCell ref="P31:Q31"/>
    <mergeCell ref="R31:T31"/>
    <mergeCell ref="AD31:AF31"/>
    <mergeCell ref="AB31:AC31"/>
    <mergeCell ref="AG31:AI31"/>
    <mergeCell ref="AK31:AL31"/>
    <mergeCell ref="AO31:AQ31"/>
    <mergeCell ref="AM31:AN31"/>
    <mergeCell ref="AR31:AT31"/>
    <mergeCell ref="AR33:AT33"/>
    <mergeCell ref="B34:E34"/>
    <mergeCell ref="F34:I34"/>
    <mergeCell ref="J34:O34"/>
    <mergeCell ref="P34:Q34"/>
    <mergeCell ref="R34:T34"/>
    <mergeCell ref="AD34:AF34"/>
    <mergeCell ref="AB34:AC34"/>
    <mergeCell ref="AG34:AI34"/>
    <mergeCell ref="AK34:AL34"/>
    <mergeCell ref="AO34:AQ34"/>
    <mergeCell ref="AM34:AN34"/>
    <mergeCell ref="AR34:AT34"/>
    <mergeCell ref="AO32:AQ32"/>
    <mergeCell ref="AM32:AN32"/>
    <mergeCell ref="AR32:AT32"/>
    <mergeCell ref="B33:E33"/>
    <mergeCell ref="F33:I33"/>
    <mergeCell ref="J33:O33"/>
    <mergeCell ref="P33:Q33"/>
    <mergeCell ref="R33:T33"/>
    <mergeCell ref="AD33:AF33"/>
    <mergeCell ref="AB33:AC33"/>
    <mergeCell ref="AG33:AI33"/>
    <mergeCell ref="AK33:AL33"/>
    <mergeCell ref="AO33:AQ33"/>
    <mergeCell ref="AM33:AN33"/>
    <mergeCell ref="AD32:AF32"/>
    <mergeCell ref="AB32:AC32"/>
    <mergeCell ref="AG32:AI32"/>
    <mergeCell ref="AK32:AL32"/>
    <mergeCell ref="U32:X32"/>
    <mergeCell ref="AO35:AQ35"/>
    <mergeCell ref="AM35:AN35"/>
    <mergeCell ref="AR35:AT35"/>
    <mergeCell ref="B36:E36"/>
    <mergeCell ref="F36:I36"/>
    <mergeCell ref="J36:O36"/>
    <mergeCell ref="P36:Q36"/>
    <mergeCell ref="R36:T36"/>
    <mergeCell ref="AD36:AF36"/>
    <mergeCell ref="AB36:AC36"/>
    <mergeCell ref="AG36:AI36"/>
    <mergeCell ref="AK36:AL36"/>
    <mergeCell ref="AO36:AQ36"/>
    <mergeCell ref="AM36:AN36"/>
    <mergeCell ref="AD35:AF35"/>
    <mergeCell ref="AB35:AC35"/>
    <mergeCell ref="AG35:AI35"/>
    <mergeCell ref="AK35:AL35"/>
    <mergeCell ref="B35:E35"/>
    <mergeCell ref="F35:I35"/>
    <mergeCell ref="J35:O35"/>
    <mergeCell ref="P35:Q35"/>
    <mergeCell ref="R35:T35"/>
    <mergeCell ref="B38:E38"/>
    <mergeCell ref="F38:I38"/>
    <mergeCell ref="J38:O38"/>
    <mergeCell ref="P38:Q38"/>
    <mergeCell ref="R38:T38"/>
    <mergeCell ref="AR36:AT36"/>
    <mergeCell ref="B37:E37"/>
    <mergeCell ref="F37:I37"/>
    <mergeCell ref="J37:O37"/>
    <mergeCell ref="P37:Q37"/>
    <mergeCell ref="R37:T37"/>
    <mergeCell ref="AD37:AF37"/>
    <mergeCell ref="AB37:AC37"/>
    <mergeCell ref="AG37:AI37"/>
    <mergeCell ref="AK37:AL37"/>
    <mergeCell ref="AO37:AQ37"/>
    <mergeCell ref="AM37:AN37"/>
    <mergeCell ref="AR37:AT37"/>
    <mergeCell ref="AR39:AT39"/>
    <mergeCell ref="B40:E40"/>
    <mergeCell ref="F40:I40"/>
    <mergeCell ref="J40:O40"/>
    <mergeCell ref="P40:Q40"/>
    <mergeCell ref="R40:T40"/>
    <mergeCell ref="AD40:AF40"/>
    <mergeCell ref="AB40:AC40"/>
    <mergeCell ref="AG40:AI40"/>
    <mergeCell ref="AK40:AL40"/>
    <mergeCell ref="AO40:AQ40"/>
    <mergeCell ref="AM40:AN40"/>
    <mergeCell ref="AR40:AT40"/>
    <mergeCell ref="AO38:AQ38"/>
    <mergeCell ref="AM38:AN38"/>
    <mergeCell ref="AR38:AT38"/>
    <mergeCell ref="B39:E39"/>
    <mergeCell ref="F39:I39"/>
    <mergeCell ref="J39:O39"/>
    <mergeCell ref="P39:Q39"/>
    <mergeCell ref="R39:T39"/>
    <mergeCell ref="AD39:AF39"/>
    <mergeCell ref="AB39:AC39"/>
    <mergeCell ref="AG39:AI39"/>
    <mergeCell ref="AK39:AL39"/>
    <mergeCell ref="AO39:AQ39"/>
    <mergeCell ref="AM39:AN39"/>
    <mergeCell ref="AD38:AF38"/>
    <mergeCell ref="AB38:AC38"/>
    <mergeCell ref="AG38:AI38"/>
    <mergeCell ref="AK38:AL38"/>
    <mergeCell ref="U38:X38"/>
    <mergeCell ref="AO41:AQ41"/>
    <mergeCell ref="AM41:AN41"/>
    <mergeCell ref="AR41:AT41"/>
    <mergeCell ref="B42:E42"/>
    <mergeCell ref="F42:I42"/>
    <mergeCell ref="J42:O42"/>
    <mergeCell ref="P42:Q42"/>
    <mergeCell ref="R42:T42"/>
    <mergeCell ref="AD42:AF42"/>
    <mergeCell ref="AB42:AC42"/>
    <mergeCell ref="AG42:AI42"/>
    <mergeCell ref="AK42:AL42"/>
    <mergeCell ref="AO42:AQ42"/>
    <mergeCell ref="AM42:AN42"/>
    <mergeCell ref="AD41:AF41"/>
    <mergeCell ref="AB41:AC41"/>
    <mergeCell ref="AG41:AI41"/>
    <mergeCell ref="AK41:AL41"/>
    <mergeCell ref="B41:E41"/>
    <mergeCell ref="F41:I41"/>
    <mergeCell ref="J41:O41"/>
    <mergeCell ref="P41:Q41"/>
    <mergeCell ref="R41:T41"/>
    <mergeCell ref="B44:E44"/>
    <mergeCell ref="F44:I44"/>
    <mergeCell ref="J44:O44"/>
    <mergeCell ref="P44:Q44"/>
    <mergeCell ref="R44:T44"/>
    <mergeCell ref="AR42:AT42"/>
    <mergeCell ref="B43:E43"/>
    <mergeCell ref="F43:I43"/>
    <mergeCell ref="J43:O43"/>
    <mergeCell ref="P43:Q43"/>
    <mergeCell ref="R43:T43"/>
    <mergeCell ref="AD43:AF43"/>
    <mergeCell ref="AB43:AC43"/>
    <mergeCell ref="AG43:AI43"/>
    <mergeCell ref="AK43:AL43"/>
    <mergeCell ref="AO43:AQ43"/>
    <mergeCell ref="AM43:AN43"/>
    <mergeCell ref="AR43:AT43"/>
    <mergeCell ref="AR45:AT45"/>
    <mergeCell ref="B46:E46"/>
    <mergeCell ref="F46:I46"/>
    <mergeCell ref="J46:O46"/>
    <mergeCell ref="P46:Q46"/>
    <mergeCell ref="R46:T46"/>
    <mergeCell ref="AD46:AF46"/>
    <mergeCell ref="AB46:AC46"/>
    <mergeCell ref="AG46:AI46"/>
    <mergeCell ref="AK46:AL46"/>
    <mergeCell ref="AO46:AQ46"/>
    <mergeCell ref="AM46:AN46"/>
    <mergeCell ref="AR46:AT46"/>
    <mergeCell ref="AO44:AQ44"/>
    <mergeCell ref="AM44:AN44"/>
    <mergeCell ref="AR44:AT44"/>
    <mergeCell ref="B45:E45"/>
    <mergeCell ref="F45:I45"/>
    <mergeCell ref="J45:O45"/>
    <mergeCell ref="P45:Q45"/>
    <mergeCell ref="R45:T45"/>
    <mergeCell ref="AD45:AF45"/>
    <mergeCell ref="AB45:AC45"/>
    <mergeCell ref="AG45:AI45"/>
    <mergeCell ref="AK45:AL45"/>
    <mergeCell ref="AO45:AQ45"/>
    <mergeCell ref="AM45:AN45"/>
    <mergeCell ref="AD44:AF44"/>
    <mergeCell ref="AB44:AC44"/>
    <mergeCell ref="AG44:AI44"/>
    <mergeCell ref="AK44:AL44"/>
    <mergeCell ref="U44:X44"/>
    <mergeCell ref="AO47:AQ47"/>
    <mergeCell ref="AM47:AN47"/>
    <mergeCell ref="AR47:AT47"/>
    <mergeCell ref="B48:E48"/>
    <mergeCell ref="F48:I48"/>
    <mergeCell ref="J48:O48"/>
    <mergeCell ref="P48:Q48"/>
    <mergeCell ref="R48:T48"/>
    <mergeCell ref="AD48:AF48"/>
    <mergeCell ref="AB48:AC48"/>
    <mergeCell ref="AG48:AI48"/>
    <mergeCell ref="AK48:AL48"/>
    <mergeCell ref="AO48:AQ48"/>
    <mergeCell ref="AM48:AN48"/>
    <mergeCell ref="AD47:AF47"/>
    <mergeCell ref="AB47:AC47"/>
    <mergeCell ref="AG47:AI47"/>
    <mergeCell ref="AK47:AL47"/>
    <mergeCell ref="B47:E47"/>
    <mergeCell ref="F47:I47"/>
    <mergeCell ref="J47:O47"/>
    <mergeCell ref="P47:Q47"/>
    <mergeCell ref="R47:T47"/>
    <mergeCell ref="B50:E50"/>
    <mergeCell ref="F50:I50"/>
    <mergeCell ref="J50:O50"/>
    <mergeCell ref="P50:Q50"/>
    <mergeCell ref="R50:T50"/>
    <mergeCell ref="AR48:AT48"/>
    <mergeCell ref="B49:E49"/>
    <mergeCell ref="F49:I49"/>
    <mergeCell ref="J49:O49"/>
    <mergeCell ref="P49:Q49"/>
    <mergeCell ref="R49:T49"/>
    <mergeCell ref="AD49:AF49"/>
    <mergeCell ref="AB49:AC49"/>
    <mergeCell ref="AG49:AI49"/>
    <mergeCell ref="AK49:AL49"/>
    <mergeCell ref="AO49:AQ49"/>
    <mergeCell ref="AM49:AN49"/>
    <mergeCell ref="AR49:AT49"/>
    <mergeCell ref="AR51:AT51"/>
    <mergeCell ref="B52:E52"/>
    <mergeCell ref="F52:I52"/>
    <mergeCell ref="J52:O52"/>
    <mergeCell ref="P52:Q52"/>
    <mergeCell ref="R52:T52"/>
    <mergeCell ref="AD52:AF52"/>
    <mergeCell ref="AB52:AC52"/>
    <mergeCell ref="AG52:AI52"/>
    <mergeCell ref="AK52:AL52"/>
    <mergeCell ref="AO52:AQ52"/>
    <mergeCell ref="AM52:AN52"/>
    <mergeCell ref="AR52:AT52"/>
    <mergeCell ref="AO50:AQ50"/>
    <mergeCell ref="AM50:AN50"/>
    <mergeCell ref="AR50:AT50"/>
    <mergeCell ref="B51:E51"/>
    <mergeCell ref="F51:I51"/>
    <mergeCell ref="J51:O51"/>
    <mergeCell ref="P51:Q51"/>
    <mergeCell ref="R51:T51"/>
    <mergeCell ref="AD51:AF51"/>
    <mergeCell ref="AB51:AC51"/>
    <mergeCell ref="AG51:AI51"/>
    <mergeCell ref="AK51:AL51"/>
    <mergeCell ref="AO51:AQ51"/>
    <mergeCell ref="AM51:AN51"/>
    <mergeCell ref="AD50:AF50"/>
    <mergeCell ref="AB50:AC50"/>
    <mergeCell ref="AG50:AI50"/>
    <mergeCell ref="AK50:AL50"/>
    <mergeCell ref="U50:X50"/>
    <mergeCell ref="AO53:AQ53"/>
    <mergeCell ref="AM53:AN53"/>
    <mergeCell ref="AR53:AT53"/>
    <mergeCell ref="B54:E54"/>
    <mergeCell ref="F54:I54"/>
    <mergeCell ref="J54:O54"/>
    <mergeCell ref="P54:Q54"/>
    <mergeCell ref="R54:T54"/>
    <mergeCell ref="AD54:AF54"/>
    <mergeCell ref="AB54:AC54"/>
    <mergeCell ref="AG54:AI54"/>
    <mergeCell ref="AK54:AL54"/>
    <mergeCell ref="AO54:AQ54"/>
    <mergeCell ref="AM54:AN54"/>
    <mergeCell ref="AD53:AF53"/>
    <mergeCell ref="AB53:AC53"/>
    <mergeCell ref="AG53:AI53"/>
    <mergeCell ref="AK53:AL53"/>
    <mergeCell ref="B53:E53"/>
    <mergeCell ref="F53:I53"/>
    <mergeCell ref="J53:O53"/>
    <mergeCell ref="P53:Q53"/>
    <mergeCell ref="R53:T53"/>
    <mergeCell ref="Y56:AA56"/>
    <mergeCell ref="B56:E56"/>
    <mergeCell ref="F56:I56"/>
    <mergeCell ref="J56:O56"/>
    <mergeCell ref="P56:Q56"/>
    <mergeCell ref="R56:T56"/>
    <mergeCell ref="AR54:AT54"/>
    <mergeCell ref="B55:E55"/>
    <mergeCell ref="F55:I55"/>
    <mergeCell ref="J55:O55"/>
    <mergeCell ref="P55:Q55"/>
    <mergeCell ref="R55:T55"/>
    <mergeCell ref="AD55:AF55"/>
    <mergeCell ref="AB55:AC55"/>
    <mergeCell ref="AG55:AI55"/>
    <mergeCell ref="AK55:AL55"/>
    <mergeCell ref="AO55:AQ55"/>
    <mergeCell ref="AM55:AN55"/>
    <mergeCell ref="AR55:AT55"/>
    <mergeCell ref="AR57:AT57"/>
    <mergeCell ref="B58:E58"/>
    <mergeCell ref="F58:I58"/>
    <mergeCell ref="J58:O58"/>
    <mergeCell ref="P58:Q58"/>
    <mergeCell ref="R58:T58"/>
    <mergeCell ref="AD58:AF58"/>
    <mergeCell ref="AB58:AC58"/>
    <mergeCell ref="AG58:AI58"/>
    <mergeCell ref="AK58:AL58"/>
    <mergeCell ref="AO58:AQ58"/>
    <mergeCell ref="AM58:AN58"/>
    <mergeCell ref="AR58:AT58"/>
    <mergeCell ref="AO56:AQ56"/>
    <mergeCell ref="AM56:AN56"/>
    <mergeCell ref="AR56:AT56"/>
    <mergeCell ref="B57:E57"/>
    <mergeCell ref="F57:I57"/>
    <mergeCell ref="J57:O57"/>
    <mergeCell ref="P57:Q57"/>
    <mergeCell ref="R57:T57"/>
    <mergeCell ref="AD57:AF57"/>
    <mergeCell ref="AB57:AC57"/>
    <mergeCell ref="AG57:AI57"/>
    <mergeCell ref="AK57:AL57"/>
    <mergeCell ref="AO57:AQ57"/>
    <mergeCell ref="AM57:AN57"/>
    <mergeCell ref="AD56:AF56"/>
    <mergeCell ref="AB56:AC56"/>
    <mergeCell ref="AG56:AI56"/>
    <mergeCell ref="AK56:AL56"/>
    <mergeCell ref="U56:X56"/>
    <mergeCell ref="AO59:AQ59"/>
    <mergeCell ref="AM59:AN59"/>
    <mergeCell ref="AR59:AT59"/>
    <mergeCell ref="B60:E60"/>
    <mergeCell ref="F60:I60"/>
    <mergeCell ref="J60:O60"/>
    <mergeCell ref="P60:Q60"/>
    <mergeCell ref="R60:T60"/>
    <mergeCell ref="AD60:AF60"/>
    <mergeCell ref="AB60:AC60"/>
    <mergeCell ref="AG60:AI60"/>
    <mergeCell ref="AK60:AL60"/>
    <mergeCell ref="AO60:AQ60"/>
    <mergeCell ref="AM60:AN60"/>
    <mergeCell ref="AD59:AF59"/>
    <mergeCell ref="AB59:AC59"/>
    <mergeCell ref="AG59:AI59"/>
    <mergeCell ref="AK59:AL59"/>
    <mergeCell ref="B59:E59"/>
    <mergeCell ref="F59:I59"/>
    <mergeCell ref="J59:O59"/>
    <mergeCell ref="P59:Q59"/>
    <mergeCell ref="R59:T59"/>
    <mergeCell ref="B62:E62"/>
    <mergeCell ref="F62:I62"/>
    <mergeCell ref="J62:O62"/>
    <mergeCell ref="P62:Q62"/>
    <mergeCell ref="R62:T62"/>
    <mergeCell ref="AR60:AT60"/>
    <mergeCell ref="B61:E61"/>
    <mergeCell ref="F61:I61"/>
    <mergeCell ref="J61:O61"/>
    <mergeCell ref="P61:Q61"/>
    <mergeCell ref="R61:T61"/>
    <mergeCell ref="AD61:AF61"/>
    <mergeCell ref="AB61:AC61"/>
    <mergeCell ref="AG61:AI61"/>
    <mergeCell ref="AK61:AL61"/>
    <mergeCell ref="AO61:AQ61"/>
    <mergeCell ref="AM61:AN61"/>
    <mergeCell ref="AR61:AT61"/>
    <mergeCell ref="Y61:AA61"/>
    <mergeCell ref="Y62:AA62"/>
    <mergeCell ref="AR63:AT63"/>
    <mergeCell ref="B64:E64"/>
    <mergeCell ref="F64:I64"/>
    <mergeCell ref="J64:O64"/>
    <mergeCell ref="P64:Q64"/>
    <mergeCell ref="R64:T64"/>
    <mergeCell ref="AD64:AF64"/>
    <mergeCell ref="AB64:AC64"/>
    <mergeCell ref="AG64:AI64"/>
    <mergeCell ref="AK64:AL64"/>
    <mergeCell ref="AO64:AQ64"/>
    <mergeCell ref="AM64:AN64"/>
    <mergeCell ref="AR64:AT64"/>
    <mergeCell ref="AO62:AQ62"/>
    <mergeCell ref="AM62:AN62"/>
    <mergeCell ref="AR62:AT62"/>
    <mergeCell ref="B63:E63"/>
    <mergeCell ref="F63:I63"/>
    <mergeCell ref="J63:O63"/>
    <mergeCell ref="P63:Q63"/>
    <mergeCell ref="R63:T63"/>
    <mergeCell ref="AD63:AF63"/>
    <mergeCell ref="AB63:AC63"/>
    <mergeCell ref="AG63:AI63"/>
    <mergeCell ref="AK63:AL63"/>
    <mergeCell ref="AO63:AQ63"/>
    <mergeCell ref="AM63:AN63"/>
    <mergeCell ref="AD62:AF62"/>
    <mergeCell ref="AB62:AC62"/>
    <mergeCell ref="AG62:AI62"/>
    <mergeCell ref="AK62:AL62"/>
    <mergeCell ref="U62:X62"/>
    <mergeCell ref="AO65:AQ65"/>
    <mergeCell ref="AM65:AN65"/>
    <mergeCell ref="AR65:AT65"/>
    <mergeCell ref="B66:E66"/>
    <mergeCell ref="F66:I66"/>
    <mergeCell ref="J66:O66"/>
    <mergeCell ref="P66:Q66"/>
    <mergeCell ref="R66:T66"/>
    <mergeCell ref="AD66:AF66"/>
    <mergeCell ref="AB66:AC66"/>
    <mergeCell ref="AG66:AI66"/>
    <mergeCell ref="AK66:AL66"/>
    <mergeCell ref="AO66:AQ66"/>
    <mergeCell ref="AM66:AN66"/>
    <mergeCell ref="AD65:AF65"/>
    <mergeCell ref="AB65:AC65"/>
    <mergeCell ref="AG65:AI65"/>
    <mergeCell ref="AK65:AL65"/>
    <mergeCell ref="B65:E65"/>
    <mergeCell ref="F65:I65"/>
    <mergeCell ref="J65:O65"/>
    <mergeCell ref="P65:Q65"/>
    <mergeCell ref="R65:T65"/>
    <mergeCell ref="B68:E68"/>
    <mergeCell ref="F68:I68"/>
    <mergeCell ref="J68:O68"/>
    <mergeCell ref="P68:Q68"/>
    <mergeCell ref="R68:T68"/>
    <mergeCell ref="AR66:AT66"/>
    <mergeCell ref="B67:E67"/>
    <mergeCell ref="F67:I67"/>
    <mergeCell ref="J67:O67"/>
    <mergeCell ref="P67:Q67"/>
    <mergeCell ref="R67:T67"/>
    <mergeCell ref="AD67:AF67"/>
    <mergeCell ref="AB67:AC67"/>
    <mergeCell ref="AG67:AI67"/>
    <mergeCell ref="AK67:AL67"/>
    <mergeCell ref="AO67:AQ67"/>
    <mergeCell ref="AM67:AN67"/>
    <mergeCell ref="AR67:AT67"/>
    <mergeCell ref="Y68:AA68"/>
    <mergeCell ref="AR69:AT69"/>
    <mergeCell ref="B70:E70"/>
    <mergeCell ref="F70:I70"/>
    <mergeCell ref="J70:O70"/>
    <mergeCell ref="P70:Q70"/>
    <mergeCell ref="R70:T70"/>
    <mergeCell ref="AD70:AF70"/>
    <mergeCell ref="AB70:AC70"/>
    <mergeCell ref="AG70:AI70"/>
    <mergeCell ref="AK70:AL70"/>
    <mergeCell ref="AO70:AQ70"/>
    <mergeCell ref="AM70:AN70"/>
    <mergeCell ref="AR70:AT70"/>
    <mergeCell ref="AO68:AQ68"/>
    <mergeCell ref="AM68:AN68"/>
    <mergeCell ref="AR68:AT68"/>
    <mergeCell ref="B69:E69"/>
    <mergeCell ref="F69:I69"/>
    <mergeCell ref="J69:O69"/>
    <mergeCell ref="P69:Q69"/>
    <mergeCell ref="R69:T69"/>
    <mergeCell ref="AD69:AF69"/>
    <mergeCell ref="AB69:AC69"/>
    <mergeCell ref="AG69:AI69"/>
    <mergeCell ref="AK69:AL69"/>
    <mergeCell ref="AO69:AQ69"/>
    <mergeCell ref="AM69:AN69"/>
    <mergeCell ref="AD68:AF68"/>
    <mergeCell ref="AB68:AC68"/>
    <mergeCell ref="AG68:AI68"/>
    <mergeCell ref="AK68:AL68"/>
    <mergeCell ref="U68:X68"/>
    <mergeCell ref="AO71:AQ71"/>
    <mergeCell ref="AM71:AN71"/>
    <mergeCell ref="AR71:AT71"/>
    <mergeCell ref="B72:E72"/>
    <mergeCell ref="F72:I72"/>
    <mergeCell ref="J72:O72"/>
    <mergeCell ref="P72:Q72"/>
    <mergeCell ref="R72:T72"/>
    <mergeCell ref="AD72:AF72"/>
    <mergeCell ref="AB72:AC72"/>
    <mergeCell ref="AG72:AI72"/>
    <mergeCell ref="AK72:AL72"/>
    <mergeCell ref="AO72:AQ72"/>
    <mergeCell ref="AM72:AN72"/>
    <mergeCell ref="AD71:AF71"/>
    <mergeCell ref="AB71:AC71"/>
    <mergeCell ref="AG71:AI71"/>
    <mergeCell ref="AK71:AL71"/>
    <mergeCell ref="B71:E71"/>
    <mergeCell ref="F71:I71"/>
    <mergeCell ref="J71:O71"/>
    <mergeCell ref="P71:Q71"/>
    <mergeCell ref="R71:T71"/>
    <mergeCell ref="B74:E74"/>
    <mergeCell ref="F74:I74"/>
    <mergeCell ref="J74:O74"/>
    <mergeCell ref="P74:Q74"/>
    <mergeCell ref="R74:T74"/>
    <mergeCell ref="AR72:AT72"/>
    <mergeCell ref="B73:E73"/>
    <mergeCell ref="F73:I73"/>
    <mergeCell ref="J73:O73"/>
    <mergeCell ref="P73:Q73"/>
    <mergeCell ref="R73:T73"/>
    <mergeCell ref="AD73:AF73"/>
    <mergeCell ref="AB73:AC73"/>
    <mergeCell ref="AG73:AI73"/>
    <mergeCell ref="AK73:AL73"/>
    <mergeCell ref="AO73:AQ73"/>
    <mergeCell ref="AM73:AN73"/>
    <mergeCell ref="AR73:AT73"/>
    <mergeCell ref="Y74:AA74"/>
    <mergeCell ref="AR75:AT75"/>
    <mergeCell ref="B76:E76"/>
    <mergeCell ref="F76:I76"/>
    <mergeCell ref="J76:O76"/>
    <mergeCell ref="P76:Q76"/>
    <mergeCell ref="R76:T76"/>
    <mergeCell ref="AD76:AF76"/>
    <mergeCell ref="AB76:AC76"/>
    <mergeCell ref="AG76:AI76"/>
    <mergeCell ref="AK76:AL76"/>
    <mergeCell ref="AO76:AQ76"/>
    <mergeCell ref="AM76:AN76"/>
    <mergeCell ref="AR76:AT76"/>
    <mergeCell ref="AO74:AQ74"/>
    <mergeCell ref="AM74:AN74"/>
    <mergeCell ref="AR74:AT74"/>
    <mergeCell ref="B75:E75"/>
    <mergeCell ref="F75:I75"/>
    <mergeCell ref="J75:O75"/>
    <mergeCell ref="P75:Q75"/>
    <mergeCell ref="R75:T75"/>
    <mergeCell ref="AD75:AF75"/>
    <mergeCell ref="AB75:AC75"/>
    <mergeCell ref="AG75:AI75"/>
    <mergeCell ref="AK75:AL75"/>
    <mergeCell ref="AO75:AQ75"/>
    <mergeCell ref="AM75:AN75"/>
    <mergeCell ref="AD74:AF74"/>
    <mergeCell ref="AB74:AC74"/>
    <mergeCell ref="AG74:AI74"/>
    <mergeCell ref="AK74:AL74"/>
    <mergeCell ref="U74:X74"/>
    <mergeCell ref="AO77:AQ77"/>
    <mergeCell ref="AM77:AN77"/>
    <mergeCell ref="AR77:AT77"/>
    <mergeCell ref="B78:E78"/>
    <mergeCell ref="F78:I78"/>
    <mergeCell ref="J78:O78"/>
    <mergeCell ref="P78:Q78"/>
    <mergeCell ref="R78:T78"/>
    <mergeCell ref="AD78:AF78"/>
    <mergeCell ref="AB78:AC78"/>
    <mergeCell ref="AG78:AI78"/>
    <mergeCell ref="AK78:AL78"/>
    <mergeCell ref="AO78:AQ78"/>
    <mergeCell ref="AM78:AN78"/>
    <mergeCell ref="AD77:AF77"/>
    <mergeCell ref="AB77:AC77"/>
    <mergeCell ref="AG77:AI77"/>
    <mergeCell ref="AK77:AL77"/>
    <mergeCell ref="B77:E77"/>
    <mergeCell ref="F77:I77"/>
    <mergeCell ref="J77:O77"/>
    <mergeCell ref="P77:Q77"/>
    <mergeCell ref="R77:T77"/>
    <mergeCell ref="Y80:AA80"/>
    <mergeCell ref="B80:E80"/>
    <mergeCell ref="F80:I80"/>
    <mergeCell ref="J80:O80"/>
    <mergeCell ref="P80:Q80"/>
    <mergeCell ref="R80:T80"/>
    <mergeCell ref="AR78:AT78"/>
    <mergeCell ref="B79:E79"/>
    <mergeCell ref="F79:I79"/>
    <mergeCell ref="J79:O79"/>
    <mergeCell ref="P79:Q79"/>
    <mergeCell ref="R79:T79"/>
    <mergeCell ref="AD79:AF79"/>
    <mergeCell ref="AB79:AC79"/>
    <mergeCell ref="AG79:AI79"/>
    <mergeCell ref="AK79:AL79"/>
    <mergeCell ref="AO79:AQ79"/>
    <mergeCell ref="AM79:AN79"/>
    <mergeCell ref="AR79:AT79"/>
    <mergeCell ref="AR81:AT81"/>
    <mergeCell ref="B82:E82"/>
    <mergeCell ref="F82:I82"/>
    <mergeCell ref="J82:O82"/>
    <mergeCell ref="P82:Q82"/>
    <mergeCell ref="R82:T82"/>
    <mergeCell ref="AD82:AF82"/>
    <mergeCell ref="AB82:AC82"/>
    <mergeCell ref="AG82:AI82"/>
    <mergeCell ref="AK82:AL82"/>
    <mergeCell ref="AO82:AQ82"/>
    <mergeCell ref="AM82:AN82"/>
    <mergeCell ref="AR82:AT82"/>
    <mergeCell ref="AO80:AQ80"/>
    <mergeCell ref="AM80:AN80"/>
    <mergeCell ref="AR80:AT80"/>
    <mergeCell ref="B81:E81"/>
    <mergeCell ref="F81:I81"/>
    <mergeCell ref="J81:O81"/>
    <mergeCell ref="P81:Q81"/>
    <mergeCell ref="R81:T81"/>
    <mergeCell ref="AD81:AF81"/>
    <mergeCell ref="AB81:AC81"/>
    <mergeCell ref="AG81:AI81"/>
    <mergeCell ref="AK81:AL81"/>
    <mergeCell ref="AO81:AQ81"/>
    <mergeCell ref="AM81:AN81"/>
    <mergeCell ref="AD80:AF80"/>
    <mergeCell ref="AB80:AC80"/>
    <mergeCell ref="AG80:AI80"/>
    <mergeCell ref="AK80:AL80"/>
    <mergeCell ref="U80:X80"/>
    <mergeCell ref="AO83:AQ83"/>
    <mergeCell ref="AM83:AN83"/>
    <mergeCell ref="AR83:AT83"/>
    <mergeCell ref="B84:E84"/>
    <mergeCell ref="F84:I84"/>
    <mergeCell ref="J84:O84"/>
    <mergeCell ref="P84:Q84"/>
    <mergeCell ref="R84:T84"/>
    <mergeCell ref="AD84:AF84"/>
    <mergeCell ref="AB84:AC84"/>
    <mergeCell ref="AG84:AI84"/>
    <mergeCell ref="AK84:AL84"/>
    <mergeCell ref="AO84:AQ84"/>
    <mergeCell ref="AM84:AN84"/>
    <mergeCell ref="AD83:AF83"/>
    <mergeCell ref="AB83:AC83"/>
    <mergeCell ref="AG83:AI83"/>
    <mergeCell ref="AK83:AL83"/>
    <mergeCell ref="B83:E83"/>
    <mergeCell ref="F83:I83"/>
    <mergeCell ref="J83:O83"/>
    <mergeCell ref="P83:Q83"/>
    <mergeCell ref="R83:T83"/>
    <mergeCell ref="B86:E86"/>
    <mergeCell ref="F86:I86"/>
    <mergeCell ref="J86:O86"/>
    <mergeCell ref="P86:Q86"/>
    <mergeCell ref="R86:T86"/>
    <mergeCell ref="AR84:AT84"/>
    <mergeCell ref="B85:E85"/>
    <mergeCell ref="F85:I85"/>
    <mergeCell ref="J85:O85"/>
    <mergeCell ref="P85:Q85"/>
    <mergeCell ref="R85:T85"/>
    <mergeCell ref="AD85:AF85"/>
    <mergeCell ref="AB85:AC85"/>
    <mergeCell ref="AG85:AI85"/>
    <mergeCell ref="AK85:AL85"/>
    <mergeCell ref="AO85:AQ85"/>
    <mergeCell ref="AM85:AN85"/>
    <mergeCell ref="AR85:AT85"/>
    <mergeCell ref="AR87:AT87"/>
    <mergeCell ref="B88:E88"/>
    <mergeCell ref="F88:I88"/>
    <mergeCell ref="J88:O88"/>
    <mergeCell ref="P88:Q88"/>
    <mergeCell ref="R88:T88"/>
    <mergeCell ref="AD88:AF88"/>
    <mergeCell ref="AB88:AC88"/>
    <mergeCell ref="AG88:AI88"/>
    <mergeCell ref="AK88:AL88"/>
    <mergeCell ref="AO88:AQ88"/>
    <mergeCell ref="AM88:AN88"/>
    <mergeCell ref="AR88:AT88"/>
    <mergeCell ref="AO86:AQ86"/>
    <mergeCell ref="AM86:AN86"/>
    <mergeCell ref="AR86:AT86"/>
    <mergeCell ref="B87:E87"/>
    <mergeCell ref="F87:I87"/>
    <mergeCell ref="J87:O87"/>
    <mergeCell ref="P87:Q87"/>
    <mergeCell ref="R87:T87"/>
    <mergeCell ref="AD87:AF87"/>
    <mergeCell ref="AB87:AC87"/>
    <mergeCell ref="AG87:AI87"/>
    <mergeCell ref="AK87:AL87"/>
    <mergeCell ref="AO87:AQ87"/>
    <mergeCell ref="AM87:AN87"/>
    <mergeCell ref="AD86:AF86"/>
    <mergeCell ref="AB86:AC86"/>
    <mergeCell ref="AG86:AI86"/>
    <mergeCell ref="AK86:AL86"/>
    <mergeCell ref="U86:X86"/>
    <mergeCell ref="AO89:AQ89"/>
    <mergeCell ref="AM89:AN89"/>
    <mergeCell ref="AR89:AT89"/>
    <mergeCell ref="B90:E90"/>
    <mergeCell ref="F90:I90"/>
    <mergeCell ref="J90:O90"/>
    <mergeCell ref="P90:Q90"/>
    <mergeCell ref="R90:T90"/>
    <mergeCell ref="AD90:AF90"/>
    <mergeCell ref="AB90:AC90"/>
    <mergeCell ref="AG90:AI90"/>
    <mergeCell ref="AK90:AL90"/>
    <mergeCell ref="AO90:AQ90"/>
    <mergeCell ref="AM90:AN90"/>
    <mergeCell ref="AD89:AF89"/>
    <mergeCell ref="AB89:AC89"/>
    <mergeCell ref="AG89:AI89"/>
    <mergeCell ref="AK89:AL89"/>
    <mergeCell ref="B89:E89"/>
    <mergeCell ref="F89:I89"/>
    <mergeCell ref="J89:O89"/>
    <mergeCell ref="P89:Q89"/>
    <mergeCell ref="R89:T89"/>
    <mergeCell ref="B92:E92"/>
    <mergeCell ref="F92:I92"/>
    <mergeCell ref="J92:O92"/>
    <mergeCell ref="P92:Q92"/>
    <mergeCell ref="R92:T92"/>
    <mergeCell ref="AR90:AT90"/>
    <mergeCell ref="B91:E91"/>
    <mergeCell ref="F91:I91"/>
    <mergeCell ref="J91:O91"/>
    <mergeCell ref="P91:Q91"/>
    <mergeCell ref="R91:T91"/>
    <mergeCell ref="AD91:AF91"/>
    <mergeCell ref="AB91:AC91"/>
    <mergeCell ref="AG91:AI91"/>
    <mergeCell ref="AK91:AL91"/>
    <mergeCell ref="AO91:AQ91"/>
    <mergeCell ref="AM91:AN91"/>
    <mergeCell ref="AR91:AT91"/>
    <mergeCell ref="AR93:AT93"/>
    <mergeCell ref="B94:E94"/>
    <mergeCell ref="F94:I94"/>
    <mergeCell ref="J94:O94"/>
    <mergeCell ref="P94:Q94"/>
    <mergeCell ref="R94:T94"/>
    <mergeCell ref="AD94:AF94"/>
    <mergeCell ref="AB94:AC94"/>
    <mergeCell ref="AG94:AI94"/>
    <mergeCell ref="AK94:AL94"/>
    <mergeCell ref="AO94:AQ94"/>
    <mergeCell ref="AM94:AN94"/>
    <mergeCell ref="AR94:AT94"/>
    <mergeCell ref="AO92:AQ92"/>
    <mergeCell ref="AM92:AN92"/>
    <mergeCell ref="AR92:AT92"/>
    <mergeCell ref="B93:E93"/>
    <mergeCell ref="F93:I93"/>
    <mergeCell ref="J93:O93"/>
    <mergeCell ref="P93:Q93"/>
    <mergeCell ref="R93:T93"/>
    <mergeCell ref="AD93:AF93"/>
    <mergeCell ref="AB93:AC93"/>
    <mergeCell ref="AG93:AI93"/>
    <mergeCell ref="AK93:AL93"/>
    <mergeCell ref="AO93:AQ93"/>
    <mergeCell ref="AM93:AN93"/>
    <mergeCell ref="AD92:AF92"/>
    <mergeCell ref="AB92:AC92"/>
    <mergeCell ref="AG92:AI92"/>
    <mergeCell ref="AK92:AL92"/>
    <mergeCell ref="U92:X92"/>
    <mergeCell ref="AO95:AQ95"/>
    <mergeCell ref="AM95:AN95"/>
    <mergeCell ref="AR95:AT95"/>
    <mergeCell ref="B96:E96"/>
    <mergeCell ref="F96:I96"/>
    <mergeCell ref="J96:O96"/>
    <mergeCell ref="P96:Q96"/>
    <mergeCell ref="R96:T96"/>
    <mergeCell ref="AD96:AF96"/>
    <mergeCell ref="AB96:AC96"/>
    <mergeCell ref="AG96:AI96"/>
    <mergeCell ref="AK96:AL96"/>
    <mergeCell ref="AO96:AQ96"/>
    <mergeCell ref="AM96:AN96"/>
    <mergeCell ref="AD95:AF95"/>
    <mergeCell ref="AB95:AC95"/>
    <mergeCell ref="AG95:AI95"/>
    <mergeCell ref="AK95:AL95"/>
    <mergeCell ref="B95:E95"/>
    <mergeCell ref="F95:I95"/>
    <mergeCell ref="J95:O95"/>
    <mergeCell ref="P95:Q95"/>
    <mergeCell ref="R95:T95"/>
    <mergeCell ref="B98:E98"/>
    <mergeCell ref="F98:I98"/>
    <mergeCell ref="J98:O98"/>
    <mergeCell ref="P98:Q98"/>
    <mergeCell ref="R98:T98"/>
    <mergeCell ref="AR96:AT96"/>
    <mergeCell ref="B97:E97"/>
    <mergeCell ref="F97:I97"/>
    <mergeCell ref="J97:O97"/>
    <mergeCell ref="P97:Q97"/>
    <mergeCell ref="R97:T97"/>
    <mergeCell ref="AD97:AF97"/>
    <mergeCell ref="AB97:AC97"/>
    <mergeCell ref="AG97:AI97"/>
    <mergeCell ref="AK97:AL97"/>
    <mergeCell ref="AO97:AQ97"/>
    <mergeCell ref="AM97:AN97"/>
    <mergeCell ref="AR97:AT97"/>
    <mergeCell ref="AR99:AT99"/>
    <mergeCell ref="B100:E100"/>
    <mergeCell ref="F100:I100"/>
    <mergeCell ref="J100:O100"/>
    <mergeCell ref="P100:Q100"/>
    <mergeCell ref="R100:T100"/>
    <mergeCell ref="AD100:AF100"/>
    <mergeCell ref="AB100:AC100"/>
    <mergeCell ref="AG100:AI100"/>
    <mergeCell ref="AK100:AL100"/>
    <mergeCell ref="AO100:AQ100"/>
    <mergeCell ref="AM100:AN100"/>
    <mergeCell ref="AR100:AT100"/>
    <mergeCell ref="AO98:AQ98"/>
    <mergeCell ref="AM98:AN98"/>
    <mergeCell ref="AR98:AT98"/>
    <mergeCell ref="B99:E99"/>
    <mergeCell ref="F99:I99"/>
    <mergeCell ref="J99:O99"/>
    <mergeCell ref="P99:Q99"/>
    <mergeCell ref="R99:T99"/>
    <mergeCell ref="AD99:AF99"/>
    <mergeCell ref="AB99:AC99"/>
    <mergeCell ref="AG99:AI99"/>
    <mergeCell ref="AK99:AL99"/>
    <mergeCell ref="AO99:AQ99"/>
    <mergeCell ref="AM99:AN99"/>
    <mergeCell ref="AD98:AF98"/>
    <mergeCell ref="AB98:AC98"/>
    <mergeCell ref="AG98:AI98"/>
    <mergeCell ref="AK98:AL98"/>
    <mergeCell ref="U98:X98"/>
    <mergeCell ref="AO101:AQ101"/>
    <mergeCell ref="AM101:AN101"/>
    <mergeCell ref="AR101:AT101"/>
    <mergeCell ref="B102:E102"/>
    <mergeCell ref="F102:I102"/>
    <mergeCell ref="J102:O102"/>
    <mergeCell ref="P102:Q102"/>
    <mergeCell ref="R102:T102"/>
    <mergeCell ref="AD102:AF102"/>
    <mergeCell ref="AB102:AC102"/>
    <mergeCell ref="AG102:AI102"/>
    <mergeCell ref="AK102:AL102"/>
    <mergeCell ref="AO102:AQ102"/>
    <mergeCell ref="AM102:AN102"/>
    <mergeCell ref="AD101:AF101"/>
    <mergeCell ref="AB101:AC101"/>
    <mergeCell ref="AG101:AI101"/>
    <mergeCell ref="AK101:AL101"/>
    <mergeCell ref="B101:E101"/>
    <mergeCell ref="F101:I101"/>
    <mergeCell ref="J101:O101"/>
    <mergeCell ref="P101:Q101"/>
    <mergeCell ref="R101:T101"/>
    <mergeCell ref="Y104:AA104"/>
    <mergeCell ref="B104:E104"/>
    <mergeCell ref="F104:I104"/>
    <mergeCell ref="J104:O104"/>
    <mergeCell ref="P104:Q104"/>
    <mergeCell ref="R104:T104"/>
    <mergeCell ref="AR102:AT102"/>
    <mergeCell ref="B103:E103"/>
    <mergeCell ref="F103:I103"/>
    <mergeCell ref="J103:O103"/>
    <mergeCell ref="P103:Q103"/>
    <mergeCell ref="R103:T103"/>
    <mergeCell ref="AD103:AF103"/>
    <mergeCell ref="AB103:AC103"/>
    <mergeCell ref="AG103:AI103"/>
    <mergeCell ref="AK103:AL103"/>
    <mergeCell ref="AO103:AQ103"/>
    <mergeCell ref="AM103:AN103"/>
    <mergeCell ref="AR103:AT103"/>
    <mergeCell ref="AR105:AT105"/>
    <mergeCell ref="B106:E106"/>
    <mergeCell ref="F106:I106"/>
    <mergeCell ref="J106:O106"/>
    <mergeCell ref="P106:Q106"/>
    <mergeCell ref="R106:T106"/>
    <mergeCell ref="AD106:AF106"/>
    <mergeCell ref="AB106:AC106"/>
    <mergeCell ref="AG106:AI106"/>
    <mergeCell ref="AK106:AL106"/>
    <mergeCell ref="AO106:AQ106"/>
    <mergeCell ref="AM106:AN106"/>
    <mergeCell ref="AR106:AT106"/>
    <mergeCell ref="AO104:AQ104"/>
    <mergeCell ref="AM104:AN104"/>
    <mergeCell ref="AR104:AT104"/>
    <mergeCell ref="B105:E105"/>
    <mergeCell ref="F105:I105"/>
    <mergeCell ref="J105:O105"/>
    <mergeCell ref="P105:Q105"/>
    <mergeCell ref="R105:T105"/>
    <mergeCell ref="AD105:AF105"/>
    <mergeCell ref="AB105:AC105"/>
    <mergeCell ref="AG105:AI105"/>
    <mergeCell ref="AK105:AL105"/>
    <mergeCell ref="AO105:AQ105"/>
    <mergeCell ref="AM105:AN105"/>
    <mergeCell ref="AD104:AF104"/>
    <mergeCell ref="AB104:AC104"/>
    <mergeCell ref="AG104:AI104"/>
    <mergeCell ref="AK104:AL104"/>
    <mergeCell ref="U104:X104"/>
    <mergeCell ref="AO107:AQ107"/>
    <mergeCell ref="AM107:AN107"/>
    <mergeCell ref="AR107:AT107"/>
    <mergeCell ref="B108:E108"/>
    <mergeCell ref="F108:I108"/>
    <mergeCell ref="J108:O108"/>
    <mergeCell ref="P108:Q108"/>
    <mergeCell ref="R108:T108"/>
    <mergeCell ref="AD108:AF108"/>
    <mergeCell ref="AB108:AC108"/>
    <mergeCell ref="AG108:AI108"/>
    <mergeCell ref="AK108:AL108"/>
    <mergeCell ref="AO108:AQ108"/>
    <mergeCell ref="AM108:AN108"/>
    <mergeCell ref="AD107:AF107"/>
    <mergeCell ref="AB107:AC107"/>
    <mergeCell ref="AG107:AI107"/>
    <mergeCell ref="AK107:AL107"/>
    <mergeCell ref="B107:E107"/>
    <mergeCell ref="F107:I107"/>
    <mergeCell ref="J107:O107"/>
    <mergeCell ref="P107:Q107"/>
    <mergeCell ref="R107:T107"/>
    <mergeCell ref="B110:E110"/>
    <mergeCell ref="F110:I110"/>
    <mergeCell ref="J110:O110"/>
    <mergeCell ref="P110:Q110"/>
    <mergeCell ref="R110:T110"/>
    <mergeCell ref="AR108:AT108"/>
    <mergeCell ref="B109:E109"/>
    <mergeCell ref="F109:I109"/>
    <mergeCell ref="J109:O109"/>
    <mergeCell ref="P109:Q109"/>
    <mergeCell ref="R109:T109"/>
    <mergeCell ref="AD109:AF109"/>
    <mergeCell ref="AB109:AC109"/>
    <mergeCell ref="AG109:AI109"/>
    <mergeCell ref="AK109:AL109"/>
    <mergeCell ref="AO109:AQ109"/>
    <mergeCell ref="AM109:AN109"/>
    <mergeCell ref="AR109:AT109"/>
    <mergeCell ref="AR111:AT111"/>
    <mergeCell ref="B112:E112"/>
    <mergeCell ref="F112:I112"/>
    <mergeCell ref="J112:O112"/>
    <mergeCell ref="P112:Q112"/>
    <mergeCell ref="R112:T112"/>
    <mergeCell ref="AD112:AF112"/>
    <mergeCell ref="AB112:AC112"/>
    <mergeCell ref="AG112:AI112"/>
    <mergeCell ref="AK112:AL112"/>
    <mergeCell ref="AO112:AQ112"/>
    <mergeCell ref="AM112:AN112"/>
    <mergeCell ref="AR112:AT112"/>
    <mergeCell ref="AO110:AQ110"/>
    <mergeCell ref="AM110:AN110"/>
    <mergeCell ref="AR110:AT110"/>
    <mergeCell ref="B111:E111"/>
    <mergeCell ref="F111:I111"/>
    <mergeCell ref="J111:O111"/>
    <mergeCell ref="P111:Q111"/>
    <mergeCell ref="R111:T111"/>
    <mergeCell ref="AD111:AF111"/>
    <mergeCell ref="AB111:AC111"/>
    <mergeCell ref="AG111:AI111"/>
    <mergeCell ref="AK111:AL111"/>
    <mergeCell ref="AO111:AQ111"/>
    <mergeCell ref="AM111:AN111"/>
    <mergeCell ref="AD110:AF110"/>
    <mergeCell ref="AB110:AC110"/>
    <mergeCell ref="AG110:AI110"/>
    <mergeCell ref="AK110:AL110"/>
    <mergeCell ref="U110:X110"/>
    <mergeCell ref="AO113:AQ113"/>
    <mergeCell ref="AM113:AN113"/>
    <mergeCell ref="AR113:AT113"/>
    <mergeCell ref="B114:E114"/>
    <mergeCell ref="F114:I114"/>
    <mergeCell ref="J114:O114"/>
    <mergeCell ref="P114:Q114"/>
    <mergeCell ref="R114:T114"/>
    <mergeCell ref="AD114:AF114"/>
    <mergeCell ref="AB114:AC114"/>
    <mergeCell ref="AG114:AI114"/>
    <mergeCell ref="AK114:AL114"/>
    <mergeCell ref="AO114:AQ114"/>
    <mergeCell ref="AM114:AN114"/>
    <mergeCell ref="AD113:AF113"/>
    <mergeCell ref="AB113:AC113"/>
    <mergeCell ref="AG113:AI113"/>
    <mergeCell ref="AK113:AL113"/>
    <mergeCell ref="B113:E113"/>
    <mergeCell ref="F113:I113"/>
    <mergeCell ref="J113:O113"/>
    <mergeCell ref="P113:Q113"/>
    <mergeCell ref="R113:T113"/>
    <mergeCell ref="B116:E116"/>
    <mergeCell ref="F116:I116"/>
    <mergeCell ref="J116:O116"/>
    <mergeCell ref="P116:Q116"/>
    <mergeCell ref="R116:T116"/>
    <mergeCell ref="AR114:AT114"/>
    <mergeCell ref="B115:E115"/>
    <mergeCell ref="F115:I115"/>
    <mergeCell ref="J115:O115"/>
    <mergeCell ref="P115:Q115"/>
    <mergeCell ref="R115:T115"/>
    <mergeCell ref="AD115:AF115"/>
    <mergeCell ref="AB115:AC115"/>
    <mergeCell ref="AG115:AI115"/>
    <mergeCell ref="AK115:AL115"/>
    <mergeCell ref="AO115:AQ115"/>
    <mergeCell ref="AM115:AN115"/>
    <mergeCell ref="AR115:AT115"/>
    <mergeCell ref="AR117:AT117"/>
    <mergeCell ref="B118:E118"/>
    <mergeCell ref="F118:I118"/>
    <mergeCell ref="J118:O118"/>
    <mergeCell ref="P118:Q118"/>
    <mergeCell ref="R118:T118"/>
    <mergeCell ref="AD118:AF118"/>
    <mergeCell ref="AB118:AC118"/>
    <mergeCell ref="AG118:AI118"/>
    <mergeCell ref="AK118:AL118"/>
    <mergeCell ref="AO118:AQ118"/>
    <mergeCell ref="AM118:AN118"/>
    <mergeCell ref="AR118:AT118"/>
    <mergeCell ref="AO116:AQ116"/>
    <mergeCell ref="AM116:AN116"/>
    <mergeCell ref="AR116:AT116"/>
    <mergeCell ref="B117:E117"/>
    <mergeCell ref="F117:I117"/>
    <mergeCell ref="J117:O117"/>
    <mergeCell ref="P117:Q117"/>
    <mergeCell ref="R117:T117"/>
    <mergeCell ref="AD117:AF117"/>
    <mergeCell ref="AB117:AC117"/>
    <mergeCell ref="AG117:AI117"/>
    <mergeCell ref="AK117:AL117"/>
    <mergeCell ref="AO117:AQ117"/>
    <mergeCell ref="AM117:AN117"/>
    <mergeCell ref="AD116:AF116"/>
    <mergeCell ref="AB116:AC116"/>
    <mergeCell ref="AG116:AI116"/>
    <mergeCell ref="AK116:AL116"/>
    <mergeCell ref="U116:X116"/>
    <mergeCell ref="AO119:AQ119"/>
    <mergeCell ref="AM119:AN119"/>
    <mergeCell ref="AR119:AT119"/>
    <mergeCell ref="B120:E120"/>
    <mergeCell ref="F120:I120"/>
    <mergeCell ref="J120:O120"/>
    <mergeCell ref="P120:Q120"/>
    <mergeCell ref="R120:T120"/>
    <mergeCell ref="AD120:AF120"/>
    <mergeCell ref="AB120:AC120"/>
    <mergeCell ref="AG120:AI120"/>
    <mergeCell ref="AK120:AL120"/>
    <mergeCell ref="AO120:AQ120"/>
    <mergeCell ref="AM120:AN120"/>
    <mergeCell ref="AD119:AF119"/>
    <mergeCell ref="AB119:AC119"/>
    <mergeCell ref="AG119:AI119"/>
    <mergeCell ref="AK119:AL119"/>
    <mergeCell ref="B119:E119"/>
    <mergeCell ref="F119:I119"/>
    <mergeCell ref="J119:O119"/>
    <mergeCell ref="P119:Q119"/>
    <mergeCell ref="R119:T119"/>
    <mergeCell ref="B122:E122"/>
    <mergeCell ref="F122:I122"/>
    <mergeCell ref="J122:O122"/>
    <mergeCell ref="P122:Q122"/>
    <mergeCell ref="R122:T122"/>
    <mergeCell ref="AR120:AT120"/>
    <mergeCell ref="B121:E121"/>
    <mergeCell ref="F121:I121"/>
    <mergeCell ref="J121:O121"/>
    <mergeCell ref="P121:Q121"/>
    <mergeCell ref="R121:T121"/>
    <mergeCell ref="AD121:AF121"/>
    <mergeCell ref="AB121:AC121"/>
    <mergeCell ref="AG121:AI121"/>
    <mergeCell ref="AK121:AL121"/>
    <mergeCell ref="AO121:AQ121"/>
    <mergeCell ref="AM121:AN121"/>
    <mergeCell ref="AR121:AT121"/>
    <mergeCell ref="AR123:AT123"/>
    <mergeCell ref="B124:E124"/>
    <mergeCell ref="F124:I124"/>
    <mergeCell ref="J124:O124"/>
    <mergeCell ref="P124:Q124"/>
    <mergeCell ref="R124:T124"/>
    <mergeCell ref="AD124:AF124"/>
    <mergeCell ref="AB124:AC124"/>
    <mergeCell ref="AG124:AI124"/>
    <mergeCell ref="AK124:AL124"/>
    <mergeCell ref="AO124:AQ124"/>
    <mergeCell ref="AM124:AN124"/>
    <mergeCell ref="AR124:AT124"/>
    <mergeCell ref="AO122:AQ122"/>
    <mergeCell ref="AM122:AN122"/>
    <mergeCell ref="AR122:AT122"/>
    <mergeCell ref="B123:E123"/>
    <mergeCell ref="F123:I123"/>
    <mergeCell ref="J123:O123"/>
    <mergeCell ref="P123:Q123"/>
    <mergeCell ref="R123:T123"/>
    <mergeCell ref="AD123:AF123"/>
    <mergeCell ref="AB123:AC123"/>
    <mergeCell ref="AG123:AI123"/>
    <mergeCell ref="AK123:AL123"/>
    <mergeCell ref="AO123:AQ123"/>
    <mergeCell ref="AM123:AN123"/>
    <mergeCell ref="AD122:AF122"/>
    <mergeCell ref="AB122:AC122"/>
    <mergeCell ref="AG122:AI122"/>
    <mergeCell ref="AK122:AL122"/>
    <mergeCell ref="U122:X122"/>
    <mergeCell ref="AO125:AQ125"/>
    <mergeCell ref="AM125:AN125"/>
    <mergeCell ref="AR125:AT125"/>
    <mergeCell ref="B126:E126"/>
    <mergeCell ref="F126:I126"/>
    <mergeCell ref="J126:O126"/>
    <mergeCell ref="P126:Q126"/>
    <mergeCell ref="R126:T126"/>
    <mergeCell ref="AD126:AF126"/>
    <mergeCell ref="AB126:AC126"/>
    <mergeCell ref="AG126:AI126"/>
    <mergeCell ref="AK126:AL126"/>
    <mergeCell ref="AO126:AQ126"/>
    <mergeCell ref="AM126:AN126"/>
    <mergeCell ref="AD125:AF125"/>
    <mergeCell ref="AB125:AC125"/>
    <mergeCell ref="AG125:AI125"/>
    <mergeCell ref="AK125:AL125"/>
    <mergeCell ref="B125:E125"/>
    <mergeCell ref="F125:I125"/>
    <mergeCell ref="J125:O125"/>
    <mergeCell ref="P125:Q125"/>
    <mergeCell ref="R125:T125"/>
    <mergeCell ref="Y128:AA128"/>
    <mergeCell ref="B128:E128"/>
    <mergeCell ref="F128:I128"/>
    <mergeCell ref="J128:O128"/>
    <mergeCell ref="P128:Q128"/>
    <mergeCell ref="R128:T128"/>
    <mergeCell ref="AR126:AT126"/>
    <mergeCell ref="B127:E127"/>
    <mergeCell ref="F127:I127"/>
    <mergeCell ref="J127:O127"/>
    <mergeCell ref="P127:Q127"/>
    <mergeCell ref="R127:T127"/>
    <mergeCell ref="AD127:AF127"/>
    <mergeCell ref="AB127:AC127"/>
    <mergeCell ref="AG127:AI127"/>
    <mergeCell ref="AK127:AL127"/>
    <mergeCell ref="AO127:AQ127"/>
    <mergeCell ref="AM127:AN127"/>
    <mergeCell ref="AR127:AT127"/>
    <mergeCell ref="AR129:AT129"/>
    <mergeCell ref="B130:E130"/>
    <mergeCell ref="F130:I130"/>
    <mergeCell ref="J130:O130"/>
    <mergeCell ref="P130:Q130"/>
    <mergeCell ref="R130:T130"/>
    <mergeCell ref="AD130:AF130"/>
    <mergeCell ref="AB130:AC130"/>
    <mergeCell ref="AG130:AI130"/>
    <mergeCell ref="AK130:AL130"/>
    <mergeCell ref="AO130:AQ130"/>
    <mergeCell ref="AM130:AN130"/>
    <mergeCell ref="AR130:AT130"/>
    <mergeCell ref="AO128:AQ128"/>
    <mergeCell ref="AM128:AN128"/>
    <mergeCell ref="AR128:AT128"/>
    <mergeCell ref="B129:E129"/>
    <mergeCell ref="F129:I129"/>
    <mergeCell ref="J129:O129"/>
    <mergeCell ref="P129:Q129"/>
    <mergeCell ref="R129:T129"/>
    <mergeCell ref="AD129:AF129"/>
    <mergeCell ref="AB129:AC129"/>
    <mergeCell ref="AG129:AI129"/>
    <mergeCell ref="AK129:AL129"/>
    <mergeCell ref="AO129:AQ129"/>
    <mergeCell ref="AM129:AN129"/>
    <mergeCell ref="AD128:AF128"/>
    <mergeCell ref="AB128:AC128"/>
    <mergeCell ref="AG128:AI128"/>
    <mergeCell ref="AK128:AL128"/>
    <mergeCell ref="U128:X128"/>
    <mergeCell ref="AO131:AQ131"/>
    <mergeCell ref="AM131:AN131"/>
    <mergeCell ref="AR131:AT131"/>
    <mergeCell ref="B132:E132"/>
    <mergeCell ref="F132:I132"/>
    <mergeCell ref="J132:O132"/>
    <mergeCell ref="P132:Q132"/>
    <mergeCell ref="R132:T132"/>
    <mergeCell ref="AD132:AF132"/>
    <mergeCell ref="AB132:AC132"/>
    <mergeCell ref="AG132:AI132"/>
    <mergeCell ref="AK132:AL132"/>
    <mergeCell ref="AO132:AQ132"/>
    <mergeCell ref="AM132:AN132"/>
    <mergeCell ref="AD131:AF131"/>
    <mergeCell ref="AB131:AC131"/>
    <mergeCell ref="AG131:AI131"/>
    <mergeCell ref="AK131:AL131"/>
    <mergeCell ref="B131:E131"/>
    <mergeCell ref="F131:I131"/>
    <mergeCell ref="J131:O131"/>
    <mergeCell ref="P131:Q131"/>
    <mergeCell ref="R131:T131"/>
    <mergeCell ref="B134:E134"/>
    <mergeCell ref="F134:I134"/>
    <mergeCell ref="J134:O134"/>
    <mergeCell ref="P134:Q134"/>
    <mergeCell ref="R134:T134"/>
    <mergeCell ref="AR132:AT132"/>
    <mergeCell ref="B133:E133"/>
    <mergeCell ref="F133:I133"/>
    <mergeCell ref="J133:O133"/>
    <mergeCell ref="P133:Q133"/>
    <mergeCell ref="R133:T133"/>
    <mergeCell ref="AD133:AF133"/>
    <mergeCell ref="AB133:AC133"/>
    <mergeCell ref="AG133:AI133"/>
    <mergeCell ref="AK133:AL133"/>
    <mergeCell ref="AO133:AQ133"/>
    <mergeCell ref="AM133:AN133"/>
    <mergeCell ref="AR133:AT133"/>
    <mergeCell ref="AR135:AT135"/>
    <mergeCell ref="B136:E136"/>
    <mergeCell ref="F136:I136"/>
    <mergeCell ref="J136:O136"/>
    <mergeCell ref="P136:Q136"/>
    <mergeCell ref="R136:T136"/>
    <mergeCell ref="AD136:AF136"/>
    <mergeCell ref="AB136:AC136"/>
    <mergeCell ref="AG136:AI136"/>
    <mergeCell ref="AK136:AL136"/>
    <mergeCell ref="AO136:AQ136"/>
    <mergeCell ref="AM136:AN136"/>
    <mergeCell ref="AR136:AT136"/>
    <mergeCell ref="AO134:AQ134"/>
    <mergeCell ref="AM134:AN134"/>
    <mergeCell ref="AR134:AT134"/>
    <mergeCell ref="B135:E135"/>
    <mergeCell ref="F135:I135"/>
    <mergeCell ref="J135:O135"/>
    <mergeCell ref="P135:Q135"/>
    <mergeCell ref="R135:T135"/>
    <mergeCell ref="AD135:AF135"/>
    <mergeCell ref="AB135:AC135"/>
    <mergeCell ref="AG135:AI135"/>
    <mergeCell ref="AK135:AL135"/>
    <mergeCell ref="AO135:AQ135"/>
    <mergeCell ref="AM135:AN135"/>
    <mergeCell ref="AD134:AF134"/>
    <mergeCell ref="AB134:AC134"/>
    <mergeCell ref="AG134:AI134"/>
    <mergeCell ref="AK134:AL134"/>
    <mergeCell ref="U134:X134"/>
    <mergeCell ref="AO137:AQ137"/>
    <mergeCell ref="AM137:AN137"/>
    <mergeCell ref="AR137:AT137"/>
    <mergeCell ref="B138:E138"/>
    <mergeCell ref="F138:I138"/>
    <mergeCell ref="J138:O138"/>
    <mergeCell ref="P138:Q138"/>
    <mergeCell ref="R138:T138"/>
    <mergeCell ref="AD138:AF138"/>
    <mergeCell ref="AB138:AC138"/>
    <mergeCell ref="AG138:AI138"/>
    <mergeCell ref="AK138:AL138"/>
    <mergeCell ref="AO138:AQ138"/>
    <mergeCell ref="AM138:AN138"/>
    <mergeCell ref="AD137:AF137"/>
    <mergeCell ref="AB137:AC137"/>
    <mergeCell ref="AG137:AI137"/>
    <mergeCell ref="AK137:AL137"/>
    <mergeCell ref="B137:E137"/>
    <mergeCell ref="F137:I137"/>
    <mergeCell ref="J137:O137"/>
    <mergeCell ref="P137:Q137"/>
    <mergeCell ref="R137:T137"/>
    <mergeCell ref="B140:E140"/>
    <mergeCell ref="F140:I140"/>
    <mergeCell ref="J140:O140"/>
    <mergeCell ref="P140:Q140"/>
    <mergeCell ref="R140:T140"/>
    <mergeCell ref="AR138:AT138"/>
    <mergeCell ref="B139:E139"/>
    <mergeCell ref="F139:I139"/>
    <mergeCell ref="J139:O139"/>
    <mergeCell ref="P139:Q139"/>
    <mergeCell ref="R139:T139"/>
    <mergeCell ref="AD139:AF139"/>
    <mergeCell ref="AB139:AC139"/>
    <mergeCell ref="AG139:AI139"/>
    <mergeCell ref="AK139:AL139"/>
    <mergeCell ref="AO139:AQ139"/>
    <mergeCell ref="AM139:AN139"/>
    <mergeCell ref="AR139:AT139"/>
    <mergeCell ref="AR141:AT141"/>
    <mergeCell ref="B142:E142"/>
    <mergeCell ref="F142:I142"/>
    <mergeCell ref="J142:O142"/>
    <mergeCell ref="P142:Q142"/>
    <mergeCell ref="R142:T142"/>
    <mergeCell ref="AD142:AF142"/>
    <mergeCell ref="AB142:AC142"/>
    <mergeCell ref="AG142:AI142"/>
    <mergeCell ref="AK142:AL142"/>
    <mergeCell ref="AO142:AQ142"/>
    <mergeCell ref="AM142:AN142"/>
    <mergeCell ref="AR142:AT142"/>
    <mergeCell ref="AO140:AQ140"/>
    <mergeCell ref="AM140:AN140"/>
    <mergeCell ref="AR140:AT140"/>
    <mergeCell ref="B141:E141"/>
    <mergeCell ref="F141:I141"/>
    <mergeCell ref="J141:O141"/>
    <mergeCell ref="P141:Q141"/>
    <mergeCell ref="R141:T141"/>
    <mergeCell ref="AD141:AF141"/>
    <mergeCell ref="AB141:AC141"/>
    <mergeCell ref="AG141:AI141"/>
    <mergeCell ref="AK141:AL141"/>
    <mergeCell ref="AO141:AQ141"/>
    <mergeCell ref="AM141:AN141"/>
    <mergeCell ref="AD140:AF140"/>
    <mergeCell ref="AB140:AC140"/>
    <mergeCell ref="AG140:AI140"/>
    <mergeCell ref="AK140:AL140"/>
    <mergeCell ref="U140:X140"/>
    <mergeCell ref="AO143:AQ143"/>
    <mergeCell ref="AM143:AN143"/>
    <mergeCell ref="AR143:AT143"/>
    <mergeCell ref="B144:E144"/>
    <mergeCell ref="F144:I144"/>
    <mergeCell ref="J144:O144"/>
    <mergeCell ref="P144:Q144"/>
    <mergeCell ref="R144:T144"/>
    <mergeCell ref="AD144:AF144"/>
    <mergeCell ref="AB144:AC144"/>
    <mergeCell ref="AG144:AI144"/>
    <mergeCell ref="AK144:AL144"/>
    <mergeCell ref="AO144:AQ144"/>
    <mergeCell ref="AM144:AN144"/>
    <mergeCell ref="AD143:AF143"/>
    <mergeCell ref="AB143:AC143"/>
    <mergeCell ref="AG143:AI143"/>
    <mergeCell ref="AK143:AL143"/>
    <mergeCell ref="B143:E143"/>
    <mergeCell ref="F143:I143"/>
    <mergeCell ref="J143:O143"/>
    <mergeCell ref="P143:Q143"/>
    <mergeCell ref="R143:T143"/>
    <mergeCell ref="B146:E146"/>
    <mergeCell ref="F146:I146"/>
    <mergeCell ref="J146:O146"/>
    <mergeCell ref="P146:Q146"/>
    <mergeCell ref="R146:T146"/>
    <mergeCell ref="AR144:AT144"/>
    <mergeCell ref="B145:E145"/>
    <mergeCell ref="F145:I145"/>
    <mergeCell ref="J145:O145"/>
    <mergeCell ref="P145:Q145"/>
    <mergeCell ref="R145:T145"/>
    <mergeCell ref="AD145:AF145"/>
    <mergeCell ref="AB145:AC145"/>
    <mergeCell ref="AG145:AI145"/>
    <mergeCell ref="AK145:AL145"/>
    <mergeCell ref="AO145:AQ145"/>
    <mergeCell ref="AM145:AN145"/>
    <mergeCell ref="AR145:AT145"/>
    <mergeCell ref="AR147:AT147"/>
    <mergeCell ref="B148:E148"/>
    <mergeCell ref="F148:I148"/>
    <mergeCell ref="J148:O148"/>
    <mergeCell ref="P148:Q148"/>
    <mergeCell ref="R148:T148"/>
    <mergeCell ref="AD148:AF148"/>
    <mergeCell ref="AB148:AC148"/>
    <mergeCell ref="AG148:AI148"/>
    <mergeCell ref="AK148:AL148"/>
    <mergeCell ref="AO148:AQ148"/>
    <mergeCell ref="AM148:AN148"/>
    <mergeCell ref="AR148:AT148"/>
    <mergeCell ref="AO146:AQ146"/>
    <mergeCell ref="AM146:AN146"/>
    <mergeCell ref="AR146:AT146"/>
    <mergeCell ref="B147:E147"/>
    <mergeCell ref="F147:I147"/>
    <mergeCell ref="J147:O147"/>
    <mergeCell ref="P147:Q147"/>
    <mergeCell ref="R147:T147"/>
    <mergeCell ref="AD147:AF147"/>
    <mergeCell ref="AB147:AC147"/>
    <mergeCell ref="AG147:AI147"/>
    <mergeCell ref="AK147:AL147"/>
    <mergeCell ref="AO147:AQ147"/>
    <mergeCell ref="AM147:AN147"/>
    <mergeCell ref="AD146:AF146"/>
    <mergeCell ref="AB146:AC146"/>
    <mergeCell ref="AG146:AI146"/>
    <mergeCell ref="AK146:AL146"/>
    <mergeCell ref="U146:X146"/>
    <mergeCell ref="AO149:AQ149"/>
    <mergeCell ref="AM149:AN149"/>
    <mergeCell ref="AR149:AT149"/>
    <mergeCell ref="B150:E150"/>
    <mergeCell ref="F150:I150"/>
    <mergeCell ref="J150:O150"/>
    <mergeCell ref="P150:Q150"/>
    <mergeCell ref="R150:T150"/>
    <mergeCell ref="AD150:AF150"/>
    <mergeCell ref="AB150:AC150"/>
    <mergeCell ref="AG150:AI150"/>
    <mergeCell ref="AK150:AL150"/>
    <mergeCell ref="AO150:AQ150"/>
    <mergeCell ref="AM150:AN150"/>
    <mergeCell ref="AD149:AF149"/>
    <mergeCell ref="AB149:AC149"/>
    <mergeCell ref="AG149:AI149"/>
    <mergeCell ref="AK149:AL149"/>
    <mergeCell ref="B149:E149"/>
    <mergeCell ref="F149:I149"/>
    <mergeCell ref="J149:O149"/>
    <mergeCell ref="P149:Q149"/>
    <mergeCell ref="R149:T149"/>
    <mergeCell ref="Y152:AA152"/>
    <mergeCell ref="B152:E152"/>
    <mergeCell ref="F152:I152"/>
    <mergeCell ref="J152:O152"/>
    <mergeCell ref="P152:Q152"/>
    <mergeCell ref="R152:T152"/>
    <mergeCell ref="AR150:AT150"/>
    <mergeCell ref="B151:E151"/>
    <mergeCell ref="F151:I151"/>
    <mergeCell ref="J151:O151"/>
    <mergeCell ref="P151:Q151"/>
    <mergeCell ref="R151:T151"/>
    <mergeCell ref="AD151:AF151"/>
    <mergeCell ref="AB151:AC151"/>
    <mergeCell ref="AG151:AI151"/>
    <mergeCell ref="AK151:AL151"/>
    <mergeCell ref="AO151:AQ151"/>
    <mergeCell ref="AM151:AN151"/>
    <mergeCell ref="AR151:AT151"/>
    <mergeCell ref="AR153:AT153"/>
    <mergeCell ref="B154:E154"/>
    <mergeCell ref="F154:I154"/>
    <mergeCell ref="J154:O154"/>
    <mergeCell ref="P154:Q154"/>
    <mergeCell ref="R154:T154"/>
    <mergeCell ref="AD154:AF154"/>
    <mergeCell ref="AB154:AC154"/>
    <mergeCell ref="AG154:AI154"/>
    <mergeCell ref="AK154:AL154"/>
    <mergeCell ref="AO154:AQ154"/>
    <mergeCell ref="AM154:AN154"/>
    <mergeCell ref="AR154:AT154"/>
    <mergeCell ref="AO152:AQ152"/>
    <mergeCell ref="AM152:AN152"/>
    <mergeCell ref="AR152:AT152"/>
    <mergeCell ref="B153:E153"/>
    <mergeCell ref="F153:I153"/>
    <mergeCell ref="J153:O153"/>
    <mergeCell ref="P153:Q153"/>
    <mergeCell ref="R153:T153"/>
    <mergeCell ref="AD153:AF153"/>
    <mergeCell ref="AB153:AC153"/>
    <mergeCell ref="AG153:AI153"/>
    <mergeCell ref="AK153:AL153"/>
    <mergeCell ref="AO153:AQ153"/>
    <mergeCell ref="AM153:AN153"/>
    <mergeCell ref="AD152:AF152"/>
    <mergeCell ref="AB152:AC152"/>
    <mergeCell ref="AG152:AI152"/>
    <mergeCell ref="AK152:AL152"/>
    <mergeCell ref="U152:X152"/>
    <mergeCell ref="AO155:AQ155"/>
    <mergeCell ref="AM155:AN155"/>
    <mergeCell ref="AR155:AT155"/>
    <mergeCell ref="B156:E156"/>
    <mergeCell ref="F156:I156"/>
    <mergeCell ref="J156:O156"/>
    <mergeCell ref="P156:Q156"/>
    <mergeCell ref="R156:T156"/>
    <mergeCell ref="AD156:AF156"/>
    <mergeCell ref="AB156:AC156"/>
    <mergeCell ref="AG156:AI156"/>
    <mergeCell ref="AK156:AL156"/>
    <mergeCell ref="AO156:AQ156"/>
    <mergeCell ref="AM156:AN156"/>
    <mergeCell ref="AD155:AF155"/>
    <mergeCell ref="AB155:AC155"/>
    <mergeCell ref="AG155:AI155"/>
    <mergeCell ref="AK155:AL155"/>
    <mergeCell ref="B155:E155"/>
    <mergeCell ref="F155:I155"/>
    <mergeCell ref="J155:O155"/>
    <mergeCell ref="P155:Q155"/>
    <mergeCell ref="R155:T155"/>
    <mergeCell ref="B158:E158"/>
    <mergeCell ref="F158:I158"/>
    <mergeCell ref="J158:O158"/>
    <mergeCell ref="P158:Q158"/>
    <mergeCell ref="R158:T158"/>
    <mergeCell ref="AR156:AT156"/>
    <mergeCell ref="B157:E157"/>
    <mergeCell ref="F157:I157"/>
    <mergeCell ref="J157:O157"/>
    <mergeCell ref="P157:Q157"/>
    <mergeCell ref="R157:T157"/>
    <mergeCell ref="AD157:AF157"/>
    <mergeCell ref="AB157:AC157"/>
    <mergeCell ref="AG157:AI157"/>
    <mergeCell ref="AK157:AL157"/>
    <mergeCell ref="AO157:AQ157"/>
    <mergeCell ref="AM157:AN157"/>
    <mergeCell ref="AR157:AT157"/>
    <mergeCell ref="AR159:AT159"/>
    <mergeCell ref="B160:E160"/>
    <mergeCell ref="F160:I160"/>
    <mergeCell ref="J160:O160"/>
    <mergeCell ref="P160:Q160"/>
    <mergeCell ref="R160:T160"/>
    <mergeCell ref="AD160:AF160"/>
    <mergeCell ref="AB160:AC160"/>
    <mergeCell ref="AG160:AI160"/>
    <mergeCell ref="AK160:AL160"/>
    <mergeCell ref="AO160:AQ160"/>
    <mergeCell ref="AM160:AN160"/>
    <mergeCell ref="AR160:AT160"/>
    <mergeCell ref="AO158:AQ158"/>
    <mergeCell ref="AM158:AN158"/>
    <mergeCell ref="AR158:AT158"/>
    <mergeCell ref="B159:E159"/>
    <mergeCell ref="F159:I159"/>
    <mergeCell ref="J159:O159"/>
    <mergeCell ref="P159:Q159"/>
    <mergeCell ref="R159:T159"/>
    <mergeCell ref="AD159:AF159"/>
    <mergeCell ref="AB159:AC159"/>
    <mergeCell ref="AG159:AI159"/>
    <mergeCell ref="AK159:AL159"/>
    <mergeCell ref="AO159:AQ159"/>
    <mergeCell ref="AM159:AN159"/>
    <mergeCell ref="AD158:AF158"/>
    <mergeCell ref="AB158:AC158"/>
    <mergeCell ref="AG158:AI158"/>
    <mergeCell ref="AK158:AL158"/>
    <mergeCell ref="U158:X158"/>
    <mergeCell ref="AO161:AQ161"/>
    <mergeCell ref="AM161:AN161"/>
    <mergeCell ref="AR161:AT161"/>
    <mergeCell ref="B162:E162"/>
    <mergeCell ref="F162:I162"/>
    <mergeCell ref="J162:O162"/>
    <mergeCell ref="P162:Q162"/>
    <mergeCell ref="R162:T162"/>
    <mergeCell ref="AD162:AF162"/>
    <mergeCell ref="AB162:AC162"/>
    <mergeCell ref="AG162:AI162"/>
    <mergeCell ref="AK162:AL162"/>
    <mergeCell ref="AO162:AQ162"/>
    <mergeCell ref="AM162:AN162"/>
    <mergeCell ref="AD161:AF161"/>
    <mergeCell ref="AB161:AC161"/>
    <mergeCell ref="AG161:AI161"/>
    <mergeCell ref="AK161:AL161"/>
    <mergeCell ref="B161:E161"/>
    <mergeCell ref="F161:I161"/>
    <mergeCell ref="J161:O161"/>
    <mergeCell ref="P161:Q161"/>
    <mergeCell ref="R161:T161"/>
    <mergeCell ref="B164:E164"/>
    <mergeCell ref="F164:I164"/>
    <mergeCell ref="J164:O164"/>
    <mergeCell ref="P164:Q164"/>
    <mergeCell ref="R164:T164"/>
    <mergeCell ref="AR162:AT162"/>
    <mergeCell ref="B163:E163"/>
    <mergeCell ref="F163:I163"/>
    <mergeCell ref="J163:O163"/>
    <mergeCell ref="P163:Q163"/>
    <mergeCell ref="R163:T163"/>
    <mergeCell ref="AD163:AF163"/>
    <mergeCell ref="AB163:AC163"/>
    <mergeCell ref="AG163:AI163"/>
    <mergeCell ref="AK163:AL163"/>
    <mergeCell ref="AO163:AQ163"/>
    <mergeCell ref="AM163:AN163"/>
    <mergeCell ref="AR163:AT163"/>
    <mergeCell ref="AR165:AT165"/>
    <mergeCell ref="B166:E166"/>
    <mergeCell ref="F166:I166"/>
    <mergeCell ref="J166:O166"/>
    <mergeCell ref="P166:Q166"/>
    <mergeCell ref="R166:T166"/>
    <mergeCell ref="AD166:AF166"/>
    <mergeCell ref="AB166:AC166"/>
    <mergeCell ref="AG166:AI166"/>
    <mergeCell ref="AK166:AL166"/>
    <mergeCell ref="AO166:AQ166"/>
    <mergeCell ref="AM166:AN166"/>
    <mergeCell ref="AR166:AT166"/>
    <mergeCell ref="AO164:AQ164"/>
    <mergeCell ref="AM164:AN164"/>
    <mergeCell ref="AR164:AT164"/>
    <mergeCell ref="B165:E165"/>
    <mergeCell ref="F165:I165"/>
    <mergeCell ref="J165:O165"/>
    <mergeCell ref="P165:Q165"/>
    <mergeCell ref="R165:T165"/>
    <mergeCell ref="AD165:AF165"/>
    <mergeCell ref="AB165:AC165"/>
    <mergeCell ref="AG165:AI165"/>
    <mergeCell ref="AK165:AL165"/>
    <mergeCell ref="AO165:AQ165"/>
    <mergeCell ref="AM165:AN165"/>
    <mergeCell ref="AD164:AF164"/>
    <mergeCell ref="AB164:AC164"/>
    <mergeCell ref="AG164:AI164"/>
    <mergeCell ref="AK164:AL164"/>
    <mergeCell ref="U164:X164"/>
    <mergeCell ref="AO167:AQ167"/>
    <mergeCell ref="AM167:AN167"/>
    <mergeCell ref="AR167:AT167"/>
    <mergeCell ref="B168:E168"/>
    <mergeCell ref="F168:I168"/>
    <mergeCell ref="J168:O168"/>
    <mergeCell ref="P168:Q168"/>
    <mergeCell ref="R168:T168"/>
    <mergeCell ref="AD168:AF168"/>
    <mergeCell ref="AB168:AC168"/>
    <mergeCell ref="AG168:AI168"/>
    <mergeCell ref="AK168:AL168"/>
    <mergeCell ref="AO168:AQ168"/>
    <mergeCell ref="AM168:AN168"/>
    <mergeCell ref="AD167:AF167"/>
    <mergeCell ref="AB167:AC167"/>
    <mergeCell ref="AG167:AI167"/>
    <mergeCell ref="AK167:AL167"/>
    <mergeCell ref="B167:E167"/>
    <mergeCell ref="F167:I167"/>
    <mergeCell ref="J167:O167"/>
    <mergeCell ref="P167:Q167"/>
    <mergeCell ref="R167:T167"/>
    <mergeCell ref="B170:E170"/>
    <mergeCell ref="F170:I170"/>
    <mergeCell ref="J170:O170"/>
    <mergeCell ref="P170:Q170"/>
    <mergeCell ref="R170:T170"/>
    <mergeCell ref="AR168:AT168"/>
    <mergeCell ref="B169:E169"/>
    <mergeCell ref="F169:I169"/>
    <mergeCell ref="J169:O169"/>
    <mergeCell ref="P169:Q169"/>
    <mergeCell ref="R169:T169"/>
    <mergeCell ref="AD169:AF169"/>
    <mergeCell ref="AB169:AC169"/>
    <mergeCell ref="AG169:AI169"/>
    <mergeCell ref="AK169:AL169"/>
    <mergeCell ref="AO169:AQ169"/>
    <mergeCell ref="AM169:AN169"/>
    <mergeCell ref="AR169:AT169"/>
    <mergeCell ref="AR171:AT171"/>
    <mergeCell ref="B172:E172"/>
    <mergeCell ref="F172:I172"/>
    <mergeCell ref="J172:O172"/>
    <mergeCell ref="P172:Q172"/>
    <mergeCell ref="R172:T172"/>
    <mergeCell ref="AD172:AF172"/>
    <mergeCell ref="AB172:AC172"/>
    <mergeCell ref="AG172:AI172"/>
    <mergeCell ref="AK172:AL172"/>
    <mergeCell ref="AO172:AQ172"/>
    <mergeCell ref="AM172:AN172"/>
    <mergeCell ref="AR172:AT172"/>
    <mergeCell ref="AO170:AQ170"/>
    <mergeCell ref="AM170:AN170"/>
    <mergeCell ref="AR170:AT170"/>
    <mergeCell ref="B171:E171"/>
    <mergeCell ref="F171:I171"/>
    <mergeCell ref="J171:O171"/>
    <mergeCell ref="P171:Q171"/>
    <mergeCell ref="R171:T171"/>
    <mergeCell ref="AD171:AF171"/>
    <mergeCell ref="AB171:AC171"/>
    <mergeCell ref="AG171:AI171"/>
    <mergeCell ref="AK171:AL171"/>
    <mergeCell ref="AO171:AQ171"/>
    <mergeCell ref="AM171:AN171"/>
    <mergeCell ref="AD170:AF170"/>
    <mergeCell ref="AB170:AC170"/>
    <mergeCell ref="AG170:AI170"/>
    <mergeCell ref="AK170:AL170"/>
    <mergeCell ref="U170:X170"/>
    <mergeCell ref="AO173:AQ173"/>
    <mergeCell ref="AM173:AN173"/>
    <mergeCell ref="AR173:AT173"/>
    <mergeCell ref="B174:E174"/>
    <mergeCell ref="F174:I174"/>
    <mergeCell ref="J174:O174"/>
    <mergeCell ref="P174:Q174"/>
    <mergeCell ref="R174:T174"/>
    <mergeCell ref="AD174:AF174"/>
    <mergeCell ref="AB174:AC174"/>
    <mergeCell ref="AG174:AI174"/>
    <mergeCell ref="AK174:AL174"/>
    <mergeCell ref="AO174:AQ174"/>
    <mergeCell ref="AM174:AN174"/>
    <mergeCell ref="AD173:AF173"/>
    <mergeCell ref="AB173:AC173"/>
    <mergeCell ref="AG173:AI173"/>
    <mergeCell ref="AK173:AL173"/>
    <mergeCell ref="B173:E173"/>
    <mergeCell ref="F173:I173"/>
    <mergeCell ref="J173:O173"/>
    <mergeCell ref="P173:Q173"/>
    <mergeCell ref="R173:T173"/>
    <mergeCell ref="Y176:AA176"/>
    <mergeCell ref="B176:E176"/>
    <mergeCell ref="F176:I176"/>
    <mergeCell ref="J176:O176"/>
    <mergeCell ref="P176:Q176"/>
    <mergeCell ref="R176:T176"/>
    <mergeCell ref="AR174:AT174"/>
    <mergeCell ref="B175:E175"/>
    <mergeCell ref="F175:I175"/>
    <mergeCell ref="J175:O175"/>
    <mergeCell ref="P175:Q175"/>
    <mergeCell ref="R175:T175"/>
    <mergeCell ref="AD175:AF175"/>
    <mergeCell ref="AB175:AC175"/>
    <mergeCell ref="AG175:AI175"/>
    <mergeCell ref="AK175:AL175"/>
    <mergeCell ref="AO175:AQ175"/>
    <mergeCell ref="AM175:AN175"/>
    <mergeCell ref="AR175:AT175"/>
    <mergeCell ref="AR177:AT177"/>
    <mergeCell ref="B178:E178"/>
    <mergeCell ref="F178:I178"/>
    <mergeCell ref="J178:O178"/>
    <mergeCell ref="P178:Q178"/>
    <mergeCell ref="R178:T178"/>
    <mergeCell ref="AD178:AF178"/>
    <mergeCell ref="AB178:AC178"/>
    <mergeCell ref="AG178:AI178"/>
    <mergeCell ref="AK178:AL178"/>
    <mergeCell ref="AO178:AQ178"/>
    <mergeCell ref="AM178:AN178"/>
    <mergeCell ref="AR178:AT178"/>
    <mergeCell ref="AO176:AQ176"/>
    <mergeCell ref="AM176:AN176"/>
    <mergeCell ref="AR176:AT176"/>
    <mergeCell ref="B177:E177"/>
    <mergeCell ref="F177:I177"/>
    <mergeCell ref="J177:O177"/>
    <mergeCell ref="P177:Q177"/>
    <mergeCell ref="R177:T177"/>
    <mergeCell ref="AD177:AF177"/>
    <mergeCell ref="AB177:AC177"/>
    <mergeCell ref="AG177:AI177"/>
    <mergeCell ref="AK177:AL177"/>
    <mergeCell ref="AO177:AQ177"/>
    <mergeCell ref="AM177:AN177"/>
    <mergeCell ref="AD176:AF176"/>
    <mergeCell ref="AB176:AC176"/>
    <mergeCell ref="AG176:AI176"/>
    <mergeCell ref="AK176:AL176"/>
    <mergeCell ref="U176:X176"/>
    <mergeCell ref="AO179:AQ179"/>
    <mergeCell ref="AM179:AN179"/>
    <mergeCell ref="AR179:AT179"/>
    <mergeCell ref="B180:E180"/>
    <mergeCell ref="F180:I180"/>
    <mergeCell ref="J180:O180"/>
    <mergeCell ref="P180:Q180"/>
    <mergeCell ref="R180:T180"/>
    <mergeCell ref="AD180:AF180"/>
    <mergeCell ref="AB180:AC180"/>
    <mergeCell ref="AG180:AI180"/>
    <mergeCell ref="AK180:AL180"/>
    <mergeCell ref="AO180:AQ180"/>
    <mergeCell ref="AM180:AN180"/>
    <mergeCell ref="AD179:AF179"/>
    <mergeCell ref="AB179:AC179"/>
    <mergeCell ref="AG179:AI179"/>
    <mergeCell ref="AK179:AL179"/>
    <mergeCell ref="B179:E179"/>
    <mergeCell ref="F179:I179"/>
    <mergeCell ref="J179:O179"/>
    <mergeCell ref="P179:Q179"/>
    <mergeCell ref="R179:T179"/>
    <mergeCell ref="U179:X179"/>
    <mergeCell ref="Y182:AA182"/>
    <mergeCell ref="B182:E182"/>
    <mergeCell ref="F182:I182"/>
    <mergeCell ref="J182:O182"/>
    <mergeCell ref="P182:Q182"/>
    <mergeCell ref="R182:T182"/>
    <mergeCell ref="AR180:AT180"/>
    <mergeCell ref="B181:E181"/>
    <mergeCell ref="F181:I181"/>
    <mergeCell ref="J181:O181"/>
    <mergeCell ref="P181:Q181"/>
    <mergeCell ref="R181:T181"/>
    <mergeCell ref="AD181:AF181"/>
    <mergeCell ref="AB181:AC181"/>
    <mergeCell ref="AG181:AI181"/>
    <mergeCell ref="AK181:AL181"/>
    <mergeCell ref="AO181:AQ181"/>
    <mergeCell ref="AM181:AN181"/>
    <mergeCell ref="AR181:AT181"/>
    <mergeCell ref="U180:X180"/>
    <mergeCell ref="U181:X181"/>
    <mergeCell ref="AR183:AT183"/>
    <mergeCell ref="B184:E184"/>
    <mergeCell ref="F184:I184"/>
    <mergeCell ref="J184:O184"/>
    <mergeCell ref="P184:Q184"/>
    <mergeCell ref="R184:T184"/>
    <mergeCell ref="AD184:AF184"/>
    <mergeCell ref="AB184:AC184"/>
    <mergeCell ref="AG184:AI184"/>
    <mergeCell ref="AK184:AL184"/>
    <mergeCell ref="AO184:AQ184"/>
    <mergeCell ref="AM184:AN184"/>
    <mergeCell ref="AR184:AT184"/>
    <mergeCell ref="AO182:AQ182"/>
    <mergeCell ref="AM182:AN182"/>
    <mergeCell ref="AR182:AT182"/>
    <mergeCell ref="B183:E183"/>
    <mergeCell ref="F183:I183"/>
    <mergeCell ref="J183:O183"/>
    <mergeCell ref="P183:Q183"/>
    <mergeCell ref="R183:T183"/>
    <mergeCell ref="AD183:AF183"/>
    <mergeCell ref="AB183:AC183"/>
    <mergeCell ref="AG183:AI183"/>
    <mergeCell ref="AK183:AL183"/>
    <mergeCell ref="AO183:AQ183"/>
    <mergeCell ref="AM183:AN183"/>
    <mergeCell ref="AD182:AF182"/>
    <mergeCell ref="AB182:AC182"/>
    <mergeCell ref="AG182:AI182"/>
    <mergeCell ref="AK182:AL182"/>
    <mergeCell ref="U182:X182"/>
    <mergeCell ref="AO185:AQ185"/>
    <mergeCell ref="AM185:AN185"/>
    <mergeCell ref="AR185:AT185"/>
    <mergeCell ref="B186:E186"/>
    <mergeCell ref="F186:I186"/>
    <mergeCell ref="J186:O186"/>
    <mergeCell ref="P186:Q186"/>
    <mergeCell ref="R186:T186"/>
    <mergeCell ref="AD186:AF186"/>
    <mergeCell ref="AB186:AC186"/>
    <mergeCell ref="AG186:AI186"/>
    <mergeCell ref="AK186:AL186"/>
    <mergeCell ref="AO186:AQ186"/>
    <mergeCell ref="AM186:AN186"/>
    <mergeCell ref="AD185:AF185"/>
    <mergeCell ref="AB185:AC185"/>
    <mergeCell ref="AG185:AI185"/>
    <mergeCell ref="AK185:AL185"/>
    <mergeCell ref="B185:E185"/>
    <mergeCell ref="F185:I185"/>
    <mergeCell ref="J185:O185"/>
    <mergeCell ref="P185:Q185"/>
    <mergeCell ref="R185:T185"/>
    <mergeCell ref="Y188:AA188"/>
    <mergeCell ref="B188:E188"/>
    <mergeCell ref="F188:I188"/>
    <mergeCell ref="J188:O188"/>
    <mergeCell ref="P188:Q188"/>
    <mergeCell ref="R188:T188"/>
    <mergeCell ref="AR186:AT186"/>
    <mergeCell ref="B187:E187"/>
    <mergeCell ref="F187:I187"/>
    <mergeCell ref="J187:O187"/>
    <mergeCell ref="P187:Q187"/>
    <mergeCell ref="R187:T187"/>
    <mergeCell ref="AD187:AF187"/>
    <mergeCell ref="AB187:AC187"/>
    <mergeCell ref="AG187:AI187"/>
    <mergeCell ref="AK187:AL187"/>
    <mergeCell ref="AO187:AQ187"/>
    <mergeCell ref="AM187:AN187"/>
    <mergeCell ref="AR187:AT187"/>
    <mergeCell ref="AR189:AT189"/>
    <mergeCell ref="B190:E190"/>
    <mergeCell ref="F190:I190"/>
    <mergeCell ref="J190:O190"/>
    <mergeCell ref="P190:Q190"/>
    <mergeCell ref="R190:T190"/>
    <mergeCell ref="AD190:AF190"/>
    <mergeCell ref="AB190:AC190"/>
    <mergeCell ref="AG190:AI190"/>
    <mergeCell ref="AK190:AL190"/>
    <mergeCell ref="AO190:AQ190"/>
    <mergeCell ref="AM190:AN190"/>
    <mergeCell ref="AR190:AT190"/>
    <mergeCell ref="AO188:AQ188"/>
    <mergeCell ref="AM188:AN188"/>
    <mergeCell ref="AR188:AT188"/>
    <mergeCell ref="B189:E189"/>
    <mergeCell ref="F189:I189"/>
    <mergeCell ref="J189:O189"/>
    <mergeCell ref="P189:Q189"/>
    <mergeCell ref="R189:T189"/>
    <mergeCell ref="AD189:AF189"/>
    <mergeCell ref="AB189:AC189"/>
    <mergeCell ref="AG189:AI189"/>
    <mergeCell ref="AK189:AL189"/>
    <mergeCell ref="AO189:AQ189"/>
    <mergeCell ref="AM189:AN189"/>
    <mergeCell ref="AD188:AF188"/>
    <mergeCell ref="AB188:AC188"/>
    <mergeCell ref="AG188:AI188"/>
    <mergeCell ref="AK188:AL188"/>
    <mergeCell ref="U188:X188"/>
    <mergeCell ref="AO191:AQ191"/>
    <mergeCell ref="AM191:AN191"/>
    <mergeCell ref="AR191:AT191"/>
    <mergeCell ref="B192:E192"/>
    <mergeCell ref="F192:I192"/>
    <mergeCell ref="J192:O192"/>
    <mergeCell ref="P192:Q192"/>
    <mergeCell ref="R192:T192"/>
    <mergeCell ref="AD192:AF192"/>
    <mergeCell ref="AB192:AC192"/>
    <mergeCell ref="AG192:AI192"/>
    <mergeCell ref="AK192:AL192"/>
    <mergeCell ref="AO192:AQ192"/>
    <mergeCell ref="AM192:AN192"/>
    <mergeCell ref="AD191:AF191"/>
    <mergeCell ref="AB191:AC191"/>
    <mergeCell ref="AG191:AI191"/>
    <mergeCell ref="AK191:AL191"/>
    <mergeCell ref="B191:E191"/>
    <mergeCell ref="F191:I191"/>
    <mergeCell ref="J191:O191"/>
    <mergeCell ref="P191:Q191"/>
    <mergeCell ref="R191:T191"/>
    <mergeCell ref="Y194:AA194"/>
    <mergeCell ref="B194:E194"/>
    <mergeCell ref="F194:I194"/>
    <mergeCell ref="J194:O194"/>
    <mergeCell ref="P194:Q194"/>
    <mergeCell ref="R194:T194"/>
    <mergeCell ref="AR192:AT192"/>
    <mergeCell ref="B193:E193"/>
    <mergeCell ref="F193:I193"/>
    <mergeCell ref="J193:O193"/>
    <mergeCell ref="P193:Q193"/>
    <mergeCell ref="R193:T193"/>
    <mergeCell ref="AD193:AF193"/>
    <mergeCell ref="AB193:AC193"/>
    <mergeCell ref="AG193:AI193"/>
    <mergeCell ref="AK193:AL193"/>
    <mergeCell ref="AO193:AQ193"/>
    <mergeCell ref="AM193:AN193"/>
    <mergeCell ref="AR193:AT193"/>
    <mergeCell ref="AR195:AT195"/>
    <mergeCell ref="B196:E196"/>
    <mergeCell ref="F196:I196"/>
    <mergeCell ref="J196:O196"/>
    <mergeCell ref="P196:Q196"/>
    <mergeCell ref="R196:T196"/>
    <mergeCell ref="AD196:AF196"/>
    <mergeCell ref="AB196:AC196"/>
    <mergeCell ref="AG196:AI196"/>
    <mergeCell ref="AK196:AL196"/>
    <mergeCell ref="AO196:AQ196"/>
    <mergeCell ref="AM196:AN196"/>
    <mergeCell ref="AR196:AT196"/>
    <mergeCell ref="AO194:AQ194"/>
    <mergeCell ref="AM194:AN194"/>
    <mergeCell ref="AR194:AT194"/>
    <mergeCell ref="B195:E195"/>
    <mergeCell ref="F195:I195"/>
    <mergeCell ref="J195:O195"/>
    <mergeCell ref="P195:Q195"/>
    <mergeCell ref="R195:T195"/>
    <mergeCell ref="AD195:AF195"/>
    <mergeCell ref="AB195:AC195"/>
    <mergeCell ref="AG195:AI195"/>
    <mergeCell ref="AK195:AL195"/>
    <mergeCell ref="AO195:AQ195"/>
    <mergeCell ref="AM195:AN195"/>
    <mergeCell ref="AD194:AF194"/>
    <mergeCell ref="AB194:AC194"/>
    <mergeCell ref="AG194:AI194"/>
    <mergeCell ref="AK194:AL194"/>
    <mergeCell ref="U194:X194"/>
    <mergeCell ref="AO197:AQ197"/>
    <mergeCell ref="AM197:AN197"/>
    <mergeCell ref="AR197:AT197"/>
    <mergeCell ref="B198:E198"/>
    <mergeCell ref="F198:I198"/>
    <mergeCell ref="J198:O198"/>
    <mergeCell ref="P198:Q198"/>
    <mergeCell ref="R198:T198"/>
    <mergeCell ref="AD198:AF198"/>
    <mergeCell ref="AB198:AC198"/>
    <mergeCell ref="AG198:AI198"/>
    <mergeCell ref="AK198:AL198"/>
    <mergeCell ref="AO198:AQ198"/>
    <mergeCell ref="AM198:AN198"/>
    <mergeCell ref="AD197:AF197"/>
    <mergeCell ref="AB197:AC197"/>
    <mergeCell ref="AG197:AI197"/>
    <mergeCell ref="AK197:AL197"/>
    <mergeCell ref="B197:E197"/>
    <mergeCell ref="F197:I197"/>
    <mergeCell ref="J197:O197"/>
    <mergeCell ref="P197:Q197"/>
    <mergeCell ref="R197:T197"/>
    <mergeCell ref="F200:I200"/>
    <mergeCell ref="J200:O200"/>
    <mergeCell ref="P200:Q200"/>
    <mergeCell ref="R200:T200"/>
    <mergeCell ref="AR198:AT198"/>
    <mergeCell ref="B199:E199"/>
    <mergeCell ref="F199:I199"/>
    <mergeCell ref="J199:O199"/>
    <mergeCell ref="P199:Q199"/>
    <mergeCell ref="R199:T199"/>
    <mergeCell ref="AD199:AF199"/>
    <mergeCell ref="AB199:AC199"/>
    <mergeCell ref="AG199:AI199"/>
    <mergeCell ref="AK199:AL199"/>
    <mergeCell ref="AO199:AQ199"/>
    <mergeCell ref="AM199:AN199"/>
    <mergeCell ref="AR199:AT199"/>
    <mergeCell ref="AR201:AT201"/>
    <mergeCell ref="B202:E202"/>
    <mergeCell ref="F202:I202"/>
    <mergeCell ref="J202:O202"/>
    <mergeCell ref="P202:Q202"/>
    <mergeCell ref="R202:T202"/>
    <mergeCell ref="AD202:AF202"/>
    <mergeCell ref="AB202:AC202"/>
    <mergeCell ref="AG202:AI202"/>
    <mergeCell ref="AK202:AL202"/>
    <mergeCell ref="AO202:AQ202"/>
    <mergeCell ref="AM202:AN202"/>
    <mergeCell ref="AR202:AT202"/>
    <mergeCell ref="AO200:AQ200"/>
    <mergeCell ref="AM200:AN200"/>
    <mergeCell ref="AR200:AT200"/>
    <mergeCell ref="B201:E201"/>
    <mergeCell ref="F201:I201"/>
    <mergeCell ref="J201:O201"/>
    <mergeCell ref="P201:Q201"/>
    <mergeCell ref="R201:T201"/>
    <mergeCell ref="AD201:AF201"/>
    <mergeCell ref="AB201:AC201"/>
    <mergeCell ref="AG201:AI201"/>
    <mergeCell ref="AK201:AL201"/>
    <mergeCell ref="AO201:AQ201"/>
    <mergeCell ref="AM201:AN201"/>
    <mergeCell ref="AD200:AF200"/>
    <mergeCell ref="AB200:AC200"/>
    <mergeCell ref="AG200:AI200"/>
    <mergeCell ref="AK200:AL200"/>
    <mergeCell ref="U200:X200"/>
    <mergeCell ref="AU40:AZ40"/>
    <mergeCell ref="AU41:AZ41"/>
    <mergeCell ref="AU42:AZ42"/>
    <mergeCell ref="AD206:AF206"/>
    <mergeCell ref="AB206:AC206"/>
    <mergeCell ref="AG206:AI206"/>
    <mergeCell ref="AK206:AL206"/>
    <mergeCell ref="U206:X206"/>
    <mergeCell ref="Y206:AA206"/>
    <mergeCell ref="B206:E206"/>
    <mergeCell ref="F206:I206"/>
    <mergeCell ref="J206:O206"/>
    <mergeCell ref="P206:Q206"/>
    <mergeCell ref="R206:T206"/>
    <mergeCell ref="AR204:AT204"/>
    <mergeCell ref="B205:E205"/>
    <mergeCell ref="F205:I205"/>
    <mergeCell ref="J205:O205"/>
    <mergeCell ref="P205:Q205"/>
    <mergeCell ref="R205:T205"/>
    <mergeCell ref="AD205:AF205"/>
    <mergeCell ref="AB205:AC205"/>
    <mergeCell ref="AG205:AI205"/>
    <mergeCell ref="AK205:AL205"/>
    <mergeCell ref="AO205:AQ205"/>
    <mergeCell ref="AM205:AN205"/>
    <mergeCell ref="AR205:AT205"/>
    <mergeCell ref="AO203:AQ203"/>
    <mergeCell ref="AM203:AN203"/>
    <mergeCell ref="AR203:AT203"/>
    <mergeCell ref="B204:E204"/>
    <mergeCell ref="F204:I204"/>
    <mergeCell ref="U6:W6"/>
    <mergeCell ref="X6:Z6"/>
    <mergeCell ref="B7:C7"/>
    <mergeCell ref="D7:G7"/>
    <mergeCell ref="H7:J7"/>
    <mergeCell ref="K7:M7"/>
    <mergeCell ref="U7:W7"/>
    <mergeCell ref="X7:Z7"/>
    <mergeCell ref="O6:P6"/>
    <mergeCell ref="D6:G6"/>
    <mergeCell ref="Q6:T6"/>
    <mergeCell ref="K6:M6"/>
    <mergeCell ref="AO206:AQ206"/>
    <mergeCell ref="AM206:AN206"/>
    <mergeCell ref="AR206:AT206"/>
    <mergeCell ref="AK16:AT16"/>
    <mergeCell ref="AK17:AT17"/>
    <mergeCell ref="J204:O204"/>
    <mergeCell ref="P204:Q204"/>
    <mergeCell ref="R204:T204"/>
    <mergeCell ref="AD204:AF204"/>
    <mergeCell ref="AB204:AC204"/>
    <mergeCell ref="AG204:AI204"/>
    <mergeCell ref="AK204:AL204"/>
    <mergeCell ref="AO204:AQ204"/>
    <mergeCell ref="AM204:AN204"/>
    <mergeCell ref="AD203:AF203"/>
    <mergeCell ref="AB203:AC203"/>
    <mergeCell ref="AG203:AI203"/>
    <mergeCell ref="AK203:AL203"/>
    <mergeCell ref="B203:E203"/>
    <mergeCell ref="F203:I203"/>
    <mergeCell ref="AD208:AF208"/>
    <mergeCell ref="U10:W10"/>
    <mergeCell ref="X10:Z10"/>
    <mergeCell ref="O7:P7"/>
    <mergeCell ref="O8:P8"/>
    <mergeCell ref="O9:P9"/>
    <mergeCell ref="O10:P10"/>
    <mergeCell ref="U8:W8"/>
    <mergeCell ref="X8:Z8"/>
    <mergeCell ref="Q9:T9"/>
    <mergeCell ref="U9:W9"/>
    <mergeCell ref="X9:Z9"/>
    <mergeCell ref="B10:C10"/>
    <mergeCell ref="D10:G10"/>
    <mergeCell ref="H10:J10"/>
    <mergeCell ref="K10:M10"/>
    <mergeCell ref="Q7:T7"/>
    <mergeCell ref="Q8:T8"/>
    <mergeCell ref="Q10:T10"/>
    <mergeCell ref="B8:C8"/>
    <mergeCell ref="D8:G8"/>
    <mergeCell ref="H8:J8"/>
    <mergeCell ref="K8:M8"/>
    <mergeCell ref="B9:C9"/>
    <mergeCell ref="D9:G9"/>
    <mergeCell ref="H9:J9"/>
    <mergeCell ref="K9:M9"/>
    <mergeCell ref="J203:O203"/>
    <mergeCell ref="P203:Q203"/>
    <mergeCell ref="R203:T203"/>
    <mergeCell ref="Y200:AA200"/>
    <mergeCell ref="B200:E200"/>
    <mergeCell ref="AU48:AZ48"/>
    <mergeCell ref="AU49:AZ49"/>
    <mergeCell ref="AU50:AZ50"/>
    <mergeCell ref="AU51:AZ51"/>
    <mergeCell ref="AU52:AZ52"/>
    <mergeCell ref="AU43:AZ43"/>
    <mergeCell ref="AU44:AZ44"/>
    <mergeCell ref="AU45:AZ45"/>
    <mergeCell ref="AU46:AZ46"/>
    <mergeCell ref="AU47:AZ47"/>
    <mergeCell ref="AU19:AZ19"/>
    <mergeCell ref="AU16:AZ18"/>
    <mergeCell ref="AU20:AZ20"/>
    <mergeCell ref="AU21:AZ21"/>
    <mergeCell ref="AU22:AZ22"/>
    <mergeCell ref="AU23:AZ23"/>
    <mergeCell ref="AU24:AZ24"/>
    <mergeCell ref="AU25:AZ25"/>
    <mergeCell ref="AU26:AZ26"/>
    <mergeCell ref="AU27:AZ27"/>
    <mergeCell ref="AU28:AZ28"/>
    <mergeCell ref="AU29:AZ29"/>
    <mergeCell ref="AU30:AZ30"/>
    <mergeCell ref="AU31:AZ31"/>
    <mergeCell ref="AU32:AZ32"/>
    <mergeCell ref="AU33:AZ33"/>
    <mergeCell ref="AU34:AZ34"/>
    <mergeCell ref="AU35:AZ35"/>
    <mergeCell ref="AU36:AZ36"/>
    <mergeCell ref="AU37:AZ37"/>
    <mergeCell ref="AU38:AZ38"/>
    <mergeCell ref="AU39:AZ39"/>
    <mergeCell ref="AU68:AZ68"/>
    <mergeCell ref="AU69:AZ69"/>
    <mergeCell ref="AU70:AZ70"/>
    <mergeCell ref="AU71:AZ71"/>
    <mergeCell ref="AU72:AZ72"/>
    <mergeCell ref="AU63:AZ63"/>
    <mergeCell ref="AU64:AZ64"/>
    <mergeCell ref="AU65:AZ65"/>
    <mergeCell ref="AU66:AZ66"/>
    <mergeCell ref="AU67:AZ67"/>
    <mergeCell ref="AU58:AZ58"/>
    <mergeCell ref="AU59:AZ59"/>
    <mergeCell ref="AU60:AZ60"/>
    <mergeCell ref="AU61:AZ61"/>
    <mergeCell ref="AU62:AZ62"/>
    <mergeCell ref="AU53:AZ53"/>
    <mergeCell ref="AU54:AZ54"/>
    <mergeCell ref="AU55:AZ55"/>
    <mergeCell ref="AU56:AZ56"/>
    <mergeCell ref="AU57:AZ57"/>
    <mergeCell ref="AU88:AZ88"/>
    <mergeCell ref="AU89:AZ89"/>
    <mergeCell ref="AU90:AZ90"/>
    <mergeCell ref="AU91:AZ91"/>
    <mergeCell ref="AU92:AZ92"/>
    <mergeCell ref="AU83:AZ83"/>
    <mergeCell ref="AU84:AZ84"/>
    <mergeCell ref="AU85:AZ85"/>
    <mergeCell ref="AU86:AZ86"/>
    <mergeCell ref="AU87:AZ87"/>
    <mergeCell ref="AU78:AZ78"/>
    <mergeCell ref="AU79:AZ79"/>
    <mergeCell ref="AU80:AZ80"/>
    <mergeCell ref="AU81:AZ81"/>
    <mergeCell ref="AU82:AZ82"/>
    <mergeCell ref="AU73:AZ73"/>
    <mergeCell ref="AU74:AZ74"/>
    <mergeCell ref="AU75:AZ75"/>
    <mergeCell ref="AU76:AZ76"/>
    <mergeCell ref="AU77:AZ77"/>
    <mergeCell ref="AU108:AZ108"/>
    <mergeCell ref="AU109:AZ109"/>
    <mergeCell ref="AU110:AZ110"/>
    <mergeCell ref="AU111:AZ111"/>
    <mergeCell ref="AU112:AZ112"/>
    <mergeCell ref="AU103:AZ103"/>
    <mergeCell ref="AU104:AZ104"/>
    <mergeCell ref="AU105:AZ105"/>
    <mergeCell ref="AU106:AZ106"/>
    <mergeCell ref="AU107:AZ107"/>
    <mergeCell ref="AU98:AZ98"/>
    <mergeCell ref="AU99:AZ99"/>
    <mergeCell ref="AU100:AZ100"/>
    <mergeCell ref="AU101:AZ101"/>
    <mergeCell ref="AU102:AZ102"/>
    <mergeCell ref="AU93:AZ93"/>
    <mergeCell ref="AU94:AZ94"/>
    <mergeCell ref="AU95:AZ95"/>
    <mergeCell ref="AU96:AZ96"/>
    <mergeCell ref="AU97:AZ97"/>
    <mergeCell ref="AU128:AZ128"/>
    <mergeCell ref="AU129:AZ129"/>
    <mergeCell ref="AU130:AZ130"/>
    <mergeCell ref="AU131:AZ131"/>
    <mergeCell ref="AU132:AZ132"/>
    <mergeCell ref="AU123:AZ123"/>
    <mergeCell ref="AU124:AZ124"/>
    <mergeCell ref="AU125:AZ125"/>
    <mergeCell ref="AU126:AZ126"/>
    <mergeCell ref="AU127:AZ127"/>
    <mergeCell ref="AU118:AZ118"/>
    <mergeCell ref="AU119:AZ119"/>
    <mergeCell ref="AU120:AZ120"/>
    <mergeCell ref="AU121:AZ121"/>
    <mergeCell ref="AU122:AZ122"/>
    <mergeCell ref="AU113:AZ113"/>
    <mergeCell ref="AU114:AZ114"/>
    <mergeCell ref="AU115:AZ115"/>
    <mergeCell ref="AU116:AZ116"/>
    <mergeCell ref="AU117:AZ117"/>
    <mergeCell ref="AU148:AZ148"/>
    <mergeCell ref="AU149:AZ149"/>
    <mergeCell ref="AU150:AZ150"/>
    <mergeCell ref="AU151:AZ151"/>
    <mergeCell ref="AU152:AZ152"/>
    <mergeCell ref="AU143:AZ143"/>
    <mergeCell ref="AU144:AZ144"/>
    <mergeCell ref="AU145:AZ145"/>
    <mergeCell ref="AU146:AZ146"/>
    <mergeCell ref="AU147:AZ147"/>
    <mergeCell ref="AU138:AZ138"/>
    <mergeCell ref="AU139:AZ139"/>
    <mergeCell ref="AU140:AZ140"/>
    <mergeCell ref="AU141:AZ141"/>
    <mergeCell ref="AU142:AZ142"/>
    <mergeCell ref="AU133:AZ133"/>
    <mergeCell ref="AU134:AZ134"/>
    <mergeCell ref="AU135:AZ135"/>
    <mergeCell ref="AU136:AZ136"/>
    <mergeCell ref="AU137:AZ137"/>
    <mergeCell ref="AU168:AZ168"/>
    <mergeCell ref="AU169:AZ169"/>
    <mergeCell ref="AU170:AZ170"/>
    <mergeCell ref="AU171:AZ171"/>
    <mergeCell ref="AU172:AZ172"/>
    <mergeCell ref="AU163:AZ163"/>
    <mergeCell ref="AU164:AZ164"/>
    <mergeCell ref="AU165:AZ165"/>
    <mergeCell ref="AU166:AZ166"/>
    <mergeCell ref="AU167:AZ167"/>
    <mergeCell ref="AU158:AZ158"/>
    <mergeCell ref="AU159:AZ159"/>
    <mergeCell ref="AU160:AZ160"/>
    <mergeCell ref="AU161:AZ161"/>
    <mergeCell ref="AU162:AZ162"/>
    <mergeCell ref="AU153:AZ153"/>
    <mergeCell ref="AU154:AZ154"/>
    <mergeCell ref="AU155:AZ155"/>
    <mergeCell ref="AU156:AZ156"/>
    <mergeCell ref="AU157:AZ157"/>
    <mergeCell ref="AU205:AZ205"/>
    <mergeCell ref="AU206:AZ206"/>
    <mergeCell ref="AU198:AZ198"/>
    <mergeCell ref="AU199:AZ199"/>
    <mergeCell ref="AU200:AZ200"/>
    <mergeCell ref="AU201:AZ201"/>
    <mergeCell ref="AU202:AZ202"/>
    <mergeCell ref="AU193:AZ193"/>
    <mergeCell ref="AU194:AZ194"/>
    <mergeCell ref="AU195:AZ195"/>
    <mergeCell ref="AU196:AZ196"/>
    <mergeCell ref="AU197:AZ197"/>
    <mergeCell ref="AU188:AZ188"/>
    <mergeCell ref="AU189:AZ189"/>
    <mergeCell ref="AU190:AZ190"/>
    <mergeCell ref="AU191:AZ191"/>
    <mergeCell ref="AU192:AZ192"/>
    <mergeCell ref="U33:X33"/>
    <mergeCell ref="U34:X34"/>
    <mergeCell ref="U35:X35"/>
    <mergeCell ref="U36:X36"/>
    <mergeCell ref="U37:X37"/>
    <mergeCell ref="U27:X27"/>
    <mergeCell ref="U28:X28"/>
    <mergeCell ref="U29:X29"/>
    <mergeCell ref="U30:X30"/>
    <mergeCell ref="U31:X31"/>
    <mergeCell ref="U21:X21"/>
    <mergeCell ref="U22:X22"/>
    <mergeCell ref="U23:X23"/>
    <mergeCell ref="U24:X24"/>
    <mergeCell ref="U25:X25"/>
    <mergeCell ref="AU203:AZ203"/>
    <mergeCell ref="AU204:AZ204"/>
    <mergeCell ref="AU183:AZ183"/>
    <mergeCell ref="AU184:AZ184"/>
    <mergeCell ref="AU185:AZ185"/>
    <mergeCell ref="AU186:AZ186"/>
    <mergeCell ref="AU187:AZ187"/>
    <mergeCell ref="AU178:AZ178"/>
    <mergeCell ref="AU179:AZ179"/>
    <mergeCell ref="AU180:AZ180"/>
    <mergeCell ref="AU181:AZ181"/>
    <mergeCell ref="AU182:AZ182"/>
    <mergeCell ref="AU173:AZ173"/>
    <mergeCell ref="AU174:AZ174"/>
    <mergeCell ref="AU175:AZ175"/>
    <mergeCell ref="AU176:AZ176"/>
    <mergeCell ref="AU177:AZ177"/>
    <mergeCell ref="U57:X57"/>
    <mergeCell ref="U58:X58"/>
    <mergeCell ref="U59:X59"/>
    <mergeCell ref="U60:X60"/>
    <mergeCell ref="U61:X61"/>
    <mergeCell ref="U51:X51"/>
    <mergeCell ref="U52:X52"/>
    <mergeCell ref="U53:X53"/>
    <mergeCell ref="U54:X54"/>
    <mergeCell ref="U55:X55"/>
    <mergeCell ref="U45:X45"/>
    <mergeCell ref="U46:X46"/>
    <mergeCell ref="U47:X47"/>
    <mergeCell ref="U48:X48"/>
    <mergeCell ref="U49:X49"/>
    <mergeCell ref="U39:X39"/>
    <mergeCell ref="U40:X40"/>
    <mergeCell ref="U41:X41"/>
    <mergeCell ref="U42:X42"/>
    <mergeCell ref="U43:X43"/>
    <mergeCell ref="U81:X81"/>
    <mergeCell ref="U82:X82"/>
    <mergeCell ref="U83:X83"/>
    <mergeCell ref="U84:X84"/>
    <mergeCell ref="U85:X85"/>
    <mergeCell ref="U75:X75"/>
    <mergeCell ref="U76:X76"/>
    <mergeCell ref="U77:X77"/>
    <mergeCell ref="U78:X78"/>
    <mergeCell ref="U79:X79"/>
    <mergeCell ref="U69:X69"/>
    <mergeCell ref="U70:X70"/>
    <mergeCell ref="U71:X71"/>
    <mergeCell ref="U72:X72"/>
    <mergeCell ref="U73:X73"/>
    <mergeCell ref="U63:X63"/>
    <mergeCell ref="U64:X64"/>
    <mergeCell ref="U65:X65"/>
    <mergeCell ref="U66:X66"/>
    <mergeCell ref="U67:X67"/>
    <mergeCell ref="U105:X105"/>
    <mergeCell ref="U106:X106"/>
    <mergeCell ref="U107:X107"/>
    <mergeCell ref="U108:X108"/>
    <mergeCell ref="U109:X109"/>
    <mergeCell ref="U99:X99"/>
    <mergeCell ref="U100:X100"/>
    <mergeCell ref="U101:X101"/>
    <mergeCell ref="U102:X102"/>
    <mergeCell ref="U103:X103"/>
    <mergeCell ref="U93:X93"/>
    <mergeCell ref="U94:X94"/>
    <mergeCell ref="U95:X95"/>
    <mergeCell ref="U96:X96"/>
    <mergeCell ref="U97:X97"/>
    <mergeCell ref="U87:X87"/>
    <mergeCell ref="U88:X88"/>
    <mergeCell ref="U89:X89"/>
    <mergeCell ref="U90:X90"/>
    <mergeCell ref="U91:X91"/>
    <mergeCell ref="U129:X129"/>
    <mergeCell ref="U130:X130"/>
    <mergeCell ref="U131:X131"/>
    <mergeCell ref="U132:X132"/>
    <mergeCell ref="U133:X133"/>
    <mergeCell ref="U123:X123"/>
    <mergeCell ref="U124:X124"/>
    <mergeCell ref="U125:X125"/>
    <mergeCell ref="U126:X126"/>
    <mergeCell ref="U127:X127"/>
    <mergeCell ref="U117:X117"/>
    <mergeCell ref="U118:X118"/>
    <mergeCell ref="U119:X119"/>
    <mergeCell ref="U120:X120"/>
    <mergeCell ref="U121:X121"/>
    <mergeCell ref="U111:X111"/>
    <mergeCell ref="U112:X112"/>
    <mergeCell ref="U113:X113"/>
    <mergeCell ref="U114:X114"/>
    <mergeCell ref="U115:X115"/>
    <mergeCell ref="U153:X153"/>
    <mergeCell ref="U154:X154"/>
    <mergeCell ref="U155:X155"/>
    <mergeCell ref="U156:X156"/>
    <mergeCell ref="U157:X157"/>
    <mergeCell ref="U147:X147"/>
    <mergeCell ref="U148:X148"/>
    <mergeCell ref="U149:X149"/>
    <mergeCell ref="U150:X150"/>
    <mergeCell ref="U151:X151"/>
    <mergeCell ref="U141:X141"/>
    <mergeCell ref="U142:X142"/>
    <mergeCell ref="U143:X143"/>
    <mergeCell ref="U144:X144"/>
    <mergeCell ref="U145:X145"/>
    <mergeCell ref="U135:X135"/>
    <mergeCell ref="U136:X136"/>
    <mergeCell ref="U137:X137"/>
    <mergeCell ref="U138:X138"/>
    <mergeCell ref="U139:X139"/>
    <mergeCell ref="U171:X171"/>
    <mergeCell ref="U172:X172"/>
    <mergeCell ref="U173:X173"/>
    <mergeCell ref="U174:X174"/>
    <mergeCell ref="U175:X175"/>
    <mergeCell ref="U165:X165"/>
    <mergeCell ref="U166:X166"/>
    <mergeCell ref="U167:X167"/>
    <mergeCell ref="U168:X168"/>
    <mergeCell ref="U169:X169"/>
    <mergeCell ref="U159:X159"/>
    <mergeCell ref="U160:X160"/>
    <mergeCell ref="U161:X161"/>
    <mergeCell ref="U162:X162"/>
    <mergeCell ref="U163:X163"/>
    <mergeCell ref="Y27:AA27"/>
    <mergeCell ref="Y28:AA28"/>
    <mergeCell ref="Y29:AA29"/>
    <mergeCell ref="Y30:AA30"/>
    <mergeCell ref="Y31:AA31"/>
    <mergeCell ref="Y33:AA33"/>
    <mergeCell ref="Y34:AA34"/>
    <mergeCell ref="Y35:AA35"/>
    <mergeCell ref="Y36:AA36"/>
    <mergeCell ref="Y37:AA37"/>
    <mergeCell ref="Y38:AA38"/>
    <mergeCell ref="Y66:AA66"/>
    <mergeCell ref="Y67:AA67"/>
    <mergeCell ref="Y57:AA57"/>
    <mergeCell ref="Y58:AA58"/>
    <mergeCell ref="Y59:AA59"/>
    <mergeCell ref="Y60:AA60"/>
    <mergeCell ref="U201:X201"/>
    <mergeCell ref="U202:X202"/>
    <mergeCell ref="U203:X203"/>
    <mergeCell ref="U204:X204"/>
    <mergeCell ref="U205:X205"/>
    <mergeCell ref="U195:X195"/>
    <mergeCell ref="U196:X196"/>
    <mergeCell ref="U197:X197"/>
    <mergeCell ref="U198:X198"/>
    <mergeCell ref="U199:X199"/>
    <mergeCell ref="U189:X189"/>
    <mergeCell ref="U190:X190"/>
    <mergeCell ref="U191:X191"/>
    <mergeCell ref="U192:X192"/>
    <mergeCell ref="U193:X193"/>
    <mergeCell ref="U183:X183"/>
    <mergeCell ref="U184:X184"/>
    <mergeCell ref="U185:X185"/>
    <mergeCell ref="U186:X186"/>
    <mergeCell ref="U187:X187"/>
    <mergeCell ref="U177:X177"/>
    <mergeCell ref="U178:X178"/>
    <mergeCell ref="Y51:AA51"/>
    <mergeCell ref="Y52:AA52"/>
    <mergeCell ref="Y53:AA53"/>
    <mergeCell ref="Y54:AA54"/>
    <mergeCell ref="Y55:AA55"/>
    <mergeCell ref="Y45:AA45"/>
    <mergeCell ref="Y46:AA46"/>
    <mergeCell ref="Y47:AA47"/>
    <mergeCell ref="Y48:AA48"/>
    <mergeCell ref="Y49:AA49"/>
    <mergeCell ref="Y39:AA39"/>
    <mergeCell ref="Y40:AA40"/>
    <mergeCell ref="Y41:AA41"/>
    <mergeCell ref="Y42:AA42"/>
    <mergeCell ref="Y43:AA43"/>
    <mergeCell ref="Y50:AA50"/>
    <mergeCell ref="Y44:AA44"/>
    <mergeCell ref="Y75:AA75"/>
    <mergeCell ref="Y76:AA76"/>
    <mergeCell ref="Y77:AA77"/>
    <mergeCell ref="Y78:AA78"/>
    <mergeCell ref="Y79:AA79"/>
    <mergeCell ref="Y69:AA69"/>
    <mergeCell ref="Y70:AA70"/>
    <mergeCell ref="Y71:AA71"/>
    <mergeCell ref="Y72:AA72"/>
    <mergeCell ref="Y73:AA73"/>
    <mergeCell ref="Y63:AA63"/>
    <mergeCell ref="Y64:AA64"/>
    <mergeCell ref="Y65:AA65"/>
    <mergeCell ref="Y99:AA99"/>
    <mergeCell ref="Y100:AA100"/>
    <mergeCell ref="Y101:AA101"/>
    <mergeCell ref="Y102:AA102"/>
    <mergeCell ref="Y103:AA103"/>
    <mergeCell ref="Y93:AA93"/>
    <mergeCell ref="Y94:AA94"/>
    <mergeCell ref="Y95:AA95"/>
    <mergeCell ref="Y96:AA96"/>
    <mergeCell ref="Y97:AA97"/>
    <mergeCell ref="Y87:AA87"/>
    <mergeCell ref="Y88:AA88"/>
    <mergeCell ref="Y89:AA89"/>
    <mergeCell ref="Y90:AA90"/>
    <mergeCell ref="Y91:AA91"/>
    <mergeCell ref="Y81:AA81"/>
    <mergeCell ref="Y82:AA82"/>
    <mergeCell ref="Y83:AA83"/>
    <mergeCell ref="Y84:AA84"/>
    <mergeCell ref="Y85:AA85"/>
    <mergeCell ref="Y98:AA98"/>
    <mergeCell ref="Y92:AA92"/>
    <mergeCell ref="Y86:AA86"/>
    <mergeCell ref="Y123:AA123"/>
    <mergeCell ref="Y124:AA124"/>
    <mergeCell ref="Y125:AA125"/>
    <mergeCell ref="Y126:AA126"/>
    <mergeCell ref="Y127:AA127"/>
    <mergeCell ref="Y117:AA117"/>
    <mergeCell ref="Y118:AA118"/>
    <mergeCell ref="Y119:AA119"/>
    <mergeCell ref="Y120:AA120"/>
    <mergeCell ref="Y121:AA121"/>
    <mergeCell ref="Y111:AA111"/>
    <mergeCell ref="Y112:AA112"/>
    <mergeCell ref="Y113:AA113"/>
    <mergeCell ref="Y114:AA114"/>
    <mergeCell ref="Y115:AA115"/>
    <mergeCell ref="Y105:AA105"/>
    <mergeCell ref="Y106:AA106"/>
    <mergeCell ref="Y107:AA107"/>
    <mergeCell ref="Y108:AA108"/>
    <mergeCell ref="Y109:AA109"/>
    <mergeCell ref="Y122:AA122"/>
    <mergeCell ref="Y116:AA116"/>
    <mergeCell ref="Y110:AA110"/>
    <mergeCell ref="Y147:AA147"/>
    <mergeCell ref="Y148:AA148"/>
    <mergeCell ref="Y149:AA149"/>
    <mergeCell ref="Y150:AA150"/>
    <mergeCell ref="Y151:AA151"/>
    <mergeCell ref="Y141:AA141"/>
    <mergeCell ref="Y142:AA142"/>
    <mergeCell ref="Y143:AA143"/>
    <mergeCell ref="Y144:AA144"/>
    <mergeCell ref="Y145:AA145"/>
    <mergeCell ref="Y135:AA135"/>
    <mergeCell ref="Y136:AA136"/>
    <mergeCell ref="Y137:AA137"/>
    <mergeCell ref="Y138:AA138"/>
    <mergeCell ref="Y139:AA139"/>
    <mergeCell ref="Y129:AA129"/>
    <mergeCell ref="Y130:AA130"/>
    <mergeCell ref="Y131:AA131"/>
    <mergeCell ref="Y132:AA132"/>
    <mergeCell ref="Y133:AA133"/>
    <mergeCell ref="Y146:AA146"/>
    <mergeCell ref="Y140:AA140"/>
    <mergeCell ref="Y134:AA134"/>
    <mergeCell ref="Y172:AA172"/>
    <mergeCell ref="Y173:AA173"/>
    <mergeCell ref="Y174:AA174"/>
    <mergeCell ref="Y175:AA175"/>
    <mergeCell ref="Y165:AA165"/>
    <mergeCell ref="Y166:AA166"/>
    <mergeCell ref="Y167:AA167"/>
    <mergeCell ref="Y168:AA168"/>
    <mergeCell ref="Y169:AA169"/>
    <mergeCell ref="Y159:AA159"/>
    <mergeCell ref="Y160:AA160"/>
    <mergeCell ref="Y161:AA161"/>
    <mergeCell ref="Y162:AA162"/>
    <mergeCell ref="Y163:AA163"/>
    <mergeCell ref="Y153:AA153"/>
    <mergeCell ref="Y154:AA154"/>
    <mergeCell ref="Y155:AA155"/>
    <mergeCell ref="Y156:AA156"/>
    <mergeCell ref="Y157:AA157"/>
    <mergeCell ref="Y170:AA170"/>
    <mergeCell ref="Y164:AA164"/>
    <mergeCell ref="Y158:AA158"/>
    <mergeCell ref="AG208:AI208"/>
    <mergeCell ref="AR208:AT208"/>
    <mergeCell ref="AO208:AQ208"/>
    <mergeCell ref="B1:AZ1"/>
    <mergeCell ref="B2:AZ3"/>
    <mergeCell ref="B4:AZ4"/>
    <mergeCell ref="Y201:AA201"/>
    <mergeCell ref="Y202:AA202"/>
    <mergeCell ref="Y203:AA203"/>
    <mergeCell ref="Y204:AA204"/>
    <mergeCell ref="Y205:AA205"/>
    <mergeCell ref="Y195:AA195"/>
    <mergeCell ref="Y196:AA196"/>
    <mergeCell ref="Y197:AA197"/>
    <mergeCell ref="Y198:AA198"/>
    <mergeCell ref="Y199:AA199"/>
    <mergeCell ref="Y189:AA189"/>
    <mergeCell ref="Y190:AA190"/>
    <mergeCell ref="Y191:AA191"/>
    <mergeCell ref="Y192:AA192"/>
    <mergeCell ref="Y193:AA193"/>
    <mergeCell ref="Y183:AA183"/>
    <mergeCell ref="Y184:AA184"/>
    <mergeCell ref="Y185:AA185"/>
    <mergeCell ref="Y186:AA186"/>
    <mergeCell ref="Y187:AA187"/>
    <mergeCell ref="Y177:AA177"/>
    <mergeCell ref="Y178:AA178"/>
    <mergeCell ref="Y179:AA179"/>
    <mergeCell ref="Y180:AA180"/>
    <mergeCell ref="Y181:AA181"/>
    <mergeCell ref="Y171:AA171"/>
  </mergeCells>
  <dataValidations count="2">
    <dataValidation type="list" allowBlank="1" showInputMessage="1" showErrorMessage="1" sqref="P19:Q206" xr:uid="{AFFD540F-1031-4C6C-B8E7-A6F66A5AE129}">
      <formula1>$BC$24:$BC$31</formula1>
    </dataValidation>
    <dataValidation type="list" allowBlank="1" showInputMessage="1" showErrorMessage="1" sqref="AK19:AL206" xr:uid="{3F8A8472-3411-4CE7-BEB0-DCBBD86B3F6E}">
      <formula1>$BC$20:$BC$21</formula1>
    </dataValidation>
  </dataValidations>
  <printOptions horizontalCentered="1"/>
  <pageMargins left="0.23622047244094499" right="0.23622047244094499" top="0.63" bottom="0.4" header="0.17" footer="0.15748031496063"/>
  <pageSetup scale="33" fitToHeight="0" orientation="landscape" horizontalDpi="300" r:id="rId1"/>
  <headerFooter>
    <oddFooter>&amp;L&amp;A&amp;R&amp;P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tabColor theme="6" tint="-0.499984740745262"/>
    <pageSetUpPr autoPageBreaks="0" fitToPage="1"/>
  </sheetPr>
  <dimension ref="A1:BC208"/>
  <sheetViews>
    <sheetView showGridLines="0" showRowColHeaders="0" zoomScale="70" zoomScaleNormal="70" zoomScaleSheetLayoutView="55" workbookViewId="0">
      <pane xSplit="1" ySplit="18" topLeftCell="B19" activePane="bottomRight" state="frozen"/>
      <selection pane="topRight" activeCell="B1" sqref="B1"/>
      <selection pane="bottomLeft" activeCell="A19" sqref="A19"/>
      <selection pane="bottomRight" activeCell="U26" sqref="U26:X26"/>
    </sheetView>
  </sheetViews>
  <sheetFormatPr defaultColWidth="11.42578125" defaultRowHeight="15.75" x14ac:dyDescent="0.2"/>
  <cols>
    <col min="1" max="8" width="7.7109375" style="23" customWidth="1"/>
    <col min="9" max="9" width="7.7109375" style="27" customWidth="1"/>
    <col min="10" max="10" width="7.7109375" style="23" customWidth="1"/>
    <col min="11" max="11" width="7.7109375" style="26" customWidth="1"/>
    <col min="12" max="35" width="7.7109375" style="23" customWidth="1"/>
    <col min="36" max="36" width="3.7109375" style="23" customWidth="1"/>
    <col min="37" max="46" width="7.7109375" style="23" customWidth="1"/>
    <col min="47" max="51" width="11.42578125" style="23" customWidth="1"/>
    <col min="52" max="54" width="11.42578125" style="23"/>
    <col min="55" max="55" width="11.5703125" style="23" hidden="1" customWidth="1"/>
    <col min="56" max="16384" width="11.42578125" style="23"/>
  </cols>
  <sheetData>
    <row r="1" spans="2:52" ht="27" customHeight="1" x14ac:dyDescent="0.2">
      <c r="B1" s="129" t="str">
        <f>'Inv ID'!P27</f>
        <v>Inventory - 2023 / 2024</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row>
    <row r="2" spans="2:52" ht="24" customHeight="1" x14ac:dyDescent="0.2">
      <c r="B2" s="130">
        <f>'Inv ID'!H29</f>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row>
    <row r="3" spans="2:52" ht="27" customHeight="1" x14ac:dyDescent="0.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row>
    <row r="4" spans="2:52" ht="41.25" customHeight="1" x14ac:dyDescent="0.2">
      <c r="B4" s="131" t="str">
        <f>CONCATENATE('Page 9-11 Inv'!C19," ",'Page 9-11 Inv'!D19)</f>
        <v>1520 - Land &amp; Property</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row>
    <row r="5" spans="2:52" ht="16.5" customHeight="1" thickBot="1" x14ac:dyDescent="0.25">
      <c r="B5" s="31"/>
      <c r="C5" s="31"/>
      <c r="D5" s="31"/>
      <c r="E5" s="31"/>
      <c r="F5" s="31"/>
      <c r="G5" s="31"/>
      <c r="H5" s="31"/>
      <c r="I5" s="31"/>
      <c r="J5" s="31"/>
      <c r="K5" s="31"/>
    </row>
    <row r="6" spans="2:52" ht="32.25" customHeight="1" thickTop="1" x14ac:dyDescent="0.2">
      <c r="B6" s="208" t="str">
        <f>IF($BC$19=2,"CATÉGORIES","CATEGORY")</f>
        <v>CATEGORY</v>
      </c>
      <c r="C6" s="176"/>
      <c r="D6" s="176" t="str">
        <f>IF($BC$19=2,"NOM","NAME")</f>
        <v>NAME</v>
      </c>
      <c r="E6" s="176"/>
      <c r="F6" s="176"/>
      <c r="G6" s="176"/>
      <c r="H6" s="171" t="str">
        <f>IF($BC$19=2,"MONTANT TOTAL - ACHAT","TOTAL AMOUNT - PURCHASE")</f>
        <v>TOTAL AMOUNT - PURCHASE</v>
      </c>
      <c r="I6" s="171"/>
      <c r="J6" s="171"/>
      <c r="K6" s="171" t="str">
        <f>IF($BC$19=2,"MONTANT TOTAL - REMPLACEMENT","TOTAL AMOUNT - REPLACEMENT")</f>
        <v>TOTAL AMOUNT - REPLACEMENT</v>
      </c>
      <c r="L6" s="171"/>
      <c r="M6" s="172"/>
      <c r="O6" s="174" t="str">
        <f>IF($BC$19=2,"CATÉGORIES","CATEGORY")</f>
        <v>CATEGORY</v>
      </c>
      <c r="P6" s="175"/>
      <c r="Q6" s="176" t="str">
        <f>IF($BC$19=2,"NOM","NAME")</f>
        <v>NAME</v>
      </c>
      <c r="R6" s="176"/>
      <c r="S6" s="176"/>
      <c r="T6" s="176"/>
      <c r="U6" s="171" t="str">
        <f>IF($BC$19=2,"MONTANT TOTAL - ACHAT","TOTAL AMOUNT - PURCHASE")</f>
        <v>TOTAL AMOUNT - PURCHASE</v>
      </c>
      <c r="V6" s="171"/>
      <c r="W6" s="171"/>
      <c r="X6" s="171" t="str">
        <f>IF($BC$19=2,"MONTANT TOTAL - REMPLACEMENT","TOTAL AMOUNT - REPLACEMENT")</f>
        <v>TOTAL AMOUNT - REPLACEMENT</v>
      </c>
      <c r="Y6" s="171"/>
      <c r="Z6" s="172"/>
      <c r="AF6" s="27"/>
    </row>
    <row r="7" spans="2:52" ht="33" customHeight="1" x14ac:dyDescent="0.2">
      <c r="B7" s="156" t="s">
        <v>14</v>
      </c>
      <c r="C7" s="157"/>
      <c r="D7" s="233"/>
      <c r="E7" s="233"/>
      <c r="F7" s="233"/>
      <c r="G7" s="233"/>
      <c r="H7" s="160">
        <f>SUMIF($P$19:$Q$206,B7,$AC$19:$AE$206)</f>
        <v>0</v>
      </c>
      <c r="I7" s="160"/>
      <c r="J7" s="160"/>
      <c r="K7" s="160">
        <f>SUMIF($P$19:$Q$206,B7,$AN$19:$AP$206)</f>
        <v>0</v>
      </c>
      <c r="L7" s="160"/>
      <c r="M7" s="161"/>
      <c r="O7" s="156" t="s">
        <v>18</v>
      </c>
      <c r="P7" s="157"/>
      <c r="Q7" s="233"/>
      <c r="R7" s="233"/>
      <c r="S7" s="233"/>
      <c r="T7" s="233"/>
      <c r="U7" s="160">
        <f>SUMIF($P$19:$Q$206,O7,$AC$19:$AE$206)</f>
        <v>0</v>
      </c>
      <c r="V7" s="160"/>
      <c r="W7" s="160"/>
      <c r="X7" s="160">
        <f>SUMIF($P$19:$Q$206,O7,$AN$19:$AP$206)</f>
        <v>0</v>
      </c>
      <c r="Y7" s="160"/>
      <c r="Z7" s="161"/>
      <c r="AF7" s="27"/>
    </row>
    <row r="8" spans="2:52" ht="33" customHeight="1" x14ac:dyDescent="0.2">
      <c r="B8" s="156" t="s">
        <v>15</v>
      </c>
      <c r="C8" s="157"/>
      <c r="D8" s="233"/>
      <c r="E8" s="233"/>
      <c r="F8" s="233"/>
      <c r="G8" s="233"/>
      <c r="H8" s="160">
        <f>SUMIF($P$19:$Q$206,B8,$AC$19:$AE$206)</f>
        <v>0</v>
      </c>
      <c r="I8" s="160"/>
      <c r="J8" s="160"/>
      <c r="K8" s="160">
        <f>SUMIF($P$19:$Q$206,B8,$AN$19:$AP$206)</f>
        <v>0</v>
      </c>
      <c r="L8" s="160"/>
      <c r="M8" s="161"/>
      <c r="O8" s="156" t="s">
        <v>19</v>
      </c>
      <c r="P8" s="157"/>
      <c r="Q8" s="233"/>
      <c r="R8" s="233"/>
      <c r="S8" s="233"/>
      <c r="T8" s="233"/>
      <c r="U8" s="160">
        <f>SUMIF($P$19:$Q$206,O8,$AC$19:$AE$206)</f>
        <v>0</v>
      </c>
      <c r="V8" s="160"/>
      <c r="W8" s="160"/>
      <c r="X8" s="160">
        <f>SUMIF($P$19:$Q$206,O8,$AN$19:$AP$206)</f>
        <v>0</v>
      </c>
      <c r="Y8" s="160"/>
      <c r="Z8" s="161"/>
      <c r="AF8" s="27"/>
    </row>
    <row r="9" spans="2:52" ht="33" customHeight="1" x14ac:dyDescent="0.2">
      <c r="B9" s="156" t="s">
        <v>16</v>
      </c>
      <c r="C9" s="157"/>
      <c r="D9" s="233"/>
      <c r="E9" s="233"/>
      <c r="F9" s="233"/>
      <c r="G9" s="233"/>
      <c r="H9" s="160">
        <f>SUMIF($P$19:$Q$206,B9,$AC$19:$AE$206)</f>
        <v>0</v>
      </c>
      <c r="I9" s="160"/>
      <c r="J9" s="160"/>
      <c r="K9" s="160">
        <f>SUMIF($P$19:$Q$206,B9,$AN$19:$AP$206)</f>
        <v>0</v>
      </c>
      <c r="L9" s="160"/>
      <c r="M9" s="161"/>
      <c r="O9" s="156" t="s">
        <v>20</v>
      </c>
      <c r="P9" s="157"/>
      <c r="Q9" s="233"/>
      <c r="R9" s="233"/>
      <c r="S9" s="233"/>
      <c r="T9" s="233"/>
      <c r="U9" s="160">
        <f>SUMIF($P$19:$Q$206,O9,$AC$19:$AE$206)</f>
        <v>0</v>
      </c>
      <c r="V9" s="160"/>
      <c r="W9" s="160"/>
      <c r="X9" s="160">
        <f>SUMIF($P$19:$Q$206,O9,$AN$19:$AP$206)</f>
        <v>0</v>
      </c>
      <c r="Y9" s="160"/>
      <c r="Z9" s="161"/>
      <c r="AF9" s="27"/>
    </row>
    <row r="10" spans="2:52" ht="33" customHeight="1" thickBot="1" x14ac:dyDescent="0.25">
      <c r="B10" s="158" t="s">
        <v>17</v>
      </c>
      <c r="C10" s="159"/>
      <c r="D10" s="236"/>
      <c r="E10" s="236"/>
      <c r="F10" s="236"/>
      <c r="G10" s="236"/>
      <c r="H10" s="153">
        <f>SUMIF($P$19:$Q$206,B10,$AC$19:$AE$206)</f>
        <v>0</v>
      </c>
      <c r="I10" s="153"/>
      <c r="J10" s="153"/>
      <c r="K10" s="154">
        <f>SUMIF($P$19:$Q$206,B10,$AN$19:$AP$206)</f>
        <v>0</v>
      </c>
      <c r="L10" s="154"/>
      <c r="M10" s="155"/>
      <c r="O10" s="158" t="s">
        <v>21</v>
      </c>
      <c r="P10" s="159"/>
      <c r="Q10" s="165" t="str">
        <f>IF($BC$19=2,"Autres","Others")</f>
        <v>Others</v>
      </c>
      <c r="R10" s="166"/>
      <c r="S10" s="166"/>
      <c r="T10" s="166"/>
      <c r="U10" s="153">
        <f>SUMIF($P$19:$Q$206,O10,$AC$19:$AE$206)</f>
        <v>0</v>
      </c>
      <c r="V10" s="153"/>
      <c r="W10" s="153"/>
      <c r="X10" s="154">
        <f>SUMIF($P$19:$Q$206,O10,$AN$19:$AP$206)</f>
        <v>0</v>
      </c>
      <c r="Y10" s="154"/>
      <c r="Z10" s="155"/>
      <c r="AF10" s="27"/>
    </row>
    <row r="11" spans="2:52" ht="16.5" hidden="1" customHeight="1" thickTop="1" x14ac:dyDescent="0.2">
      <c r="AF11" s="27"/>
    </row>
    <row r="12" spans="2:52" hidden="1" x14ac:dyDescent="0.2"/>
    <row r="13" spans="2:52" hidden="1" x14ac:dyDescent="0.2"/>
    <row r="14" spans="2:52" hidden="1" x14ac:dyDescent="0.2"/>
    <row r="15" spans="2:52" ht="17.25" thickTop="1" thickBot="1" x14ac:dyDescent="0.25"/>
    <row r="16" spans="2:52" ht="36" customHeight="1" thickTop="1" x14ac:dyDescent="0.2">
      <c r="B16" s="218" t="str">
        <f>IF($BC$19=2,"Nom abrégé
(Champ obligatoire)","Short Name
(Mandatory Field)")</f>
        <v>Short Name
(Mandatory Field)</v>
      </c>
      <c r="C16" s="219"/>
      <c r="D16" s="219"/>
      <c r="E16" s="219"/>
      <c r="F16" s="215" t="str">
        <f>IF($BC$19=2,"Numéro de série","Serial Number")</f>
        <v>Serial Number</v>
      </c>
      <c r="G16" s="215"/>
      <c r="H16" s="215"/>
      <c r="I16" s="215"/>
      <c r="J16" s="215" t="str">
        <f>IF($BC$19=2,"Description","Description")</f>
        <v>Description</v>
      </c>
      <c r="K16" s="215"/>
      <c r="L16" s="215"/>
      <c r="M16" s="215"/>
      <c r="N16" s="215"/>
      <c r="O16" s="215"/>
      <c r="P16" s="215" t="str">
        <f>IF($BC$19=2,"Catégorie","Category")</f>
        <v>Category</v>
      </c>
      <c r="Q16" s="215"/>
      <c r="R16" s="215" t="str">
        <f>IF($BC$19=2,"Marque","Make")</f>
        <v>Make</v>
      </c>
      <c r="S16" s="215"/>
      <c r="T16" s="215"/>
      <c r="U16" s="226" t="str">
        <f>IF($BC$19=2,"Modèle","Model")</f>
        <v>Model</v>
      </c>
      <c r="V16" s="145"/>
      <c r="W16" s="145"/>
      <c r="X16" s="146"/>
      <c r="Y16" s="229" t="str">
        <f>IF($BC$19=2,"ACHAT","PURCHASE")</f>
        <v>PURCHASE</v>
      </c>
      <c r="Z16" s="182"/>
      <c r="AA16" s="182"/>
      <c r="AB16" s="182"/>
      <c r="AC16" s="182"/>
      <c r="AD16" s="182"/>
      <c r="AE16" s="182"/>
      <c r="AF16" s="182"/>
      <c r="AG16" s="182"/>
      <c r="AH16" s="182"/>
      <c r="AI16" s="230"/>
      <c r="AJ16" s="45"/>
      <c r="AK16" s="181" t="str">
        <f>IF($BC$19=2,"REMPLACEMENT","REPLACEMENT")</f>
        <v>REPLACEMENT</v>
      </c>
      <c r="AL16" s="182"/>
      <c r="AM16" s="182"/>
      <c r="AN16" s="182"/>
      <c r="AO16" s="182"/>
      <c r="AP16" s="182"/>
      <c r="AQ16" s="182"/>
      <c r="AR16" s="182"/>
      <c r="AS16" s="182"/>
      <c r="AT16" s="182"/>
      <c r="AU16" s="144" t="str">
        <f>IF($BC$19=2,"Commentaires","Comments")</f>
        <v>Comments</v>
      </c>
      <c r="AV16" s="145"/>
      <c r="AW16" s="145"/>
      <c r="AX16" s="145"/>
      <c r="AY16" s="145"/>
      <c r="AZ16" s="146"/>
    </row>
    <row r="17" spans="1:55" ht="36" customHeight="1" x14ac:dyDescent="0.2">
      <c r="B17" s="220"/>
      <c r="C17" s="221"/>
      <c r="D17" s="221"/>
      <c r="E17" s="221"/>
      <c r="F17" s="216"/>
      <c r="G17" s="216"/>
      <c r="H17" s="216"/>
      <c r="I17" s="216"/>
      <c r="J17" s="216"/>
      <c r="K17" s="216"/>
      <c r="L17" s="216"/>
      <c r="M17" s="216"/>
      <c r="N17" s="216"/>
      <c r="O17" s="216"/>
      <c r="P17" s="216"/>
      <c r="Q17" s="216"/>
      <c r="R17" s="216"/>
      <c r="S17" s="216"/>
      <c r="T17" s="216"/>
      <c r="U17" s="227"/>
      <c r="V17" s="148"/>
      <c r="W17" s="148"/>
      <c r="X17" s="149"/>
      <c r="Y17" s="231"/>
      <c r="Z17" s="184"/>
      <c r="AA17" s="184"/>
      <c r="AB17" s="184"/>
      <c r="AC17" s="184"/>
      <c r="AD17" s="184"/>
      <c r="AE17" s="184"/>
      <c r="AF17" s="184"/>
      <c r="AG17" s="184"/>
      <c r="AH17" s="184"/>
      <c r="AI17" s="232"/>
      <c r="AJ17" s="46"/>
      <c r="AK17" s="183" t="str">
        <f>CONCATENATE('Inv ID'!I26," / ",'Inv ID'!J26)</f>
        <v>2023 / 2024</v>
      </c>
      <c r="AL17" s="184"/>
      <c r="AM17" s="184"/>
      <c r="AN17" s="184"/>
      <c r="AO17" s="184"/>
      <c r="AP17" s="184"/>
      <c r="AQ17" s="184"/>
      <c r="AR17" s="184"/>
      <c r="AS17" s="184"/>
      <c r="AT17" s="184"/>
      <c r="AU17" s="147"/>
      <c r="AV17" s="148"/>
      <c r="AW17" s="148"/>
      <c r="AX17" s="148"/>
      <c r="AY17" s="148"/>
      <c r="AZ17" s="149"/>
    </row>
    <row r="18" spans="1:55" ht="45.75" customHeight="1" thickBot="1" x14ac:dyDescent="0.25">
      <c r="B18" s="222"/>
      <c r="C18" s="223"/>
      <c r="D18" s="223"/>
      <c r="E18" s="223"/>
      <c r="F18" s="217"/>
      <c r="G18" s="217"/>
      <c r="H18" s="217"/>
      <c r="I18" s="217"/>
      <c r="J18" s="217"/>
      <c r="K18" s="217"/>
      <c r="L18" s="217"/>
      <c r="M18" s="217"/>
      <c r="N18" s="217"/>
      <c r="O18" s="217"/>
      <c r="P18" s="217"/>
      <c r="Q18" s="217"/>
      <c r="R18" s="217"/>
      <c r="S18" s="217"/>
      <c r="T18" s="217"/>
      <c r="U18" s="228"/>
      <c r="V18" s="151"/>
      <c r="W18" s="151"/>
      <c r="X18" s="152"/>
      <c r="Y18" s="201" t="str">
        <f>IF($BC$19=2,"Date
jj/mm/aaaa","Date
dd/mm/yyyy")</f>
        <v>Date
dd/mm/yyyy</v>
      </c>
      <c r="Z18" s="202"/>
      <c r="AA18" s="203"/>
      <c r="AB18" s="207" t="str">
        <f>IF($BC$19=2,"Quantité","Quantity")</f>
        <v>Quantity</v>
      </c>
      <c r="AC18" s="207"/>
      <c r="AD18" s="207" t="str">
        <f>IF($BC$19=2,"Prix unitaire","Unit Price")</f>
        <v>Unit Price</v>
      </c>
      <c r="AE18" s="207"/>
      <c r="AF18" s="207"/>
      <c r="AG18" s="205" t="str">
        <f>IF($BC$19=2,"Montant Total - 
Achat","Total Amount -
Purchase")</f>
        <v>Total Amount -
Purchase</v>
      </c>
      <c r="AH18" s="205"/>
      <c r="AI18" s="205"/>
      <c r="AJ18" s="47"/>
      <c r="AK18" s="206" t="str">
        <f>IF($BC$19=2,"Assuré
√","Insured
√")</f>
        <v>Insured
√</v>
      </c>
      <c r="AL18" s="203"/>
      <c r="AM18" s="204" t="str">
        <f>IF($BC$19=2,"Quantité","Quantity")</f>
        <v>Quantity</v>
      </c>
      <c r="AN18" s="204"/>
      <c r="AO18" s="204" t="str">
        <f>IF($BC$19=2,"Prix unitaire","Unit Price")</f>
        <v>Unit Price</v>
      </c>
      <c r="AP18" s="204"/>
      <c r="AQ18" s="204"/>
      <c r="AR18" s="204" t="str">
        <f>IF($BC$19=2,"Montant Total - Remplacement","Total Amount -Replacement")</f>
        <v>Total Amount -Replacement</v>
      </c>
      <c r="AS18" s="204"/>
      <c r="AT18" s="206"/>
      <c r="AU18" s="150"/>
      <c r="AV18" s="151"/>
      <c r="AW18" s="151"/>
      <c r="AX18" s="151"/>
      <c r="AY18" s="151"/>
      <c r="AZ18" s="152"/>
    </row>
    <row r="19" spans="1:55" ht="36" customHeight="1" thickTop="1" x14ac:dyDescent="0.2">
      <c r="A19" s="73">
        <v>1</v>
      </c>
      <c r="B19" s="224"/>
      <c r="C19" s="225"/>
      <c r="D19" s="225"/>
      <c r="E19" s="225"/>
      <c r="F19" s="225"/>
      <c r="G19" s="225"/>
      <c r="H19" s="225"/>
      <c r="I19" s="225"/>
      <c r="J19" s="225"/>
      <c r="K19" s="225"/>
      <c r="L19" s="225"/>
      <c r="M19" s="225"/>
      <c r="N19" s="225"/>
      <c r="O19" s="225"/>
      <c r="P19" s="188"/>
      <c r="Q19" s="188"/>
      <c r="R19" s="211"/>
      <c r="S19" s="211"/>
      <c r="T19" s="211"/>
      <c r="U19" s="212"/>
      <c r="V19" s="142"/>
      <c r="W19" s="142"/>
      <c r="X19" s="143"/>
      <c r="Y19" s="213"/>
      <c r="Z19" s="214"/>
      <c r="AA19" s="214"/>
      <c r="AB19" s="210"/>
      <c r="AC19" s="210"/>
      <c r="AD19" s="209"/>
      <c r="AE19" s="209"/>
      <c r="AF19" s="209"/>
      <c r="AG19" s="187">
        <f t="shared" ref="AG19:AG50" si="0">AD19*AB19</f>
        <v>0</v>
      </c>
      <c r="AH19" s="187"/>
      <c r="AI19" s="187"/>
      <c r="AJ19" s="52"/>
      <c r="AK19" s="188"/>
      <c r="AL19" s="188"/>
      <c r="AM19" s="210"/>
      <c r="AN19" s="210"/>
      <c r="AO19" s="209"/>
      <c r="AP19" s="209"/>
      <c r="AQ19" s="209"/>
      <c r="AR19" s="187">
        <f t="shared" ref="AR19:AR50" si="1">AO19*AM19</f>
        <v>0</v>
      </c>
      <c r="AS19" s="187"/>
      <c r="AT19" s="200"/>
      <c r="AU19" s="141"/>
      <c r="AV19" s="142"/>
      <c r="AW19" s="142"/>
      <c r="AX19" s="142"/>
      <c r="AY19" s="142"/>
      <c r="AZ19" s="143"/>
      <c r="BC19" s="83">
        <f>'Inv ID'!O25</f>
        <v>1</v>
      </c>
    </row>
    <row r="20" spans="1:55" ht="36" customHeight="1" x14ac:dyDescent="0.2">
      <c r="A20" s="73">
        <v>2</v>
      </c>
      <c r="B20" s="170"/>
      <c r="C20" s="167"/>
      <c r="D20" s="167"/>
      <c r="E20" s="167"/>
      <c r="F20" s="167"/>
      <c r="G20" s="167"/>
      <c r="H20" s="167"/>
      <c r="I20" s="167"/>
      <c r="J20" s="167"/>
      <c r="K20" s="167"/>
      <c r="L20" s="167"/>
      <c r="M20" s="167"/>
      <c r="N20" s="167"/>
      <c r="O20" s="167"/>
      <c r="P20" s="168"/>
      <c r="Q20" s="168"/>
      <c r="R20" s="169"/>
      <c r="S20" s="169"/>
      <c r="T20" s="169"/>
      <c r="U20" s="134"/>
      <c r="V20" s="135"/>
      <c r="W20" s="135"/>
      <c r="X20" s="136"/>
      <c r="Y20" s="132"/>
      <c r="Z20" s="133"/>
      <c r="AA20" s="133"/>
      <c r="AB20" s="186"/>
      <c r="AC20" s="186"/>
      <c r="AD20" s="185"/>
      <c r="AE20" s="185"/>
      <c r="AF20" s="185"/>
      <c r="AG20" s="187">
        <f t="shared" si="0"/>
        <v>0</v>
      </c>
      <c r="AH20" s="187"/>
      <c r="AI20" s="187"/>
      <c r="AJ20" s="53"/>
      <c r="AK20" s="188"/>
      <c r="AL20" s="188"/>
      <c r="AM20" s="186"/>
      <c r="AN20" s="186"/>
      <c r="AO20" s="185"/>
      <c r="AP20" s="185"/>
      <c r="AQ20" s="185"/>
      <c r="AR20" s="187">
        <f t="shared" si="1"/>
        <v>0</v>
      </c>
      <c r="AS20" s="187"/>
      <c r="AT20" s="200"/>
      <c r="AU20" s="137"/>
      <c r="AV20" s="135"/>
      <c r="AW20" s="135"/>
      <c r="AX20" s="135"/>
      <c r="AY20" s="135"/>
      <c r="AZ20" s="136"/>
      <c r="BC20" s="25"/>
    </row>
    <row r="21" spans="1:55" ht="36" customHeight="1" x14ac:dyDescent="0.2">
      <c r="A21" s="73">
        <v>3</v>
      </c>
      <c r="B21" s="170"/>
      <c r="C21" s="167"/>
      <c r="D21" s="167"/>
      <c r="E21" s="167"/>
      <c r="F21" s="167"/>
      <c r="G21" s="167"/>
      <c r="H21" s="167"/>
      <c r="I21" s="167"/>
      <c r="J21" s="167"/>
      <c r="K21" s="167"/>
      <c r="L21" s="167"/>
      <c r="M21" s="167"/>
      <c r="N21" s="167"/>
      <c r="O21" s="167"/>
      <c r="P21" s="168"/>
      <c r="Q21" s="168"/>
      <c r="R21" s="169"/>
      <c r="S21" s="169"/>
      <c r="T21" s="169"/>
      <c r="U21" s="134"/>
      <c r="V21" s="135"/>
      <c r="W21" s="135"/>
      <c r="X21" s="136"/>
      <c r="Y21" s="132"/>
      <c r="Z21" s="133"/>
      <c r="AA21" s="133"/>
      <c r="AB21" s="186"/>
      <c r="AC21" s="186"/>
      <c r="AD21" s="185"/>
      <c r="AE21" s="185"/>
      <c r="AF21" s="185"/>
      <c r="AG21" s="187">
        <f t="shared" si="0"/>
        <v>0</v>
      </c>
      <c r="AH21" s="187"/>
      <c r="AI21" s="187"/>
      <c r="AJ21" s="53"/>
      <c r="AK21" s="188"/>
      <c r="AL21" s="188"/>
      <c r="AM21" s="186"/>
      <c r="AN21" s="186"/>
      <c r="AO21" s="185"/>
      <c r="AP21" s="185"/>
      <c r="AQ21" s="185"/>
      <c r="AR21" s="187">
        <f t="shared" si="1"/>
        <v>0</v>
      </c>
      <c r="AS21" s="187"/>
      <c r="AT21" s="200"/>
      <c r="AU21" s="137"/>
      <c r="AV21" s="135"/>
      <c r="AW21" s="135"/>
      <c r="AX21" s="135"/>
      <c r="AY21" s="135"/>
      <c r="AZ21" s="136"/>
      <c r="BC21" s="44" t="s">
        <v>1</v>
      </c>
    </row>
    <row r="22" spans="1:55" ht="36" customHeight="1" x14ac:dyDescent="0.2">
      <c r="A22" s="73">
        <v>4</v>
      </c>
      <c r="B22" s="170"/>
      <c r="C22" s="167"/>
      <c r="D22" s="167"/>
      <c r="E22" s="167"/>
      <c r="F22" s="167"/>
      <c r="G22" s="167"/>
      <c r="H22" s="167"/>
      <c r="I22" s="167"/>
      <c r="J22" s="167"/>
      <c r="K22" s="167"/>
      <c r="L22" s="167"/>
      <c r="M22" s="167"/>
      <c r="N22" s="167"/>
      <c r="O22" s="167"/>
      <c r="P22" s="168"/>
      <c r="Q22" s="168"/>
      <c r="R22" s="169"/>
      <c r="S22" s="169"/>
      <c r="T22" s="169"/>
      <c r="U22" s="134"/>
      <c r="V22" s="135"/>
      <c r="W22" s="135"/>
      <c r="X22" s="136"/>
      <c r="Y22" s="132"/>
      <c r="Z22" s="133"/>
      <c r="AA22" s="133"/>
      <c r="AB22" s="186"/>
      <c r="AC22" s="186"/>
      <c r="AD22" s="185"/>
      <c r="AE22" s="185"/>
      <c r="AF22" s="185"/>
      <c r="AG22" s="187">
        <f t="shared" si="0"/>
        <v>0</v>
      </c>
      <c r="AH22" s="187"/>
      <c r="AI22" s="187"/>
      <c r="AJ22" s="53"/>
      <c r="AK22" s="188"/>
      <c r="AL22" s="188"/>
      <c r="AM22" s="186"/>
      <c r="AN22" s="186"/>
      <c r="AO22" s="185"/>
      <c r="AP22" s="185"/>
      <c r="AQ22" s="185"/>
      <c r="AR22" s="187">
        <f t="shared" si="1"/>
        <v>0</v>
      </c>
      <c r="AS22" s="187"/>
      <c r="AT22" s="200"/>
      <c r="AU22" s="137"/>
      <c r="AV22" s="135"/>
      <c r="AW22" s="135"/>
      <c r="AX22" s="135"/>
      <c r="AY22" s="135"/>
      <c r="AZ22" s="136"/>
    </row>
    <row r="23" spans="1:55" ht="36" customHeight="1" x14ac:dyDescent="0.2">
      <c r="A23" s="73">
        <v>5</v>
      </c>
      <c r="B23" s="170"/>
      <c r="C23" s="167"/>
      <c r="D23" s="167"/>
      <c r="E23" s="167"/>
      <c r="F23" s="167"/>
      <c r="G23" s="167"/>
      <c r="H23" s="167"/>
      <c r="I23" s="167"/>
      <c r="J23" s="167"/>
      <c r="K23" s="167"/>
      <c r="L23" s="167"/>
      <c r="M23" s="167"/>
      <c r="N23" s="167"/>
      <c r="O23" s="167"/>
      <c r="P23" s="168"/>
      <c r="Q23" s="168"/>
      <c r="R23" s="169"/>
      <c r="S23" s="169"/>
      <c r="T23" s="169"/>
      <c r="U23" s="134"/>
      <c r="V23" s="135"/>
      <c r="W23" s="135"/>
      <c r="X23" s="136"/>
      <c r="Y23" s="132"/>
      <c r="Z23" s="133"/>
      <c r="AA23" s="133"/>
      <c r="AB23" s="186"/>
      <c r="AC23" s="186"/>
      <c r="AD23" s="185"/>
      <c r="AE23" s="185"/>
      <c r="AF23" s="185"/>
      <c r="AG23" s="187">
        <f t="shared" si="0"/>
        <v>0</v>
      </c>
      <c r="AH23" s="187"/>
      <c r="AI23" s="187"/>
      <c r="AJ23" s="53"/>
      <c r="AK23" s="188"/>
      <c r="AL23" s="188"/>
      <c r="AM23" s="186"/>
      <c r="AN23" s="186"/>
      <c r="AO23" s="185"/>
      <c r="AP23" s="185"/>
      <c r="AQ23" s="185"/>
      <c r="AR23" s="187">
        <f t="shared" si="1"/>
        <v>0</v>
      </c>
      <c r="AS23" s="187"/>
      <c r="AT23" s="200"/>
      <c r="AU23" s="137"/>
      <c r="AV23" s="135"/>
      <c r="AW23" s="135"/>
      <c r="AX23" s="135"/>
      <c r="AY23" s="135"/>
      <c r="AZ23" s="136"/>
    </row>
    <row r="24" spans="1:55" ht="36" customHeight="1" x14ac:dyDescent="0.2">
      <c r="A24" s="73">
        <v>6</v>
      </c>
      <c r="B24" s="170"/>
      <c r="C24" s="167"/>
      <c r="D24" s="167"/>
      <c r="E24" s="167"/>
      <c r="F24" s="167"/>
      <c r="G24" s="167"/>
      <c r="H24" s="167"/>
      <c r="I24" s="167"/>
      <c r="J24" s="167"/>
      <c r="K24" s="167"/>
      <c r="L24" s="167"/>
      <c r="M24" s="167"/>
      <c r="N24" s="167"/>
      <c r="O24" s="167"/>
      <c r="P24" s="168"/>
      <c r="Q24" s="168"/>
      <c r="R24" s="169"/>
      <c r="S24" s="169"/>
      <c r="T24" s="169"/>
      <c r="U24" s="134"/>
      <c r="V24" s="135"/>
      <c r="W24" s="135"/>
      <c r="X24" s="136"/>
      <c r="Y24" s="132"/>
      <c r="Z24" s="133"/>
      <c r="AA24" s="133"/>
      <c r="AB24" s="186"/>
      <c r="AC24" s="186"/>
      <c r="AD24" s="185"/>
      <c r="AE24" s="185"/>
      <c r="AF24" s="185"/>
      <c r="AG24" s="187">
        <f t="shared" si="0"/>
        <v>0</v>
      </c>
      <c r="AH24" s="187"/>
      <c r="AI24" s="187"/>
      <c r="AJ24" s="53"/>
      <c r="AK24" s="188"/>
      <c r="AL24" s="188"/>
      <c r="AM24" s="186"/>
      <c r="AN24" s="186"/>
      <c r="AO24" s="185"/>
      <c r="AP24" s="185"/>
      <c r="AQ24" s="185"/>
      <c r="AR24" s="187">
        <f t="shared" si="1"/>
        <v>0</v>
      </c>
      <c r="AS24" s="187"/>
      <c r="AT24" s="200"/>
      <c r="AU24" s="137"/>
      <c r="AV24" s="135"/>
      <c r="AW24" s="135"/>
      <c r="AX24" s="135"/>
      <c r="AY24" s="135"/>
      <c r="AZ24" s="136"/>
      <c r="BC24" s="27" t="str">
        <f>B7</f>
        <v>1520-1</v>
      </c>
    </row>
    <row r="25" spans="1:55" ht="36" customHeight="1" x14ac:dyDescent="0.2">
      <c r="A25" s="73">
        <v>7</v>
      </c>
      <c r="B25" s="170"/>
      <c r="C25" s="167"/>
      <c r="D25" s="167"/>
      <c r="E25" s="167"/>
      <c r="F25" s="167"/>
      <c r="G25" s="167"/>
      <c r="H25" s="167"/>
      <c r="I25" s="167"/>
      <c r="J25" s="167"/>
      <c r="K25" s="167"/>
      <c r="L25" s="167"/>
      <c r="M25" s="167"/>
      <c r="N25" s="167"/>
      <c r="O25" s="167"/>
      <c r="P25" s="168"/>
      <c r="Q25" s="168"/>
      <c r="R25" s="169"/>
      <c r="S25" s="169"/>
      <c r="T25" s="169"/>
      <c r="U25" s="134"/>
      <c r="V25" s="135"/>
      <c r="W25" s="135"/>
      <c r="X25" s="136"/>
      <c r="Y25" s="132"/>
      <c r="Z25" s="133"/>
      <c r="AA25" s="133"/>
      <c r="AB25" s="186"/>
      <c r="AC25" s="186"/>
      <c r="AD25" s="185"/>
      <c r="AE25" s="185"/>
      <c r="AF25" s="185"/>
      <c r="AG25" s="187">
        <f t="shared" si="0"/>
        <v>0</v>
      </c>
      <c r="AH25" s="187"/>
      <c r="AI25" s="187"/>
      <c r="AJ25" s="53"/>
      <c r="AK25" s="188"/>
      <c r="AL25" s="188"/>
      <c r="AM25" s="186"/>
      <c r="AN25" s="186"/>
      <c r="AO25" s="185"/>
      <c r="AP25" s="185"/>
      <c r="AQ25" s="185"/>
      <c r="AR25" s="187">
        <f t="shared" si="1"/>
        <v>0</v>
      </c>
      <c r="AS25" s="187"/>
      <c r="AT25" s="200"/>
      <c r="AU25" s="137"/>
      <c r="AV25" s="135"/>
      <c r="AW25" s="135"/>
      <c r="AX25" s="135"/>
      <c r="AY25" s="135"/>
      <c r="AZ25" s="136"/>
      <c r="BC25" s="27" t="str">
        <f>B8</f>
        <v>1520-2</v>
      </c>
    </row>
    <row r="26" spans="1:55" ht="36" customHeight="1" x14ac:dyDescent="0.2">
      <c r="A26" s="73">
        <v>8</v>
      </c>
      <c r="B26" s="170"/>
      <c r="C26" s="167"/>
      <c r="D26" s="167"/>
      <c r="E26" s="167"/>
      <c r="F26" s="167"/>
      <c r="G26" s="167"/>
      <c r="H26" s="167"/>
      <c r="I26" s="167"/>
      <c r="J26" s="167"/>
      <c r="K26" s="167"/>
      <c r="L26" s="167"/>
      <c r="M26" s="167"/>
      <c r="N26" s="167"/>
      <c r="O26" s="167"/>
      <c r="P26" s="168"/>
      <c r="Q26" s="168"/>
      <c r="R26" s="169"/>
      <c r="S26" s="169"/>
      <c r="T26" s="169"/>
      <c r="U26" s="134"/>
      <c r="V26" s="135"/>
      <c r="W26" s="135"/>
      <c r="X26" s="136"/>
      <c r="Y26" s="132"/>
      <c r="Z26" s="133"/>
      <c r="AA26" s="133"/>
      <c r="AB26" s="186"/>
      <c r="AC26" s="186"/>
      <c r="AD26" s="185"/>
      <c r="AE26" s="185"/>
      <c r="AF26" s="185"/>
      <c r="AG26" s="187">
        <f t="shared" si="0"/>
        <v>0</v>
      </c>
      <c r="AH26" s="187"/>
      <c r="AI26" s="187"/>
      <c r="AJ26" s="53"/>
      <c r="AK26" s="188"/>
      <c r="AL26" s="188"/>
      <c r="AM26" s="186"/>
      <c r="AN26" s="186"/>
      <c r="AO26" s="185"/>
      <c r="AP26" s="185"/>
      <c r="AQ26" s="185"/>
      <c r="AR26" s="187">
        <f t="shared" si="1"/>
        <v>0</v>
      </c>
      <c r="AS26" s="187"/>
      <c r="AT26" s="200"/>
      <c r="AU26" s="137"/>
      <c r="AV26" s="135"/>
      <c r="AW26" s="135"/>
      <c r="AX26" s="135"/>
      <c r="AY26" s="135"/>
      <c r="AZ26" s="136"/>
      <c r="BC26" s="27" t="str">
        <f>B9</f>
        <v>1520-3</v>
      </c>
    </row>
    <row r="27" spans="1:55" ht="36" customHeight="1" x14ac:dyDescent="0.2">
      <c r="A27" s="73">
        <v>9</v>
      </c>
      <c r="B27" s="170"/>
      <c r="C27" s="167"/>
      <c r="D27" s="167"/>
      <c r="E27" s="167"/>
      <c r="F27" s="167"/>
      <c r="G27" s="167"/>
      <c r="H27" s="167"/>
      <c r="I27" s="167"/>
      <c r="J27" s="167"/>
      <c r="K27" s="167"/>
      <c r="L27" s="167"/>
      <c r="M27" s="167"/>
      <c r="N27" s="167"/>
      <c r="O27" s="167"/>
      <c r="P27" s="168"/>
      <c r="Q27" s="168"/>
      <c r="R27" s="169"/>
      <c r="S27" s="169"/>
      <c r="T27" s="169"/>
      <c r="U27" s="134"/>
      <c r="V27" s="135"/>
      <c r="W27" s="135"/>
      <c r="X27" s="136"/>
      <c r="Y27" s="132"/>
      <c r="Z27" s="133"/>
      <c r="AA27" s="133"/>
      <c r="AB27" s="186"/>
      <c r="AC27" s="186"/>
      <c r="AD27" s="185"/>
      <c r="AE27" s="185"/>
      <c r="AF27" s="185"/>
      <c r="AG27" s="187">
        <f t="shared" si="0"/>
        <v>0</v>
      </c>
      <c r="AH27" s="187"/>
      <c r="AI27" s="187"/>
      <c r="AJ27" s="53"/>
      <c r="AK27" s="188"/>
      <c r="AL27" s="188"/>
      <c r="AM27" s="186"/>
      <c r="AN27" s="186"/>
      <c r="AO27" s="185"/>
      <c r="AP27" s="185"/>
      <c r="AQ27" s="185"/>
      <c r="AR27" s="187">
        <f t="shared" si="1"/>
        <v>0</v>
      </c>
      <c r="AS27" s="187"/>
      <c r="AT27" s="200"/>
      <c r="AU27" s="137"/>
      <c r="AV27" s="135"/>
      <c r="AW27" s="135"/>
      <c r="AX27" s="135"/>
      <c r="AY27" s="135"/>
      <c r="AZ27" s="136"/>
      <c r="BC27" s="27" t="str">
        <f>B10</f>
        <v>1520-4</v>
      </c>
    </row>
    <row r="28" spans="1:55" ht="36" customHeight="1" x14ac:dyDescent="0.2">
      <c r="A28" s="73">
        <v>10</v>
      </c>
      <c r="B28" s="170"/>
      <c r="C28" s="167"/>
      <c r="D28" s="167"/>
      <c r="E28" s="167"/>
      <c r="F28" s="167"/>
      <c r="G28" s="167"/>
      <c r="H28" s="167"/>
      <c r="I28" s="167"/>
      <c r="J28" s="167"/>
      <c r="K28" s="167"/>
      <c r="L28" s="167"/>
      <c r="M28" s="167"/>
      <c r="N28" s="167"/>
      <c r="O28" s="167"/>
      <c r="P28" s="168"/>
      <c r="Q28" s="168"/>
      <c r="R28" s="169"/>
      <c r="S28" s="169"/>
      <c r="T28" s="169"/>
      <c r="U28" s="134"/>
      <c r="V28" s="135"/>
      <c r="W28" s="135"/>
      <c r="X28" s="136"/>
      <c r="Y28" s="132"/>
      <c r="Z28" s="133"/>
      <c r="AA28" s="133"/>
      <c r="AB28" s="186"/>
      <c r="AC28" s="186"/>
      <c r="AD28" s="185"/>
      <c r="AE28" s="185"/>
      <c r="AF28" s="185"/>
      <c r="AG28" s="187">
        <f t="shared" si="0"/>
        <v>0</v>
      </c>
      <c r="AH28" s="187"/>
      <c r="AI28" s="187"/>
      <c r="AJ28" s="53"/>
      <c r="AK28" s="188"/>
      <c r="AL28" s="188"/>
      <c r="AM28" s="186"/>
      <c r="AN28" s="186"/>
      <c r="AO28" s="185"/>
      <c r="AP28" s="185"/>
      <c r="AQ28" s="185"/>
      <c r="AR28" s="187">
        <f t="shared" si="1"/>
        <v>0</v>
      </c>
      <c r="AS28" s="187"/>
      <c r="AT28" s="200"/>
      <c r="AU28" s="137"/>
      <c r="AV28" s="135"/>
      <c r="AW28" s="135"/>
      <c r="AX28" s="135"/>
      <c r="AY28" s="135"/>
      <c r="AZ28" s="136"/>
      <c r="BC28" s="27" t="str">
        <f>O7</f>
        <v>1520-5</v>
      </c>
    </row>
    <row r="29" spans="1:55" ht="36" customHeight="1" x14ac:dyDescent="0.2">
      <c r="A29" s="73">
        <v>11</v>
      </c>
      <c r="B29" s="170"/>
      <c r="C29" s="167"/>
      <c r="D29" s="167"/>
      <c r="E29" s="167"/>
      <c r="F29" s="167"/>
      <c r="G29" s="167"/>
      <c r="H29" s="167"/>
      <c r="I29" s="167"/>
      <c r="J29" s="167"/>
      <c r="K29" s="167"/>
      <c r="L29" s="167"/>
      <c r="M29" s="167"/>
      <c r="N29" s="167"/>
      <c r="O29" s="167"/>
      <c r="P29" s="168"/>
      <c r="Q29" s="168"/>
      <c r="R29" s="169"/>
      <c r="S29" s="169"/>
      <c r="T29" s="169"/>
      <c r="U29" s="134"/>
      <c r="V29" s="135"/>
      <c r="W29" s="135"/>
      <c r="X29" s="136"/>
      <c r="Y29" s="132"/>
      <c r="Z29" s="133"/>
      <c r="AA29" s="133"/>
      <c r="AB29" s="186"/>
      <c r="AC29" s="186"/>
      <c r="AD29" s="185"/>
      <c r="AE29" s="185"/>
      <c r="AF29" s="185"/>
      <c r="AG29" s="187">
        <f t="shared" si="0"/>
        <v>0</v>
      </c>
      <c r="AH29" s="187"/>
      <c r="AI29" s="187"/>
      <c r="AJ29" s="53"/>
      <c r="AK29" s="188"/>
      <c r="AL29" s="188"/>
      <c r="AM29" s="186"/>
      <c r="AN29" s="186"/>
      <c r="AO29" s="185"/>
      <c r="AP29" s="185"/>
      <c r="AQ29" s="185"/>
      <c r="AR29" s="187">
        <f t="shared" si="1"/>
        <v>0</v>
      </c>
      <c r="AS29" s="187"/>
      <c r="AT29" s="200"/>
      <c r="AU29" s="137"/>
      <c r="AV29" s="135"/>
      <c r="AW29" s="135"/>
      <c r="AX29" s="135"/>
      <c r="AY29" s="135"/>
      <c r="AZ29" s="136"/>
      <c r="BC29" s="27" t="str">
        <f>O8</f>
        <v>1520-6</v>
      </c>
    </row>
    <row r="30" spans="1:55" ht="36" customHeight="1" x14ac:dyDescent="0.2">
      <c r="A30" s="73">
        <v>12</v>
      </c>
      <c r="B30" s="170"/>
      <c r="C30" s="167"/>
      <c r="D30" s="167"/>
      <c r="E30" s="167"/>
      <c r="F30" s="167"/>
      <c r="G30" s="167"/>
      <c r="H30" s="167"/>
      <c r="I30" s="167"/>
      <c r="J30" s="167"/>
      <c r="K30" s="167"/>
      <c r="L30" s="167"/>
      <c r="M30" s="167"/>
      <c r="N30" s="167"/>
      <c r="O30" s="167"/>
      <c r="P30" s="168"/>
      <c r="Q30" s="168"/>
      <c r="R30" s="169"/>
      <c r="S30" s="169"/>
      <c r="T30" s="169"/>
      <c r="U30" s="134"/>
      <c r="V30" s="135"/>
      <c r="W30" s="135"/>
      <c r="X30" s="136"/>
      <c r="Y30" s="132"/>
      <c r="Z30" s="133"/>
      <c r="AA30" s="133"/>
      <c r="AB30" s="186"/>
      <c r="AC30" s="186"/>
      <c r="AD30" s="185"/>
      <c r="AE30" s="185"/>
      <c r="AF30" s="185"/>
      <c r="AG30" s="187">
        <f t="shared" si="0"/>
        <v>0</v>
      </c>
      <c r="AH30" s="187"/>
      <c r="AI30" s="187"/>
      <c r="AJ30" s="53"/>
      <c r="AK30" s="188"/>
      <c r="AL30" s="188"/>
      <c r="AM30" s="186"/>
      <c r="AN30" s="186"/>
      <c r="AO30" s="185"/>
      <c r="AP30" s="185"/>
      <c r="AQ30" s="185"/>
      <c r="AR30" s="187">
        <f t="shared" si="1"/>
        <v>0</v>
      </c>
      <c r="AS30" s="187"/>
      <c r="AT30" s="200"/>
      <c r="AU30" s="137"/>
      <c r="AV30" s="135"/>
      <c r="AW30" s="135"/>
      <c r="AX30" s="135"/>
      <c r="AY30" s="135"/>
      <c r="AZ30" s="136"/>
      <c r="BC30" s="27" t="str">
        <f>O9</f>
        <v>1520-7</v>
      </c>
    </row>
    <row r="31" spans="1:55" ht="36" customHeight="1" x14ac:dyDescent="0.2">
      <c r="A31" s="73">
        <v>13</v>
      </c>
      <c r="B31" s="170"/>
      <c r="C31" s="167"/>
      <c r="D31" s="167"/>
      <c r="E31" s="167"/>
      <c r="F31" s="167"/>
      <c r="G31" s="167"/>
      <c r="H31" s="167"/>
      <c r="I31" s="167"/>
      <c r="J31" s="167"/>
      <c r="K31" s="167"/>
      <c r="L31" s="167"/>
      <c r="M31" s="167"/>
      <c r="N31" s="167"/>
      <c r="O31" s="167"/>
      <c r="P31" s="168"/>
      <c r="Q31" s="168"/>
      <c r="R31" s="169"/>
      <c r="S31" s="169"/>
      <c r="T31" s="169"/>
      <c r="U31" s="134"/>
      <c r="V31" s="135"/>
      <c r="W31" s="135"/>
      <c r="X31" s="136"/>
      <c r="Y31" s="132"/>
      <c r="Z31" s="133"/>
      <c r="AA31" s="133"/>
      <c r="AB31" s="186"/>
      <c r="AC31" s="186"/>
      <c r="AD31" s="185"/>
      <c r="AE31" s="185"/>
      <c r="AF31" s="185"/>
      <c r="AG31" s="187">
        <f t="shared" si="0"/>
        <v>0</v>
      </c>
      <c r="AH31" s="187"/>
      <c r="AI31" s="187"/>
      <c r="AJ31" s="53"/>
      <c r="AK31" s="188"/>
      <c r="AL31" s="188"/>
      <c r="AM31" s="186"/>
      <c r="AN31" s="186"/>
      <c r="AO31" s="185"/>
      <c r="AP31" s="185"/>
      <c r="AQ31" s="185"/>
      <c r="AR31" s="187">
        <f t="shared" si="1"/>
        <v>0</v>
      </c>
      <c r="AS31" s="187"/>
      <c r="AT31" s="200"/>
      <c r="AU31" s="137"/>
      <c r="AV31" s="135"/>
      <c r="AW31" s="135"/>
      <c r="AX31" s="135"/>
      <c r="AY31" s="135"/>
      <c r="AZ31" s="136"/>
      <c r="BC31" s="27" t="str">
        <f>O10</f>
        <v>1520-8</v>
      </c>
    </row>
    <row r="32" spans="1:55" ht="36" customHeight="1" x14ac:dyDescent="0.2">
      <c r="A32" s="73">
        <v>14</v>
      </c>
      <c r="B32" s="170"/>
      <c r="C32" s="167"/>
      <c r="D32" s="167"/>
      <c r="E32" s="167"/>
      <c r="F32" s="167"/>
      <c r="G32" s="167"/>
      <c r="H32" s="167"/>
      <c r="I32" s="167"/>
      <c r="J32" s="167"/>
      <c r="K32" s="167"/>
      <c r="L32" s="167"/>
      <c r="M32" s="167"/>
      <c r="N32" s="167"/>
      <c r="O32" s="167"/>
      <c r="P32" s="168"/>
      <c r="Q32" s="168"/>
      <c r="R32" s="169"/>
      <c r="S32" s="169"/>
      <c r="T32" s="169"/>
      <c r="U32" s="134"/>
      <c r="V32" s="135"/>
      <c r="W32" s="135"/>
      <c r="X32" s="136"/>
      <c r="Y32" s="132"/>
      <c r="Z32" s="133"/>
      <c r="AA32" s="133"/>
      <c r="AB32" s="186"/>
      <c r="AC32" s="186"/>
      <c r="AD32" s="185"/>
      <c r="AE32" s="185"/>
      <c r="AF32" s="185"/>
      <c r="AG32" s="187">
        <f t="shared" si="0"/>
        <v>0</v>
      </c>
      <c r="AH32" s="187"/>
      <c r="AI32" s="187"/>
      <c r="AJ32" s="53"/>
      <c r="AK32" s="188"/>
      <c r="AL32" s="188"/>
      <c r="AM32" s="186"/>
      <c r="AN32" s="186"/>
      <c r="AO32" s="185"/>
      <c r="AP32" s="185"/>
      <c r="AQ32" s="185"/>
      <c r="AR32" s="187">
        <f t="shared" si="1"/>
        <v>0</v>
      </c>
      <c r="AS32" s="187"/>
      <c r="AT32" s="200"/>
      <c r="AU32" s="137"/>
      <c r="AV32" s="135"/>
      <c r="AW32" s="135"/>
      <c r="AX32" s="135"/>
      <c r="AY32" s="135"/>
      <c r="AZ32" s="136"/>
    </row>
    <row r="33" spans="1:52" ht="36" customHeight="1" x14ac:dyDescent="0.2">
      <c r="A33" s="73">
        <v>15</v>
      </c>
      <c r="B33" s="170"/>
      <c r="C33" s="167"/>
      <c r="D33" s="167"/>
      <c r="E33" s="167"/>
      <c r="F33" s="167"/>
      <c r="G33" s="167"/>
      <c r="H33" s="167"/>
      <c r="I33" s="167"/>
      <c r="J33" s="167"/>
      <c r="K33" s="167"/>
      <c r="L33" s="167"/>
      <c r="M33" s="167"/>
      <c r="N33" s="167"/>
      <c r="O33" s="167"/>
      <c r="P33" s="168"/>
      <c r="Q33" s="168"/>
      <c r="R33" s="169"/>
      <c r="S33" s="169"/>
      <c r="T33" s="169"/>
      <c r="U33" s="134"/>
      <c r="V33" s="135"/>
      <c r="W33" s="135"/>
      <c r="X33" s="136"/>
      <c r="Y33" s="132"/>
      <c r="Z33" s="133"/>
      <c r="AA33" s="133"/>
      <c r="AB33" s="186"/>
      <c r="AC33" s="186"/>
      <c r="AD33" s="185"/>
      <c r="AE33" s="185"/>
      <c r="AF33" s="185"/>
      <c r="AG33" s="187">
        <f t="shared" si="0"/>
        <v>0</v>
      </c>
      <c r="AH33" s="187"/>
      <c r="AI33" s="187"/>
      <c r="AJ33" s="53"/>
      <c r="AK33" s="188"/>
      <c r="AL33" s="188"/>
      <c r="AM33" s="186"/>
      <c r="AN33" s="186"/>
      <c r="AO33" s="185"/>
      <c r="AP33" s="185"/>
      <c r="AQ33" s="185"/>
      <c r="AR33" s="187">
        <f t="shared" si="1"/>
        <v>0</v>
      </c>
      <c r="AS33" s="187"/>
      <c r="AT33" s="200"/>
      <c r="AU33" s="137"/>
      <c r="AV33" s="135"/>
      <c r="AW33" s="135"/>
      <c r="AX33" s="135"/>
      <c r="AY33" s="135"/>
      <c r="AZ33" s="136"/>
    </row>
    <row r="34" spans="1:52" ht="36" customHeight="1" x14ac:dyDescent="0.2">
      <c r="A34" s="73">
        <v>16</v>
      </c>
      <c r="B34" s="170"/>
      <c r="C34" s="167"/>
      <c r="D34" s="167"/>
      <c r="E34" s="167"/>
      <c r="F34" s="167"/>
      <c r="G34" s="167"/>
      <c r="H34" s="167"/>
      <c r="I34" s="167"/>
      <c r="J34" s="167"/>
      <c r="K34" s="167"/>
      <c r="L34" s="167"/>
      <c r="M34" s="167"/>
      <c r="N34" s="167"/>
      <c r="O34" s="167"/>
      <c r="P34" s="168"/>
      <c r="Q34" s="168"/>
      <c r="R34" s="169"/>
      <c r="S34" s="169"/>
      <c r="T34" s="169"/>
      <c r="U34" s="134"/>
      <c r="V34" s="135"/>
      <c r="W34" s="135"/>
      <c r="X34" s="136"/>
      <c r="Y34" s="132"/>
      <c r="Z34" s="133"/>
      <c r="AA34" s="133"/>
      <c r="AB34" s="186"/>
      <c r="AC34" s="186"/>
      <c r="AD34" s="185"/>
      <c r="AE34" s="185"/>
      <c r="AF34" s="185"/>
      <c r="AG34" s="187">
        <f t="shared" si="0"/>
        <v>0</v>
      </c>
      <c r="AH34" s="187"/>
      <c r="AI34" s="187"/>
      <c r="AJ34" s="53"/>
      <c r="AK34" s="188"/>
      <c r="AL34" s="188"/>
      <c r="AM34" s="186"/>
      <c r="AN34" s="186"/>
      <c r="AO34" s="185"/>
      <c r="AP34" s="185"/>
      <c r="AQ34" s="185"/>
      <c r="AR34" s="187">
        <f t="shared" si="1"/>
        <v>0</v>
      </c>
      <c r="AS34" s="187"/>
      <c r="AT34" s="200"/>
      <c r="AU34" s="137"/>
      <c r="AV34" s="135"/>
      <c r="AW34" s="135"/>
      <c r="AX34" s="135"/>
      <c r="AY34" s="135"/>
      <c r="AZ34" s="136"/>
    </row>
    <row r="35" spans="1:52" ht="36" customHeight="1" x14ac:dyDescent="0.2">
      <c r="A35" s="73">
        <v>17</v>
      </c>
      <c r="B35" s="170"/>
      <c r="C35" s="167"/>
      <c r="D35" s="167"/>
      <c r="E35" s="167"/>
      <c r="F35" s="167"/>
      <c r="G35" s="167"/>
      <c r="H35" s="167"/>
      <c r="I35" s="167"/>
      <c r="J35" s="167"/>
      <c r="K35" s="167"/>
      <c r="L35" s="167"/>
      <c r="M35" s="167"/>
      <c r="N35" s="167"/>
      <c r="O35" s="167"/>
      <c r="P35" s="168"/>
      <c r="Q35" s="168"/>
      <c r="R35" s="169"/>
      <c r="S35" s="169"/>
      <c r="T35" s="169"/>
      <c r="U35" s="134"/>
      <c r="V35" s="135"/>
      <c r="W35" s="135"/>
      <c r="X35" s="136"/>
      <c r="Y35" s="132"/>
      <c r="Z35" s="133"/>
      <c r="AA35" s="133"/>
      <c r="AB35" s="186"/>
      <c r="AC35" s="186"/>
      <c r="AD35" s="185"/>
      <c r="AE35" s="185"/>
      <c r="AF35" s="185"/>
      <c r="AG35" s="187">
        <f t="shared" si="0"/>
        <v>0</v>
      </c>
      <c r="AH35" s="187"/>
      <c r="AI35" s="187"/>
      <c r="AJ35" s="53"/>
      <c r="AK35" s="188"/>
      <c r="AL35" s="188"/>
      <c r="AM35" s="186"/>
      <c r="AN35" s="186"/>
      <c r="AO35" s="185"/>
      <c r="AP35" s="185"/>
      <c r="AQ35" s="185"/>
      <c r="AR35" s="187">
        <f t="shared" si="1"/>
        <v>0</v>
      </c>
      <c r="AS35" s="187"/>
      <c r="AT35" s="200"/>
      <c r="AU35" s="137"/>
      <c r="AV35" s="135"/>
      <c r="AW35" s="135"/>
      <c r="AX35" s="135"/>
      <c r="AY35" s="135"/>
      <c r="AZ35" s="136"/>
    </row>
    <row r="36" spans="1:52" ht="36" customHeight="1" x14ac:dyDescent="0.2">
      <c r="A36" s="73">
        <v>18</v>
      </c>
      <c r="B36" s="170"/>
      <c r="C36" s="167"/>
      <c r="D36" s="167"/>
      <c r="E36" s="167"/>
      <c r="F36" s="167"/>
      <c r="G36" s="167"/>
      <c r="H36" s="167"/>
      <c r="I36" s="167"/>
      <c r="J36" s="167"/>
      <c r="K36" s="167"/>
      <c r="L36" s="167"/>
      <c r="M36" s="167"/>
      <c r="N36" s="167"/>
      <c r="O36" s="167"/>
      <c r="P36" s="168"/>
      <c r="Q36" s="168"/>
      <c r="R36" s="169"/>
      <c r="S36" s="169"/>
      <c r="T36" s="169"/>
      <c r="U36" s="134"/>
      <c r="V36" s="135"/>
      <c r="W36" s="135"/>
      <c r="X36" s="136"/>
      <c r="Y36" s="132"/>
      <c r="Z36" s="133"/>
      <c r="AA36" s="133"/>
      <c r="AB36" s="186"/>
      <c r="AC36" s="186"/>
      <c r="AD36" s="185"/>
      <c r="AE36" s="185"/>
      <c r="AF36" s="185"/>
      <c r="AG36" s="187">
        <f t="shared" si="0"/>
        <v>0</v>
      </c>
      <c r="AH36" s="187"/>
      <c r="AI36" s="187"/>
      <c r="AJ36" s="53"/>
      <c r="AK36" s="188"/>
      <c r="AL36" s="188"/>
      <c r="AM36" s="186"/>
      <c r="AN36" s="186"/>
      <c r="AO36" s="185"/>
      <c r="AP36" s="185"/>
      <c r="AQ36" s="185"/>
      <c r="AR36" s="187">
        <f t="shared" si="1"/>
        <v>0</v>
      </c>
      <c r="AS36" s="187"/>
      <c r="AT36" s="200"/>
      <c r="AU36" s="137"/>
      <c r="AV36" s="135"/>
      <c r="AW36" s="135"/>
      <c r="AX36" s="135"/>
      <c r="AY36" s="135"/>
      <c r="AZ36" s="136"/>
    </row>
    <row r="37" spans="1:52" ht="36" customHeight="1" x14ac:dyDescent="0.2">
      <c r="A37" s="73">
        <v>19</v>
      </c>
      <c r="B37" s="170"/>
      <c r="C37" s="167"/>
      <c r="D37" s="167"/>
      <c r="E37" s="167"/>
      <c r="F37" s="167"/>
      <c r="G37" s="167"/>
      <c r="H37" s="167"/>
      <c r="I37" s="167"/>
      <c r="J37" s="167"/>
      <c r="K37" s="167"/>
      <c r="L37" s="167"/>
      <c r="M37" s="167"/>
      <c r="N37" s="167"/>
      <c r="O37" s="167"/>
      <c r="P37" s="168"/>
      <c r="Q37" s="168"/>
      <c r="R37" s="169"/>
      <c r="S37" s="169"/>
      <c r="T37" s="169"/>
      <c r="U37" s="134"/>
      <c r="V37" s="135"/>
      <c r="W37" s="135"/>
      <c r="X37" s="136"/>
      <c r="Y37" s="132"/>
      <c r="Z37" s="133"/>
      <c r="AA37" s="133"/>
      <c r="AB37" s="186"/>
      <c r="AC37" s="186"/>
      <c r="AD37" s="185"/>
      <c r="AE37" s="185"/>
      <c r="AF37" s="185"/>
      <c r="AG37" s="187">
        <f t="shared" si="0"/>
        <v>0</v>
      </c>
      <c r="AH37" s="187"/>
      <c r="AI37" s="187"/>
      <c r="AJ37" s="53"/>
      <c r="AK37" s="188"/>
      <c r="AL37" s="188"/>
      <c r="AM37" s="186"/>
      <c r="AN37" s="186"/>
      <c r="AO37" s="185"/>
      <c r="AP37" s="185"/>
      <c r="AQ37" s="185"/>
      <c r="AR37" s="187">
        <f t="shared" si="1"/>
        <v>0</v>
      </c>
      <c r="AS37" s="187"/>
      <c r="AT37" s="200"/>
      <c r="AU37" s="137"/>
      <c r="AV37" s="135"/>
      <c r="AW37" s="135"/>
      <c r="AX37" s="135"/>
      <c r="AY37" s="135"/>
      <c r="AZ37" s="136"/>
    </row>
    <row r="38" spans="1:52" ht="36" customHeight="1" x14ac:dyDescent="0.2">
      <c r="A38" s="73">
        <v>20</v>
      </c>
      <c r="B38" s="170"/>
      <c r="C38" s="167"/>
      <c r="D38" s="167"/>
      <c r="E38" s="167"/>
      <c r="F38" s="167"/>
      <c r="G38" s="167"/>
      <c r="H38" s="167"/>
      <c r="I38" s="167"/>
      <c r="J38" s="167"/>
      <c r="K38" s="167"/>
      <c r="L38" s="167"/>
      <c r="M38" s="167"/>
      <c r="N38" s="167"/>
      <c r="O38" s="167"/>
      <c r="P38" s="168"/>
      <c r="Q38" s="168"/>
      <c r="R38" s="169"/>
      <c r="S38" s="169"/>
      <c r="T38" s="169"/>
      <c r="U38" s="134"/>
      <c r="V38" s="135"/>
      <c r="W38" s="135"/>
      <c r="X38" s="136"/>
      <c r="Y38" s="132"/>
      <c r="Z38" s="133"/>
      <c r="AA38" s="133"/>
      <c r="AB38" s="186"/>
      <c r="AC38" s="186"/>
      <c r="AD38" s="185"/>
      <c r="AE38" s="185"/>
      <c r="AF38" s="185"/>
      <c r="AG38" s="187">
        <f t="shared" si="0"/>
        <v>0</v>
      </c>
      <c r="AH38" s="187"/>
      <c r="AI38" s="187"/>
      <c r="AJ38" s="53"/>
      <c r="AK38" s="188"/>
      <c r="AL38" s="188"/>
      <c r="AM38" s="186"/>
      <c r="AN38" s="186"/>
      <c r="AO38" s="185"/>
      <c r="AP38" s="185"/>
      <c r="AQ38" s="185"/>
      <c r="AR38" s="187">
        <f t="shared" si="1"/>
        <v>0</v>
      </c>
      <c r="AS38" s="187"/>
      <c r="AT38" s="200"/>
      <c r="AU38" s="137"/>
      <c r="AV38" s="135"/>
      <c r="AW38" s="135"/>
      <c r="AX38" s="135"/>
      <c r="AY38" s="135"/>
      <c r="AZ38" s="136"/>
    </row>
    <row r="39" spans="1:52" ht="36" customHeight="1" x14ac:dyDescent="0.2">
      <c r="A39" s="73">
        <v>21</v>
      </c>
      <c r="B39" s="170"/>
      <c r="C39" s="167"/>
      <c r="D39" s="167"/>
      <c r="E39" s="167"/>
      <c r="F39" s="167"/>
      <c r="G39" s="167"/>
      <c r="H39" s="167"/>
      <c r="I39" s="167"/>
      <c r="J39" s="167"/>
      <c r="K39" s="167"/>
      <c r="L39" s="167"/>
      <c r="M39" s="167"/>
      <c r="N39" s="167"/>
      <c r="O39" s="167"/>
      <c r="P39" s="168"/>
      <c r="Q39" s="168"/>
      <c r="R39" s="169"/>
      <c r="S39" s="169"/>
      <c r="T39" s="169"/>
      <c r="U39" s="134"/>
      <c r="V39" s="135"/>
      <c r="W39" s="135"/>
      <c r="X39" s="136"/>
      <c r="Y39" s="132"/>
      <c r="Z39" s="133"/>
      <c r="AA39" s="133"/>
      <c r="AB39" s="186"/>
      <c r="AC39" s="186"/>
      <c r="AD39" s="185"/>
      <c r="AE39" s="185"/>
      <c r="AF39" s="185"/>
      <c r="AG39" s="187">
        <f t="shared" si="0"/>
        <v>0</v>
      </c>
      <c r="AH39" s="187"/>
      <c r="AI39" s="187"/>
      <c r="AJ39" s="53"/>
      <c r="AK39" s="188"/>
      <c r="AL39" s="188"/>
      <c r="AM39" s="186"/>
      <c r="AN39" s="186"/>
      <c r="AO39" s="185"/>
      <c r="AP39" s="185"/>
      <c r="AQ39" s="185"/>
      <c r="AR39" s="187">
        <f t="shared" si="1"/>
        <v>0</v>
      </c>
      <c r="AS39" s="187"/>
      <c r="AT39" s="200"/>
      <c r="AU39" s="137"/>
      <c r="AV39" s="135"/>
      <c r="AW39" s="135"/>
      <c r="AX39" s="135"/>
      <c r="AY39" s="135"/>
      <c r="AZ39" s="136"/>
    </row>
    <row r="40" spans="1:52" ht="36" customHeight="1" x14ac:dyDescent="0.2">
      <c r="A40" s="73">
        <v>22</v>
      </c>
      <c r="B40" s="170"/>
      <c r="C40" s="167"/>
      <c r="D40" s="167"/>
      <c r="E40" s="167"/>
      <c r="F40" s="167"/>
      <c r="G40" s="167"/>
      <c r="H40" s="167"/>
      <c r="I40" s="167"/>
      <c r="J40" s="167"/>
      <c r="K40" s="167"/>
      <c r="L40" s="167"/>
      <c r="M40" s="167"/>
      <c r="N40" s="167"/>
      <c r="O40" s="167"/>
      <c r="P40" s="168"/>
      <c r="Q40" s="168"/>
      <c r="R40" s="169"/>
      <c r="S40" s="169"/>
      <c r="T40" s="169"/>
      <c r="U40" s="134"/>
      <c r="V40" s="135"/>
      <c r="W40" s="135"/>
      <c r="X40" s="136"/>
      <c r="Y40" s="132"/>
      <c r="Z40" s="133"/>
      <c r="AA40" s="133"/>
      <c r="AB40" s="186"/>
      <c r="AC40" s="186"/>
      <c r="AD40" s="185"/>
      <c r="AE40" s="185"/>
      <c r="AF40" s="185"/>
      <c r="AG40" s="187">
        <f t="shared" si="0"/>
        <v>0</v>
      </c>
      <c r="AH40" s="187"/>
      <c r="AI40" s="187"/>
      <c r="AJ40" s="53"/>
      <c r="AK40" s="188"/>
      <c r="AL40" s="188"/>
      <c r="AM40" s="186"/>
      <c r="AN40" s="186"/>
      <c r="AO40" s="185"/>
      <c r="AP40" s="185"/>
      <c r="AQ40" s="185"/>
      <c r="AR40" s="187">
        <f t="shared" si="1"/>
        <v>0</v>
      </c>
      <c r="AS40" s="187"/>
      <c r="AT40" s="200"/>
      <c r="AU40" s="137"/>
      <c r="AV40" s="135"/>
      <c r="AW40" s="135"/>
      <c r="AX40" s="135"/>
      <c r="AY40" s="135"/>
      <c r="AZ40" s="136"/>
    </row>
    <row r="41" spans="1:52" ht="36" customHeight="1" x14ac:dyDescent="0.2">
      <c r="A41" s="73">
        <v>23</v>
      </c>
      <c r="B41" s="170"/>
      <c r="C41" s="167"/>
      <c r="D41" s="167"/>
      <c r="E41" s="167"/>
      <c r="F41" s="167"/>
      <c r="G41" s="167"/>
      <c r="H41" s="167"/>
      <c r="I41" s="167"/>
      <c r="J41" s="167"/>
      <c r="K41" s="167"/>
      <c r="L41" s="167"/>
      <c r="M41" s="167"/>
      <c r="N41" s="167"/>
      <c r="O41" s="167"/>
      <c r="P41" s="168"/>
      <c r="Q41" s="168"/>
      <c r="R41" s="169"/>
      <c r="S41" s="169"/>
      <c r="T41" s="169"/>
      <c r="U41" s="134"/>
      <c r="V41" s="135"/>
      <c r="W41" s="135"/>
      <c r="X41" s="136"/>
      <c r="Y41" s="132"/>
      <c r="Z41" s="133"/>
      <c r="AA41" s="133"/>
      <c r="AB41" s="186"/>
      <c r="AC41" s="186"/>
      <c r="AD41" s="185"/>
      <c r="AE41" s="185"/>
      <c r="AF41" s="185"/>
      <c r="AG41" s="187">
        <f t="shared" si="0"/>
        <v>0</v>
      </c>
      <c r="AH41" s="187"/>
      <c r="AI41" s="187"/>
      <c r="AJ41" s="53"/>
      <c r="AK41" s="188"/>
      <c r="AL41" s="188"/>
      <c r="AM41" s="186"/>
      <c r="AN41" s="186"/>
      <c r="AO41" s="185"/>
      <c r="AP41" s="185"/>
      <c r="AQ41" s="185"/>
      <c r="AR41" s="187">
        <f t="shared" si="1"/>
        <v>0</v>
      </c>
      <c r="AS41" s="187"/>
      <c r="AT41" s="200"/>
      <c r="AU41" s="137"/>
      <c r="AV41" s="135"/>
      <c r="AW41" s="135"/>
      <c r="AX41" s="135"/>
      <c r="AY41" s="135"/>
      <c r="AZ41" s="136"/>
    </row>
    <row r="42" spans="1:52" ht="36" customHeight="1" x14ac:dyDescent="0.2">
      <c r="A42" s="73">
        <v>24</v>
      </c>
      <c r="B42" s="170"/>
      <c r="C42" s="167"/>
      <c r="D42" s="167"/>
      <c r="E42" s="167"/>
      <c r="F42" s="167"/>
      <c r="G42" s="167"/>
      <c r="H42" s="167"/>
      <c r="I42" s="167"/>
      <c r="J42" s="167"/>
      <c r="K42" s="167"/>
      <c r="L42" s="167"/>
      <c r="M42" s="167"/>
      <c r="N42" s="167"/>
      <c r="O42" s="167"/>
      <c r="P42" s="168"/>
      <c r="Q42" s="168"/>
      <c r="R42" s="169"/>
      <c r="S42" s="169"/>
      <c r="T42" s="169"/>
      <c r="U42" s="134"/>
      <c r="V42" s="135"/>
      <c r="W42" s="135"/>
      <c r="X42" s="136"/>
      <c r="Y42" s="132"/>
      <c r="Z42" s="133"/>
      <c r="AA42" s="133"/>
      <c r="AB42" s="186"/>
      <c r="AC42" s="186"/>
      <c r="AD42" s="185"/>
      <c r="AE42" s="185"/>
      <c r="AF42" s="185"/>
      <c r="AG42" s="187">
        <f t="shared" si="0"/>
        <v>0</v>
      </c>
      <c r="AH42" s="187"/>
      <c r="AI42" s="187"/>
      <c r="AJ42" s="53"/>
      <c r="AK42" s="188"/>
      <c r="AL42" s="188"/>
      <c r="AM42" s="186"/>
      <c r="AN42" s="186"/>
      <c r="AO42" s="185"/>
      <c r="AP42" s="185"/>
      <c r="AQ42" s="185"/>
      <c r="AR42" s="187">
        <f t="shared" si="1"/>
        <v>0</v>
      </c>
      <c r="AS42" s="187"/>
      <c r="AT42" s="200"/>
      <c r="AU42" s="137"/>
      <c r="AV42" s="135"/>
      <c r="AW42" s="135"/>
      <c r="AX42" s="135"/>
      <c r="AY42" s="135"/>
      <c r="AZ42" s="136"/>
    </row>
    <row r="43" spans="1:52" ht="36" customHeight="1" x14ac:dyDescent="0.2">
      <c r="A43" s="73">
        <v>25</v>
      </c>
      <c r="B43" s="170"/>
      <c r="C43" s="167"/>
      <c r="D43" s="167"/>
      <c r="E43" s="167"/>
      <c r="F43" s="167"/>
      <c r="G43" s="167"/>
      <c r="H43" s="167"/>
      <c r="I43" s="167"/>
      <c r="J43" s="167"/>
      <c r="K43" s="167"/>
      <c r="L43" s="167"/>
      <c r="M43" s="167"/>
      <c r="N43" s="167"/>
      <c r="O43" s="167"/>
      <c r="P43" s="168"/>
      <c r="Q43" s="168"/>
      <c r="R43" s="169"/>
      <c r="S43" s="169"/>
      <c r="T43" s="169"/>
      <c r="U43" s="134"/>
      <c r="V43" s="135"/>
      <c r="W43" s="135"/>
      <c r="X43" s="136"/>
      <c r="Y43" s="132"/>
      <c r="Z43" s="133"/>
      <c r="AA43" s="133"/>
      <c r="AB43" s="186"/>
      <c r="AC43" s="186"/>
      <c r="AD43" s="185"/>
      <c r="AE43" s="185"/>
      <c r="AF43" s="185"/>
      <c r="AG43" s="187">
        <f t="shared" si="0"/>
        <v>0</v>
      </c>
      <c r="AH43" s="187"/>
      <c r="AI43" s="187"/>
      <c r="AJ43" s="53"/>
      <c r="AK43" s="188"/>
      <c r="AL43" s="188"/>
      <c r="AM43" s="186"/>
      <c r="AN43" s="186"/>
      <c r="AO43" s="185"/>
      <c r="AP43" s="185"/>
      <c r="AQ43" s="185"/>
      <c r="AR43" s="187">
        <f t="shared" si="1"/>
        <v>0</v>
      </c>
      <c r="AS43" s="187"/>
      <c r="AT43" s="200"/>
      <c r="AU43" s="137"/>
      <c r="AV43" s="135"/>
      <c r="AW43" s="135"/>
      <c r="AX43" s="135"/>
      <c r="AY43" s="135"/>
      <c r="AZ43" s="136"/>
    </row>
    <row r="44" spans="1:52" ht="36" customHeight="1" x14ac:dyDescent="0.2">
      <c r="A44" s="73">
        <v>26</v>
      </c>
      <c r="B44" s="170"/>
      <c r="C44" s="167"/>
      <c r="D44" s="167"/>
      <c r="E44" s="167"/>
      <c r="F44" s="167"/>
      <c r="G44" s="167"/>
      <c r="H44" s="167"/>
      <c r="I44" s="167"/>
      <c r="J44" s="167"/>
      <c r="K44" s="167"/>
      <c r="L44" s="167"/>
      <c r="M44" s="167"/>
      <c r="N44" s="167"/>
      <c r="O44" s="167"/>
      <c r="P44" s="168"/>
      <c r="Q44" s="168"/>
      <c r="R44" s="169"/>
      <c r="S44" s="169"/>
      <c r="T44" s="169"/>
      <c r="U44" s="134"/>
      <c r="V44" s="135"/>
      <c r="W44" s="135"/>
      <c r="X44" s="136"/>
      <c r="Y44" s="132"/>
      <c r="Z44" s="133"/>
      <c r="AA44" s="133"/>
      <c r="AB44" s="186"/>
      <c r="AC44" s="186"/>
      <c r="AD44" s="185"/>
      <c r="AE44" s="185"/>
      <c r="AF44" s="185"/>
      <c r="AG44" s="187">
        <f t="shared" si="0"/>
        <v>0</v>
      </c>
      <c r="AH44" s="187"/>
      <c r="AI44" s="187"/>
      <c r="AJ44" s="53"/>
      <c r="AK44" s="188"/>
      <c r="AL44" s="188"/>
      <c r="AM44" s="186"/>
      <c r="AN44" s="186"/>
      <c r="AO44" s="185"/>
      <c r="AP44" s="185"/>
      <c r="AQ44" s="185"/>
      <c r="AR44" s="187">
        <f t="shared" si="1"/>
        <v>0</v>
      </c>
      <c r="AS44" s="187"/>
      <c r="AT44" s="200"/>
      <c r="AU44" s="137"/>
      <c r="AV44" s="135"/>
      <c r="AW44" s="135"/>
      <c r="AX44" s="135"/>
      <c r="AY44" s="135"/>
      <c r="AZ44" s="136"/>
    </row>
    <row r="45" spans="1:52" ht="36" customHeight="1" x14ac:dyDescent="0.2">
      <c r="A45" s="73">
        <v>27</v>
      </c>
      <c r="B45" s="170"/>
      <c r="C45" s="167"/>
      <c r="D45" s="167"/>
      <c r="E45" s="167"/>
      <c r="F45" s="167"/>
      <c r="G45" s="167"/>
      <c r="H45" s="167"/>
      <c r="I45" s="167"/>
      <c r="J45" s="167"/>
      <c r="K45" s="167"/>
      <c r="L45" s="167"/>
      <c r="M45" s="167"/>
      <c r="N45" s="167"/>
      <c r="O45" s="167"/>
      <c r="P45" s="168"/>
      <c r="Q45" s="168"/>
      <c r="R45" s="169"/>
      <c r="S45" s="169"/>
      <c r="T45" s="169"/>
      <c r="U45" s="134"/>
      <c r="V45" s="135"/>
      <c r="W45" s="135"/>
      <c r="X45" s="136"/>
      <c r="Y45" s="132"/>
      <c r="Z45" s="133"/>
      <c r="AA45" s="133"/>
      <c r="AB45" s="186"/>
      <c r="AC45" s="186"/>
      <c r="AD45" s="185"/>
      <c r="AE45" s="185"/>
      <c r="AF45" s="185"/>
      <c r="AG45" s="187">
        <f t="shared" si="0"/>
        <v>0</v>
      </c>
      <c r="AH45" s="187"/>
      <c r="AI45" s="187"/>
      <c r="AJ45" s="53"/>
      <c r="AK45" s="188"/>
      <c r="AL45" s="188"/>
      <c r="AM45" s="186"/>
      <c r="AN45" s="186"/>
      <c r="AO45" s="185"/>
      <c r="AP45" s="185"/>
      <c r="AQ45" s="185"/>
      <c r="AR45" s="187">
        <f t="shared" si="1"/>
        <v>0</v>
      </c>
      <c r="AS45" s="187"/>
      <c r="AT45" s="200"/>
      <c r="AU45" s="137"/>
      <c r="AV45" s="135"/>
      <c r="AW45" s="135"/>
      <c r="AX45" s="135"/>
      <c r="AY45" s="135"/>
      <c r="AZ45" s="136"/>
    </row>
    <row r="46" spans="1:52" ht="36" customHeight="1" x14ac:dyDescent="0.2">
      <c r="A46" s="73">
        <v>28</v>
      </c>
      <c r="B46" s="170"/>
      <c r="C46" s="167"/>
      <c r="D46" s="167"/>
      <c r="E46" s="167"/>
      <c r="F46" s="167"/>
      <c r="G46" s="167"/>
      <c r="H46" s="167"/>
      <c r="I46" s="167"/>
      <c r="J46" s="167"/>
      <c r="K46" s="167"/>
      <c r="L46" s="167"/>
      <c r="M46" s="167"/>
      <c r="N46" s="167"/>
      <c r="O46" s="167"/>
      <c r="P46" s="168"/>
      <c r="Q46" s="168"/>
      <c r="R46" s="169"/>
      <c r="S46" s="169"/>
      <c r="T46" s="169"/>
      <c r="U46" s="134"/>
      <c r="V46" s="135"/>
      <c r="W46" s="135"/>
      <c r="X46" s="136"/>
      <c r="Y46" s="132"/>
      <c r="Z46" s="133"/>
      <c r="AA46" s="133"/>
      <c r="AB46" s="186"/>
      <c r="AC46" s="186"/>
      <c r="AD46" s="185"/>
      <c r="AE46" s="185"/>
      <c r="AF46" s="185"/>
      <c r="AG46" s="187">
        <f t="shared" si="0"/>
        <v>0</v>
      </c>
      <c r="AH46" s="187"/>
      <c r="AI46" s="187"/>
      <c r="AJ46" s="53"/>
      <c r="AK46" s="188"/>
      <c r="AL46" s="188"/>
      <c r="AM46" s="186"/>
      <c r="AN46" s="186"/>
      <c r="AO46" s="185"/>
      <c r="AP46" s="185"/>
      <c r="AQ46" s="185"/>
      <c r="AR46" s="187">
        <f t="shared" si="1"/>
        <v>0</v>
      </c>
      <c r="AS46" s="187"/>
      <c r="AT46" s="200"/>
      <c r="AU46" s="137"/>
      <c r="AV46" s="135"/>
      <c r="AW46" s="135"/>
      <c r="AX46" s="135"/>
      <c r="AY46" s="135"/>
      <c r="AZ46" s="136"/>
    </row>
    <row r="47" spans="1:52" ht="36" customHeight="1" x14ac:dyDescent="0.2">
      <c r="A47" s="73">
        <v>29</v>
      </c>
      <c r="B47" s="170"/>
      <c r="C47" s="167"/>
      <c r="D47" s="167"/>
      <c r="E47" s="167"/>
      <c r="F47" s="167"/>
      <c r="G47" s="167"/>
      <c r="H47" s="167"/>
      <c r="I47" s="167"/>
      <c r="J47" s="167"/>
      <c r="K47" s="167"/>
      <c r="L47" s="167"/>
      <c r="M47" s="167"/>
      <c r="N47" s="167"/>
      <c r="O47" s="167"/>
      <c r="P47" s="168"/>
      <c r="Q47" s="168"/>
      <c r="R47" s="169"/>
      <c r="S47" s="169"/>
      <c r="T47" s="169"/>
      <c r="U47" s="134"/>
      <c r="V47" s="135"/>
      <c r="W47" s="135"/>
      <c r="X47" s="136"/>
      <c r="Y47" s="132"/>
      <c r="Z47" s="133"/>
      <c r="AA47" s="133"/>
      <c r="AB47" s="186"/>
      <c r="AC47" s="186"/>
      <c r="AD47" s="185"/>
      <c r="AE47" s="185"/>
      <c r="AF47" s="185"/>
      <c r="AG47" s="187">
        <f t="shared" si="0"/>
        <v>0</v>
      </c>
      <c r="AH47" s="187"/>
      <c r="AI47" s="187"/>
      <c r="AJ47" s="53"/>
      <c r="AK47" s="188"/>
      <c r="AL47" s="188"/>
      <c r="AM47" s="186"/>
      <c r="AN47" s="186"/>
      <c r="AO47" s="185"/>
      <c r="AP47" s="185"/>
      <c r="AQ47" s="185"/>
      <c r="AR47" s="187">
        <f t="shared" si="1"/>
        <v>0</v>
      </c>
      <c r="AS47" s="187"/>
      <c r="AT47" s="200"/>
      <c r="AU47" s="137"/>
      <c r="AV47" s="135"/>
      <c r="AW47" s="135"/>
      <c r="AX47" s="135"/>
      <c r="AY47" s="135"/>
      <c r="AZ47" s="136"/>
    </row>
    <row r="48" spans="1:52" ht="36" customHeight="1" x14ac:dyDescent="0.2">
      <c r="A48" s="73">
        <v>30</v>
      </c>
      <c r="B48" s="170"/>
      <c r="C48" s="167"/>
      <c r="D48" s="167"/>
      <c r="E48" s="167"/>
      <c r="F48" s="167"/>
      <c r="G48" s="167"/>
      <c r="H48" s="167"/>
      <c r="I48" s="167"/>
      <c r="J48" s="167"/>
      <c r="K48" s="167"/>
      <c r="L48" s="167"/>
      <c r="M48" s="167"/>
      <c r="N48" s="167"/>
      <c r="O48" s="167"/>
      <c r="P48" s="168"/>
      <c r="Q48" s="168"/>
      <c r="R48" s="169"/>
      <c r="S48" s="169"/>
      <c r="T48" s="169"/>
      <c r="U48" s="134"/>
      <c r="V48" s="135"/>
      <c r="W48" s="135"/>
      <c r="X48" s="136"/>
      <c r="Y48" s="132"/>
      <c r="Z48" s="133"/>
      <c r="AA48" s="133"/>
      <c r="AB48" s="186"/>
      <c r="AC48" s="186"/>
      <c r="AD48" s="185"/>
      <c r="AE48" s="185"/>
      <c r="AF48" s="185"/>
      <c r="AG48" s="187">
        <f t="shared" si="0"/>
        <v>0</v>
      </c>
      <c r="AH48" s="187"/>
      <c r="AI48" s="187"/>
      <c r="AJ48" s="53"/>
      <c r="AK48" s="188"/>
      <c r="AL48" s="188"/>
      <c r="AM48" s="186"/>
      <c r="AN48" s="186"/>
      <c r="AO48" s="185"/>
      <c r="AP48" s="185"/>
      <c r="AQ48" s="185"/>
      <c r="AR48" s="187">
        <f t="shared" si="1"/>
        <v>0</v>
      </c>
      <c r="AS48" s="187"/>
      <c r="AT48" s="200"/>
      <c r="AU48" s="137"/>
      <c r="AV48" s="135"/>
      <c r="AW48" s="135"/>
      <c r="AX48" s="135"/>
      <c r="AY48" s="135"/>
      <c r="AZ48" s="136"/>
    </row>
    <row r="49" spans="1:52" ht="36" customHeight="1" x14ac:dyDescent="0.2">
      <c r="A49" s="73">
        <v>31</v>
      </c>
      <c r="B49" s="170"/>
      <c r="C49" s="167"/>
      <c r="D49" s="167"/>
      <c r="E49" s="167"/>
      <c r="F49" s="167"/>
      <c r="G49" s="167"/>
      <c r="H49" s="167"/>
      <c r="I49" s="167"/>
      <c r="J49" s="167"/>
      <c r="K49" s="167"/>
      <c r="L49" s="167"/>
      <c r="M49" s="167"/>
      <c r="N49" s="167"/>
      <c r="O49" s="167"/>
      <c r="P49" s="168"/>
      <c r="Q49" s="168"/>
      <c r="R49" s="169"/>
      <c r="S49" s="169"/>
      <c r="T49" s="169"/>
      <c r="U49" s="134"/>
      <c r="V49" s="135"/>
      <c r="W49" s="135"/>
      <c r="X49" s="136"/>
      <c r="Y49" s="132"/>
      <c r="Z49" s="133"/>
      <c r="AA49" s="133"/>
      <c r="AB49" s="186"/>
      <c r="AC49" s="186"/>
      <c r="AD49" s="185"/>
      <c r="AE49" s="185"/>
      <c r="AF49" s="185"/>
      <c r="AG49" s="187">
        <f t="shared" si="0"/>
        <v>0</v>
      </c>
      <c r="AH49" s="187"/>
      <c r="AI49" s="187"/>
      <c r="AJ49" s="53"/>
      <c r="AK49" s="188"/>
      <c r="AL49" s="188"/>
      <c r="AM49" s="186"/>
      <c r="AN49" s="186"/>
      <c r="AO49" s="185"/>
      <c r="AP49" s="185"/>
      <c r="AQ49" s="185"/>
      <c r="AR49" s="187">
        <f t="shared" si="1"/>
        <v>0</v>
      </c>
      <c r="AS49" s="187"/>
      <c r="AT49" s="200"/>
      <c r="AU49" s="137"/>
      <c r="AV49" s="135"/>
      <c r="AW49" s="135"/>
      <c r="AX49" s="135"/>
      <c r="AY49" s="135"/>
      <c r="AZ49" s="136"/>
    </row>
    <row r="50" spans="1:52" ht="36" customHeight="1" x14ac:dyDescent="0.2">
      <c r="A50" s="73">
        <v>32</v>
      </c>
      <c r="B50" s="170"/>
      <c r="C50" s="167"/>
      <c r="D50" s="167"/>
      <c r="E50" s="167"/>
      <c r="F50" s="167"/>
      <c r="G50" s="167"/>
      <c r="H50" s="167"/>
      <c r="I50" s="167"/>
      <c r="J50" s="167"/>
      <c r="K50" s="167"/>
      <c r="L50" s="167"/>
      <c r="M50" s="167"/>
      <c r="N50" s="167"/>
      <c r="O50" s="167"/>
      <c r="P50" s="168"/>
      <c r="Q50" s="168"/>
      <c r="R50" s="169"/>
      <c r="S50" s="169"/>
      <c r="T50" s="169"/>
      <c r="U50" s="134"/>
      <c r="V50" s="135"/>
      <c r="W50" s="135"/>
      <c r="X50" s="136"/>
      <c r="Y50" s="132"/>
      <c r="Z50" s="133"/>
      <c r="AA50" s="133"/>
      <c r="AB50" s="186"/>
      <c r="AC50" s="186"/>
      <c r="AD50" s="185"/>
      <c r="AE50" s="185"/>
      <c r="AF50" s="185"/>
      <c r="AG50" s="187">
        <f t="shared" si="0"/>
        <v>0</v>
      </c>
      <c r="AH50" s="187"/>
      <c r="AI50" s="187"/>
      <c r="AJ50" s="53"/>
      <c r="AK50" s="188"/>
      <c r="AL50" s="188"/>
      <c r="AM50" s="186"/>
      <c r="AN50" s="186"/>
      <c r="AO50" s="185"/>
      <c r="AP50" s="185"/>
      <c r="AQ50" s="185"/>
      <c r="AR50" s="187">
        <f t="shared" si="1"/>
        <v>0</v>
      </c>
      <c r="AS50" s="187"/>
      <c r="AT50" s="200"/>
      <c r="AU50" s="137"/>
      <c r="AV50" s="135"/>
      <c r="AW50" s="135"/>
      <c r="AX50" s="135"/>
      <c r="AY50" s="135"/>
      <c r="AZ50" s="136"/>
    </row>
    <row r="51" spans="1:52" ht="36" customHeight="1" x14ac:dyDescent="0.2">
      <c r="A51" s="73">
        <v>33</v>
      </c>
      <c r="B51" s="170"/>
      <c r="C51" s="167"/>
      <c r="D51" s="167"/>
      <c r="E51" s="167"/>
      <c r="F51" s="167"/>
      <c r="G51" s="167"/>
      <c r="H51" s="167"/>
      <c r="I51" s="167"/>
      <c r="J51" s="167"/>
      <c r="K51" s="167"/>
      <c r="L51" s="167"/>
      <c r="M51" s="167"/>
      <c r="N51" s="167"/>
      <c r="O51" s="167"/>
      <c r="P51" s="168"/>
      <c r="Q51" s="168"/>
      <c r="R51" s="169"/>
      <c r="S51" s="169"/>
      <c r="T51" s="169"/>
      <c r="U51" s="134"/>
      <c r="V51" s="135"/>
      <c r="W51" s="135"/>
      <c r="X51" s="136"/>
      <c r="Y51" s="132"/>
      <c r="Z51" s="133"/>
      <c r="AA51" s="133"/>
      <c r="AB51" s="186"/>
      <c r="AC51" s="186"/>
      <c r="AD51" s="185"/>
      <c r="AE51" s="185"/>
      <c r="AF51" s="185"/>
      <c r="AG51" s="187">
        <f t="shared" ref="AG51:AG82" si="2">AD51*AB51</f>
        <v>0</v>
      </c>
      <c r="AH51" s="187"/>
      <c r="AI51" s="187"/>
      <c r="AJ51" s="53"/>
      <c r="AK51" s="188"/>
      <c r="AL51" s="188"/>
      <c r="AM51" s="186"/>
      <c r="AN51" s="186"/>
      <c r="AO51" s="185"/>
      <c r="AP51" s="185"/>
      <c r="AQ51" s="185"/>
      <c r="AR51" s="187">
        <f t="shared" ref="AR51:AR82" si="3">AO51*AM51</f>
        <v>0</v>
      </c>
      <c r="AS51" s="187"/>
      <c r="AT51" s="200"/>
      <c r="AU51" s="137"/>
      <c r="AV51" s="135"/>
      <c r="AW51" s="135"/>
      <c r="AX51" s="135"/>
      <c r="AY51" s="135"/>
      <c r="AZ51" s="136"/>
    </row>
    <row r="52" spans="1:52" ht="36" customHeight="1" x14ac:dyDescent="0.2">
      <c r="A52" s="73">
        <v>34</v>
      </c>
      <c r="B52" s="170"/>
      <c r="C52" s="167"/>
      <c r="D52" s="167"/>
      <c r="E52" s="167"/>
      <c r="F52" s="167"/>
      <c r="G52" s="167"/>
      <c r="H52" s="167"/>
      <c r="I52" s="167"/>
      <c r="J52" s="167"/>
      <c r="K52" s="167"/>
      <c r="L52" s="167"/>
      <c r="M52" s="167"/>
      <c r="N52" s="167"/>
      <c r="O52" s="167"/>
      <c r="P52" s="168"/>
      <c r="Q52" s="168"/>
      <c r="R52" s="169"/>
      <c r="S52" s="169"/>
      <c r="T52" s="169"/>
      <c r="U52" s="134"/>
      <c r="V52" s="135"/>
      <c r="W52" s="135"/>
      <c r="X52" s="136"/>
      <c r="Y52" s="132"/>
      <c r="Z52" s="133"/>
      <c r="AA52" s="133"/>
      <c r="AB52" s="186"/>
      <c r="AC52" s="186"/>
      <c r="AD52" s="185"/>
      <c r="AE52" s="185"/>
      <c r="AF52" s="185"/>
      <c r="AG52" s="187">
        <f t="shared" si="2"/>
        <v>0</v>
      </c>
      <c r="AH52" s="187"/>
      <c r="AI52" s="187"/>
      <c r="AJ52" s="53"/>
      <c r="AK52" s="188"/>
      <c r="AL52" s="188"/>
      <c r="AM52" s="186"/>
      <c r="AN52" s="186"/>
      <c r="AO52" s="185"/>
      <c r="AP52" s="185"/>
      <c r="AQ52" s="185"/>
      <c r="AR52" s="187">
        <f t="shared" si="3"/>
        <v>0</v>
      </c>
      <c r="AS52" s="187"/>
      <c r="AT52" s="200"/>
      <c r="AU52" s="137"/>
      <c r="AV52" s="135"/>
      <c r="AW52" s="135"/>
      <c r="AX52" s="135"/>
      <c r="AY52" s="135"/>
      <c r="AZ52" s="136"/>
    </row>
    <row r="53" spans="1:52" ht="36" customHeight="1" x14ac:dyDescent="0.2">
      <c r="A53" s="73">
        <v>35</v>
      </c>
      <c r="B53" s="170"/>
      <c r="C53" s="167"/>
      <c r="D53" s="167"/>
      <c r="E53" s="167"/>
      <c r="F53" s="167"/>
      <c r="G53" s="167"/>
      <c r="H53" s="167"/>
      <c r="I53" s="167"/>
      <c r="J53" s="167"/>
      <c r="K53" s="167"/>
      <c r="L53" s="167"/>
      <c r="M53" s="167"/>
      <c r="N53" s="167"/>
      <c r="O53" s="167"/>
      <c r="P53" s="168"/>
      <c r="Q53" s="168"/>
      <c r="R53" s="169"/>
      <c r="S53" s="169"/>
      <c r="T53" s="169"/>
      <c r="U53" s="134"/>
      <c r="V53" s="135"/>
      <c r="W53" s="135"/>
      <c r="X53" s="136"/>
      <c r="Y53" s="132"/>
      <c r="Z53" s="133"/>
      <c r="AA53" s="133"/>
      <c r="AB53" s="186"/>
      <c r="AC53" s="186"/>
      <c r="AD53" s="185"/>
      <c r="AE53" s="185"/>
      <c r="AF53" s="185"/>
      <c r="AG53" s="187">
        <f t="shared" si="2"/>
        <v>0</v>
      </c>
      <c r="AH53" s="187"/>
      <c r="AI53" s="187"/>
      <c r="AJ53" s="53"/>
      <c r="AK53" s="188"/>
      <c r="AL53" s="188"/>
      <c r="AM53" s="186"/>
      <c r="AN53" s="186"/>
      <c r="AO53" s="185"/>
      <c r="AP53" s="185"/>
      <c r="AQ53" s="185"/>
      <c r="AR53" s="187">
        <f t="shared" si="3"/>
        <v>0</v>
      </c>
      <c r="AS53" s="187"/>
      <c r="AT53" s="200"/>
      <c r="AU53" s="137"/>
      <c r="AV53" s="135"/>
      <c r="AW53" s="135"/>
      <c r="AX53" s="135"/>
      <c r="AY53" s="135"/>
      <c r="AZ53" s="136"/>
    </row>
    <row r="54" spans="1:52" ht="36" customHeight="1" x14ac:dyDescent="0.2">
      <c r="A54" s="73">
        <v>36</v>
      </c>
      <c r="B54" s="170"/>
      <c r="C54" s="167"/>
      <c r="D54" s="167"/>
      <c r="E54" s="167"/>
      <c r="F54" s="167"/>
      <c r="G54" s="167"/>
      <c r="H54" s="167"/>
      <c r="I54" s="167"/>
      <c r="J54" s="167"/>
      <c r="K54" s="167"/>
      <c r="L54" s="167"/>
      <c r="M54" s="167"/>
      <c r="N54" s="167"/>
      <c r="O54" s="167"/>
      <c r="P54" s="168"/>
      <c r="Q54" s="168"/>
      <c r="R54" s="169"/>
      <c r="S54" s="169"/>
      <c r="T54" s="169"/>
      <c r="U54" s="134"/>
      <c r="V54" s="135"/>
      <c r="W54" s="135"/>
      <c r="X54" s="136"/>
      <c r="Y54" s="132"/>
      <c r="Z54" s="133"/>
      <c r="AA54" s="133"/>
      <c r="AB54" s="186"/>
      <c r="AC54" s="186"/>
      <c r="AD54" s="185"/>
      <c r="AE54" s="185"/>
      <c r="AF54" s="185"/>
      <c r="AG54" s="187">
        <f t="shared" si="2"/>
        <v>0</v>
      </c>
      <c r="AH54" s="187"/>
      <c r="AI54" s="187"/>
      <c r="AJ54" s="53"/>
      <c r="AK54" s="188"/>
      <c r="AL54" s="188"/>
      <c r="AM54" s="186"/>
      <c r="AN54" s="186"/>
      <c r="AO54" s="185"/>
      <c r="AP54" s="185"/>
      <c r="AQ54" s="185"/>
      <c r="AR54" s="187">
        <f t="shared" si="3"/>
        <v>0</v>
      </c>
      <c r="AS54" s="187"/>
      <c r="AT54" s="200"/>
      <c r="AU54" s="137"/>
      <c r="AV54" s="135"/>
      <c r="AW54" s="135"/>
      <c r="AX54" s="135"/>
      <c r="AY54" s="135"/>
      <c r="AZ54" s="136"/>
    </row>
    <row r="55" spans="1:52" ht="36" customHeight="1" x14ac:dyDescent="0.2">
      <c r="A55" s="73">
        <v>37</v>
      </c>
      <c r="B55" s="170"/>
      <c r="C55" s="167"/>
      <c r="D55" s="167"/>
      <c r="E55" s="167"/>
      <c r="F55" s="167"/>
      <c r="G55" s="167"/>
      <c r="H55" s="167"/>
      <c r="I55" s="167"/>
      <c r="J55" s="167"/>
      <c r="K55" s="167"/>
      <c r="L55" s="167"/>
      <c r="M55" s="167"/>
      <c r="N55" s="167"/>
      <c r="O55" s="167"/>
      <c r="P55" s="168"/>
      <c r="Q55" s="168"/>
      <c r="R55" s="169"/>
      <c r="S55" s="169"/>
      <c r="T55" s="169"/>
      <c r="U55" s="134"/>
      <c r="V55" s="135"/>
      <c r="W55" s="135"/>
      <c r="X55" s="136"/>
      <c r="Y55" s="132"/>
      <c r="Z55" s="133"/>
      <c r="AA55" s="133"/>
      <c r="AB55" s="186"/>
      <c r="AC55" s="186"/>
      <c r="AD55" s="185"/>
      <c r="AE55" s="185"/>
      <c r="AF55" s="185"/>
      <c r="AG55" s="187">
        <f t="shared" si="2"/>
        <v>0</v>
      </c>
      <c r="AH55" s="187"/>
      <c r="AI55" s="187"/>
      <c r="AJ55" s="53"/>
      <c r="AK55" s="188"/>
      <c r="AL55" s="188"/>
      <c r="AM55" s="186"/>
      <c r="AN55" s="186"/>
      <c r="AO55" s="185"/>
      <c r="AP55" s="185"/>
      <c r="AQ55" s="185"/>
      <c r="AR55" s="187">
        <f t="shared" si="3"/>
        <v>0</v>
      </c>
      <c r="AS55" s="187"/>
      <c r="AT55" s="200"/>
      <c r="AU55" s="137"/>
      <c r="AV55" s="135"/>
      <c r="AW55" s="135"/>
      <c r="AX55" s="135"/>
      <c r="AY55" s="135"/>
      <c r="AZ55" s="136"/>
    </row>
    <row r="56" spans="1:52" ht="36" customHeight="1" x14ac:dyDescent="0.2">
      <c r="A56" s="73">
        <v>38</v>
      </c>
      <c r="B56" s="170"/>
      <c r="C56" s="167"/>
      <c r="D56" s="167"/>
      <c r="E56" s="167"/>
      <c r="F56" s="167"/>
      <c r="G56" s="167"/>
      <c r="H56" s="167"/>
      <c r="I56" s="167"/>
      <c r="J56" s="167"/>
      <c r="K56" s="167"/>
      <c r="L56" s="167"/>
      <c r="M56" s="167"/>
      <c r="N56" s="167"/>
      <c r="O56" s="167"/>
      <c r="P56" s="168"/>
      <c r="Q56" s="168"/>
      <c r="R56" s="169"/>
      <c r="S56" s="169"/>
      <c r="T56" s="169"/>
      <c r="U56" s="134"/>
      <c r="V56" s="135"/>
      <c r="W56" s="135"/>
      <c r="X56" s="136"/>
      <c r="Y56" s="132"/>
      <c r="Z56" s="133"/>
      <c r="AA56" s="133"/>
      <c r="AB56" s="186"/>
      <c r="AC56" s="186"/>
      <c r="AD56" s="185"/>
      <c r="AE56" s="185"/>
      <c r="AF56" s="185"/>
      <c r="AG56" s="187">
        <f t="shared" si="2"/>
        <v>0</v>
      </c>
      <c r="AH56" s="187"/>
      <c r="AI56" s="187"/>
      <c r="AJ56" s="53"/>
      <c r="AK56" s="188"/>
      <c r="AL56" s="188"/>
      <c r="AM56" s="186"/>
      <c r="AN56" s="186"/>
      <c r="AO56" s="185"/>
      <c r="AP56" s="185"/>
      <c r="AQ56" s="185"/>
      <c r="AR56" s="187">
        <f t="shared" si="3"/>
        <v>0</v>
      </c>
      <c r="AS56" s="187"/>
      <c r="AT56" s="200"/>
      <c r="AU56" s="137"/>
      <c r="AV56" s="135"/>
      <c r="AW56" s="135"/>
      <c r="AX56" s="135"/>
      <c r="AY56" s="135"/>
      <c r="AZ56" s="136"/>
    </row>
    <row r="57" spans="1:52" ht="36" customHeight="1" x14ac:dyDescent="0.2">
      <c r="A57" s="73">
        <v>39</v>
      </c>
      <c r="B57" s="170"/>
      <c r="C57" s="167"/>
      <c r="D57" s="167"/>
      <c r="E57" s="167"/>
      <c r="F57" s="167"/>
      <c r="G57" s="167"/>
      <c r="H57" s="167"/>
      <c r="I57" s="167"/>
      <c r="J57" s="167"/>
      <c r="K57" s="167"/>
      <c r="L57" s="167"/>
      <c r="M57" s="167"/>
      <c r="N57" s="167"/>
      <c r="O57" s="167"/>
      <c r="P57" s="168"/>
      <c r="Q57" s="168"/>
      <c r="R57" s="169"/>
      <c r="S57" s="169"/>
      <c r="T57" s="169"/>
      <c r="U57" s="134"/>
      <c r="V57" s="135"/>
      <c r="W57" s="135"/>
      <c r="X57" s="136"/>
      <c r="Y57" s="132"/>
      <c r="Z57" s="133"/>
      <c r="AA57" s="133"/>
      <c r="AB57" s="186"/>
      <c r="AC57" s="186"/>
      <c r="AD57" s="185"/>
      <c r="AE57" s="185"/>
      <c r="AF57" s="185"/>
      <c r="AG57" s="187">
        <f t="shared" si="2"/>
        <v>0</v>
      </c>
      <c r="AH57" s="187"/>
      <c r="AI57" s="187"/>
      <c r="AJ57" s="53"/>
      <c r="AK57" s="188"/>
      <c r="AL57" s="188"/>
      <c r="AM57" s="186"/>
      <c r="AN57" s="186"/>
      <c r="AO57" s="185"/>
      <c r="AP57" s="185"/>
      <c r="AQ57" s="185"/>
      <c r="AR57" s="187">
        <f t="shared" si="3"/>
        <v>0</v>
      </c>
      <c r="AS57" s="187"/>
      <c r="AT57" s="200"/>
      <c r="AU57" s="137"/>
      <c r="AV57" s="135"/>
      <c r="AW57" s="135"/>
      <c r="AX57" s="135"/>
      <c r="AY57" s="135"/>
      <c r="AZ57" s="136"/>
    </row>
    <row r="58" spans="1:52" ht="36" customHeight="1" x14ac:dyDescent="0.2">
      <c r="A58" s="73">
        <v>40</v>
      </c>
      <c r="B58" s="170"/>
      <c r="C58" s="167"/>
      <c r="D58" s="167"/>
      <c r="E58" s="167"/>
      <c r="F58" s="167"/>
      <c r="G58" s="167"/>
      <c r="H58" s="167"/>
      <c r="I58" s="167"/>
      <c r="J58" s="167"/>
      <c r="K58" s="167"/>
      <c r="L58" s="167"/>
      <c r="M58" s="167"/>
      <c r="N58" s="167"/>
      <c r="O58" s="167"/>
      <c r="P58" s="168"/>
      <c r="Q58" s="168"/>
      <c r="R58" s="169"/>
      <c r="S58" s="169"/>
      <c r="T58" s="169"/>
      <c r="U58" s="134"/>
      <c r="V58" s="135"/>
      <c r="W58" s="135"/>
      <c r="X58" s="136"/>
      <c r="Y58" s="132"/>
      <c r="Z58" s="133"/>
      <c r="AA58" s="133"/>
      <c r="AB58" s="186"/>
      <c r="AC58" s="186"/>
      <c r="AD58" s="185"/>
      <c r="AE58" s="185"/>
      <c r="AF58" s="185"/>
      <c r="AG58" s="187">
        <f t="shared" si="2"/>
        <v>0</v>
      </c>
      <c r="AH58" s="187"/>
      <c r="AI58" s="187"/>
      <c r="AJ58" s="53"/>
      <c r="AK58" s="188"/>
      <c r="AL58" s="188"/>
      <c r="AM58" s="186"/>
      <c r="AN58" s="186"/>
      <c r="AO58" s="185"/>
      <c r="AP58" s="185"/>
      <c r="AQ58" s="185"/>
      <c r="AR58" s="187">
        <f t="shared" si="3"/>
        <v>0</v>
      </c>
      <c r="AS58" s="187"/>
      <c r="AT58" s="200"/>
      <c r="AU58" s="137"/>
      <c r="AV58" s="135"/>
      <c r="AW58" s="135"/>
      <c r="AX58" s="135"/>
      <c r="AY58" s="135"/>
      <c r="AZ58" s="136"/>
    </row>
    <row r="59" spans="1:52" ht="36" customHeight="1" x14ac:dyDescent="0.2">
      <c r="A59" s="73">
        <v>41</v>
      </c>
      <c r="B59" s="170"/>
      <c r="C59" s="167"/>
      <c r="D59" s="167"/>
      <c r="E59" s="167"/>
      <c r="F59" s="167"/>
      <c r="G59" s="167"/>
      <c r="H59" s="167"/>
      <c r="I59" s="167"/>
      <c r="J59" s="167"/>
      <c r="K59" s="167"/>
      <c r="L59" s="167"/>
      <c r="M59" s="167"/>
      <c r="N59" s="167"/>
      <c r="O59" s="167"/>
      <c r="P59" s="168"/>
      <c r="Q59" s="168"/>
      <c r="R59" s="169"/>
      <c r="S59" s="169"/>
      <c r="T59" s="169"/>
      <c r="U59" s="134"/>
      <c r="V59" s="135"/>
      <c r="W59" s="135"/>
      <c r="X59" s="136"/>
      <c r="Y59" s="132"/>
      <c r="Z59" s="133"/>
      <c r="AA59" s="133"/>
      <c r="AB59" s="186"/>
      <c r="AC59" s="186"/>
      <c r="AD59" s="185"/>
      <c r="AE59" s="185"/>
      <c r="AF59" s="185"/>
      <c r="AG59" s="187">
        <f t="shared" si="2"/>
        <v>0</v>
      </c>
      <c r="AH59" s="187"/>
      <c r="AI59" s="187"/>
      <c r="AJ59" s="53"/>
      <c r="AK59" s="188"/>
      <c r="AL59" s="188"/>
      <c r="AM59" s="186"/>
      <c r="AN59" s="186"/>
      <c r="AO59" s="185"/>
      <c r="AP59" s="185"/>
      <c r="AQ59" s="185"/>
      <c r="AR59" s="187">
        <f t="shared" si="3"/>
        <v>0</v>
      </c>
      <c r="AS59" s="187"/>
      <c r="AT59" s="200"/>
      <c r="AU59" s="137"/>
      <c r="AV59" s="135"/>
      <c r="AW59" s="135"/>
      <c r="AX59" s="135"/>
      <c r="AY59" s="135"/>
      <c r="AZ59" s="136"/>
    </row>
    <row r="60" spans="1:52" ht="36" customHeight="1" x14ac:dyDescent="0.2">
      <c r="A60" s="73">
        <v>42</v>
      </c>
      <c r="B60" s="170"/>
      <c r="C60" s="167"/>
      <c r="D60" s="167"/>
      <c r="E60" s="167"/>
      <c r="F60" s="167"/>
      <c r="G60" s="167"/>
      <c r="H60" s="167"/>
      <c r="I60" s="167"/>
      <c r="J60" s="167"/>
      <c r="K60" s="167"/>
      <c r="L60" s="167"/>
      <c r="M60" s="167"/>
      <c r="N60" s="167"/>
      <c r="O60" s="167"/>
      <c r="P60" s="168"/>
      <c r="Q60" s="168"/>
      <c r="R60" s="169"/>
      <c r="S60" s="169"/>
      <c r="T60" s="169"/>
      <c r="U60" s="134"/>
      <c r="V60" s="135"/>
      <c r="W60" s="135"/>
      <c r="X60" s="136"/>
      <c r="Y60" s="132"/>
      <c r="Z60" s="133"/>
      <c r="AA60" s="133"/>
      <c r="AB60" s="186"/>
      <c r="AC60" s="186"/>
      <c r="AD60" s="185"/>
      <c r="AE60" s="185"/>
      <c r="AF60" s="185"/>
      <c r="AG60" s="187">
        <f t="shared" si="2"/>
        <v>0</v>
      </c>
      <c r="AH60" s="187"/>
      <c r="AI60" s="187"/>
      <c r="AJ60" s="53"/>
      <c r="AK60" s="188"/>
      <c r="AL60" s="188"/>
      <c r="AM60" s="186"/>
      <c r="AN60" s="186"/>
      <c r="AO60" s="185"/>
      <c r="AP60" s="185"/>
      <c r="AQ60" s="185"/>
      <c r="AR60" s="187">
        <f t="shared" si="3"/>
        <v>0</v>
      </c>
      <c r="AS60" s="187"/>
      <c r="AT60" s="200"/>
      <c r="AU60" s="137"/>
      <c r="AV60" s="135"/>
      <c r="AW60" s="135"/>
      <c r="AX60" s="135"/>
      <c r="AY60" s="135"/>
      <c r="AZ60" s="136"/>
    </row>
    <row r="61" spans="1:52" ht="36" customHeight="1" x14ac:dyDescent="0.2">
      <c r="A61" s="73">
        <v>43</v>
      </c>
      <c r="B61" s="170"/>
      <c r="C61" s="167"/>
      <c r="D61" s="167"/>
      <c r="E61" s="167"/>
      <c r="F61" s="167"/>
      <c r="G61" s="167"/>
      <c r="H61" s="167"/>
      <c r="I61" s="167"/>
      <c r="J61" s="167"/>
      <c r="K61" s="167"/>
      <c r="L61" s="167"/>
      <c r="M61" s="167"/>
      <c r="N61" s="167"/>
      <c r="O61" s="167"/>
      <c r="P61" s="168"/>
      <c r="Q61" s="168"/>
      <c r="R61" s="169"/>
      <c r="S61" s="169"/>
      <c r="T61" s="169"/>
      <c r="U61" s="134"/>
      <c r="V61" s="135"/>
      <c r="W61" s="135"/>
      <c r="X61" s="136"/>
      <c r="Y61" s="132"/>
      <c r="Z61" s="133"/>
      <c r="AA61" s="133"/>
      <c r="AB61" s="186"/>
      <c r="AC61" s="186"/>
      <c r="AD61" s="185"/>
      <c r="AE61" s="185"/>
      <c r="AF61" s="185"/>
      <c r="AG61" s="187">
        <f t="shared" si="2"/>
        <v>0</v>
      </c>
      <c r="AH61" s="187"/>
      <c r="AI61" s="187"/>
      <c r="AJ61" s="53"/>
      <c r="AK61" s="188"/>
      <c r="AL61" s="188"/>
      <c r="AM61" s="186"/>
      <c r="AN61" s="186"/>
      <c r="AO61" s="185"/>
      <c r="AP61" s="185"/>
      <c r="AQ61" s="185"/>
      <c r="AR61" s="187">
        <f t="shared" si="3"/>
        <v>0</v>
      </c>
      <c r="AS61" s="187"/>
      <c r="AT61" s="200"/>
      <c r="AU61" s="137"/>
      <c r="AV61" s="135"/>
      <c r="AW61" s="135"/>
      <c r="AX61" s="135"/>
      <c r="AY61" s="135"/>
      <c r="AZ61" s="136"/>
    </row>
    <row r="62" spans="1:52" ht="36" customHeight="1" x14ac:dyDescent="0.2">
      <c r="A62" s="73">
        <v>44</v>
      </c>
      <c r="B62" s="170"/>
      <c r="C62" s="167"/>
      <c r="D62" s="167"/>
      <c r="E62" s="167"/>
      <c r="F62" s="167"/>
      <c r="G62" s="167"/>
      <c r="H62" s="167"/>
      <c r="I62" s="167"/>
      <c r="J62" s="167"/>
      <c r="K62" s="167"/>
      <c r="L62" s="167"/>
      <c r="M62" s="167"/>
      <c r="N62" s="167"/>
      <c r="O62" s="167"/>
      <c r="P62" s="168"/>
      <c r="Q62" s="168"/>
      <c r="R62" s="169"/>
      <c r="S62" s="169"/>
      <c r="T62" s="169"/>
      <c r="U62" s="134"/>
      <c r="V62" s="135"/>
      <c r="W62" s="135"/>
      <c r="X62" s="136"/>
      <c r="Y62" s="132"/>
      <c r="Z62" s="133"/>
      <c r="AA62" s="133"/>
      <c r="AB62" s="186"/>
      <c r="AC62" s="186"/>
      <c r="AD62" s="185"/>
      <c r="AE62" s="185"/>
      <c r="AF62" s="185"/>
      <c r="AG62" s="187">
        <f t="shared" si="2"/>
        <v>0</v>
      </c>
      <c r="AH62" s="187"/>
      <c r="AI62" s="187"/>
      <c r="AJ62" s="53"/>
      <c r="AK62" s="188"/>
      <c r="AL62" s="188"/>
      <c r="AM62" s="186"/>
      <c r="AN62" s="186"/>
      <c r="AO62" s="185"/>
      <c r="AP62" s="185"/>
      <c r="AQ62" s="185"/>
      <c r="AR62" s="187">
        <f t="shared" si="3"/>
        <v>0</v>
      </c>
      <c r="AS62" s="187"/>
      <c r="AT62" s="200"/>
      <c r="AU62" s="137"/>
      <c r="AV62" s="135"/>
      <c r="AW62" s="135"/>
      <c r="AX62" s="135"/>
      <c r="AY62" s="135"/>
      <c r="AZ62" s="136"/>
    </row>
    <row r="63" spans="1:52" ht="36" customHeight="1" x14ac:dyDescent="0.2">
      <c r="A63" s="73">
        <v>45</v>
      </c>
      <c r="B63" s="170"/>
      <c r="C63" s="167"/>
      <c r="D63" s="167"/>
      <c r="E63" s="167"/>
      <c r="F63" s="167"/>
      <c r="G63" s="167"/>
      <c r="H63" s="167"/>
      <c r="I63" s="167"/>
      <c r="J63" s="167"/>
      <c r="K63" s="167"/>
      <c r="L63" s="167"/>
      <c r="M63" s="167"/>
      <c r="N63" s="167"/>
      <c r="O63" s="167"/>
      <c r="P63" s="168"/>
      <c r="Q63" s="168"/>
      <c r="R63" s="169"/>
      <c r="S63" s="169"/>
      <c r="T63" s="169"/>
      <c r="U63" s="134"/>
      <c r="V63" s="135"/>
      <c r="W63" s="135"/>
      <c r="X63" s="136"/>
      <c r="Y63" s="132"/>
      <c r="Z63" s="133"/>
      <c r="AA63" s="133"/>
      <c r="AB63" s="186"/>
      <c r="AC63" s="186"/>
      <c r="AD63" s="185"/>
      <c r="AE63" s="185"/>
      <c r="AF63" s="185"/>
      <c r="AG63" s="187">
        <f t="shared" si="2"/>
        <v>0</v>
      </c>
      <c r="AH63" s="187"/>
      <c r="AI63" s="187"/>
      <c r="AJ63" s="53"/>
      <c r="AK63" s="188"/>
      <c r="AL63" s="188"/>
      <c r="AM63" s="186"/>
      <c r="AN63" s="186"/>
      <c r="AO63" s="185"/>
      <c r="AP63" s="185"/>
      <c r="AQ63" s="185"/>
      <c r="AR63" s="187">
        <f t="shared" si="3"/>
        <v>0</v>
      </c>
      <c r="AS63" s="187"/>
      <c r="AT63" s="200"/>
      <c r="AU63" s="137"/>
      <c r="AV63" s="135"/>
      <c r="AW63" s="135"/>
      <c r="AX63" s="135"/>
      <c r="AY63" s="135"/>
      <c r="AZ63" s="136"/>
    </row>
    <row r="64" spans="1:52" ht="36" customHeight="1" x14ac:dyDescent="0.2">
      <c r="A64" s="73">
        <v>46</v>
      </c>
      <c r="B64" s="170"/>
      <c r="C64" s="167"/>
      <c r="D64" s="167"/>
      <c r="E64" s="167"/>
      <c r="F64" s="167"/>
      <c r="G64" s="167"/>
      <c r="H64" s="167"/>
      <c r="I64" s="167"/>
      <c r="J64" s="167"/>
      <c r="K64" s="167"/>
      <c r="L64" s="167"/>
      <c r="M64" s="167"/>
      <c r="N64" s="167"/>
      <c r="O64" s="167"/>
      <c r="P64" s="168"/>
      <c r="Q64" s="168"/>
      <c r="R64" s="169"/>
      <c r="S64" s="169"/>
      <c r="T64" s="169"/>
      <c r="U64" s="134"/>
      <c r="V64" s="135"/>
      <c r="W64" s="135"/>
      <c r="X64" s="136"/>
      <c r="Y64" s="132"/>
      <c r="Z64" s="133"/>
      <c r="AA64" s="133"/>
      <c r="AB64" s="186"/>
      <c r="AC64" s="186"/>
      <c r="AD64" s="185"/>
      <c r="AE64" s="185"/>
      <c r="AF64" s="185"/>
      <c r="AG64" s="187">
        <f t="shared" si="2"/>
        <v>0</v>
      </c>
      <c r="AH64" s="187"/>
      <c r="AI64" s="187"/>
      <c r="AJ64" s="53"/>
      <c r="AK64" s="188"/>
      <c r="AL64" s="188"/>
      <c r="AM64" s="186"/>
      <c r="AN64" s="186"/>
      <c r="AO64" s="185"/>
      <c r="AP64" s="185"/>
      <c r="AQ64" s="185"/>
      <c r="AR64" s="187">
        <f t="shared" si="3"/>
        <v>0</v>
      </c>
      <c r="AS64" s="187"/>
      <c r="AT64" s="200"/>
      <c r="AU64" s="137"/>
      <c r="AV64" s="135"/>
      <c r="AW64" s="135"/>
      <c r="AX64" s="135"/>
      <c r="AY64" s="135"/>
      <c r="AZ64" s="136"/>
    </row>
    <row r="65" spans="1:52" ht="36" customHeight="1" x14ac:dyDescent="0.2">
      <c r="A65" s="73">
        <v>47</v>
      </c>
      <c r="B65" s="170"/>
      <c r="C65" s="167"/>
      <c r="D65" s="167"/>
      <c r="E65" s="167"/>
      <c r="F65" s="167"/>
      <c r="G65" s="167"/>
      <c r="H65" s="167"/>
      <c r="I65" s="167"/>
      <c r="J65" s="167"/>
      <c r="K65" s="167"/>
      <c r="L65" s="167"/>
      <c r="M65" s="167"/>
      <c r="N65" s="167"/>
      <c r="O65" s="167"/>
      <c r="P65" s="168"/>
      <c r="Q65" s="168"/>
      <c r="R65" s="169"/>
      <c r="S65" s="169"/>
      <c r="T65" s="169"/>
      <c r="U65" s="134"/>
      <c r="V65" s="135"/>
      <c r="W65" s="135"/>
      <c r="X65" s="136"/>
      <c r="Y65" s="132"/>
      <c r="Z65" s="133"/>
      <c r="AA65" s="133"/>
      <c r="AB65" s="186"/>
      <c r="AC65" s="186"/>
      <c r="AD65" s="185"/>
      <c r="AE65" s="185"/>
      <c r="AF65" s="185"/>
      <c r="AG65" s="187">
        <f t="shared" si="2"/>
        <v>0</v>
      </c>
      <c r="AH65" s="187"/>
      <c r="AI65" s="187"/>
      <c r="AJ65" s="53"/>
      <c r="AK65" s="188"/>
      <c r="AL65" s="188"/>
      <c r="AM65" s="186"/>
      <c r="AN65" s="186"/>
      <c r="AO65" s="185"/>
      <c r="AP65" s="185"/>
      <c r="AQ65" s="185"/>
      <c r="AR65" s="187">
        <f t="shared" si="3"/>
        <v>0</v>
      </c>
      <c r="AS65" s="187"/>
      <c r="AT65" s="200"/>
      <c r="AU65" s="137"/>
      <c r="AV65" s="135"/>
      <c r="AW65" s="135"/>
      <c r="AX65" s="135"/>
      <c r="AY65" s="135"/>
      <c r="AZ65" s="136"/>
    </row>
    <row r="66" spans="1:52" ht="36" customHeight="1" x14ac:dyDescent="0.2">
      <c r="A66" s="73">
        <v>48</v>
      </c>
      <c r="B66" s="170"/>
      <c r="C66" s="167"/>
      <c r="D66" s="167"/>
      <c r="E66" s="167"/>
      <c r="F66" s="167"/>
      <c r="G66" s="167"/>
      <c r="H66" s="167"/>
      <c r="I66" s="167"/>
      <c r="J66" s="167"/>
      <c r="K66" s="167"/>
      <c r="L66" s="167"/>
      <c r="M66" s="167"/>
      <c r="N66" s="167"/>
      <c r="O66" s="167"/>
      <c r="P66" s="168"/>
      <c r="Q66" s="168"/>
      <c r="R66" s="169"/>
      <c r="S66" s="169"/>
      <c r="T66" s="169"/>
      <c r="U66" s="134"/>
      <c r="V66" s="135"/>
      <c r="W66" s="135"/>
      <c r="X66" s="136"/>
      <c r="Y66" s="132"/>
      <c r="Z66" s="133"/>
      <c r="AA66" s="133"/>
      <c r="AB66" s="186"/>
      <c r="AC66" s="186"/>
      <c r="AD66" s="185"/>
      <c r="AE66" s="185"/>
      <c r="AF66" s="185"/>
      <c r="AG66" s="187">
        <f t="shared" si="2"/>
        <v>0</v>
      </c>
      <c r="AH66" s="187"/>
      <c r="AI66" s="187"/>
      <c r="AJ66" s="53"/>
      <c r="AK66" s="188"/>
      <c r="AL66" s="188"/>
      <c r="AM66" s="186"/>
      <c r="AN66" s="186"/>
      <c r="AO66" s="185"/>
      <c r="AP66" s="185"/>
      <c r="AQ66" s="185"/>
      <c r="AR66" s="187">
        <f t="shared" si="3"/>
        <v>0</v>
      </c>
      <c r="AS66" s="187"/>
      <c r="AT66" s="200"/>
      <c r="AU66" s="137"/>
      <c r="AV66" s="135"/>
      <c r="AW66" s="135"/>
      <c r="AX66" s="135"/>
      <c r="AY66" s="135"/>
      <c r="AZ66" s="136"/>
    </row>
    <row r="67" spans="1:52" ht="36" customHeight="1" x14ac:dyDescent="0.2">
      <c r="A67" s="73">
        <v>49</v>
      </c>
      <c r="B67" s="170"/>
      <c r="C67" s="167"/>
      <c r="D67" s="167"/>
      <c r="E67" s="167"/>
      <c r="F67" s="167"/>
      <c r="G67" s="167"/>
      <c r="H67" s="167"/>
      <c r="I67" s="167"/>
      <c r="J67" s="167"/>
      <c r="K67" s="167"/>
      <c r="L67" s="167"/>
      <c r="M67" s="167"/>
      <c r="N67" s="167"/>
      <c r="O67" s="167"/>
      <c r="P67" s="168"/>
      <c r="Q67" s="168"/>
      <c r="R67" s="169"/>
      <c r="S67" s="169"/>
      <c r="T67" s="169"/>
      <c r="U67" s="134"/>
      <c r="V67" s="135"/>
      <c r="W67" s="135"/>
      <c r="X67" s="136"/>
      <c r="Y67" s="132"/>
      <c r="Z67" s="133"/>
      <c r="AA67" s="133"/>
      <c r="AB67" s="186"/>
      <c r="AC67" s="186"/>
      <c r="AD67" s="185"/>
      <c r="AE67" s="185"/>
      <c r="AF67" s="185"/>
      <c r="AG67" s="187">
        <f t="shared" si="2"/>
        <v>0</v>
      </c>
      <c r="AH67" s="187"/>
      <c r="AI67" s="187"/>
      <c r="AJ67" s="53"/>
      <c r="AK67" s="188"/>
      <c r="AL67" s="188"/>
      <c r="AM67" s="186"/>
      <c r="AN67" s="186"/>
      <c r="AO67" s="185"/>
      <c r="AP67" s="185"/>
      <c r="AQ67" s="185"/>
      <c r="AR67" s="187">
        <f t="shared" si="3"/>
        <v>0</v>
      </c>
      <c r="AS67" s="187"/>
      <c r="AT67" s="200"/>
      <c r="AU67" s="137"/>
      <c r="AV67" s="135"/>
      <c r="AW67" s="135"/>
      <c r="AX67" s="135"/>
      <c r="AY67" s="135"/>
      <c r="AZ67" s="136"/>
    </row>
    <row r="68" spans="1:52" ht="36" customHeight="1" x14ac:dyDescent="0.2">
      <c r="A68" s="73">
        <v>50</v>
      </c>
      <c r="B68" s="170"/>
      <c r="C68" s="167"/>
      <c r="D68" s="167"/>
      <c r="E68" s="167"/>
      <c r="F68" s="167"/>
      <c r="G68" s="167"/>
      <c r="H68" s="167"/>
      <c r="I68" s="167"/>
      <c r="J68" s="167"/>
      <c r="K68" s="167"/>
      <c r="L68" s="167"/>
      <c r="M68" s="167"/>
      <c r="N68" s="167"/>
      <c r="O68" s="167"/>
      <c r="P68" s="168"/>
      <c r="Q68" s="168"/>
      <c r="R68" s="169"/>
      <c r="S68" s="169"/>
      <c r="T68" s="169"/>
      <c r="U68" s="134"/>
      <c r="V68" s="135"/>
      <c r="W68" s="135"/>
      <c r="X68" s="136"/>
      <c r="Y68" s="132"/>
      <c r="Z68" s="133"/>
      <c r="AA68" s="133"/>
      <c r="AB68" s="186"/>
      <c r="AC68" s="186"/>
      <c r="AD68" s="185"/>
      <c r="AE68" s="185"/>
      <c r="AF68" s="185"/>
      <c r="AG68" s="187">
        <f t="shared" si="2"/>
        <v>0</v>
      </c>
      <c r="AH68" s="187"/>
      <c r="AI68" s="187"/>
      <c r="AJ68" s="53"/>
      <c r="AK68" s="188"/>
      <c r="AL68" s="188"/>
      <c r="AM68" s="186"/>
      <c r="AN68" s="186"/>
      <c r="AO68" s="185"/>
      <c r="AP68" s="185"/>
      <c r="AQ68" s="185"/>
      <c r="AR68" s="187">
        <f t="shared" si="3"/>
        <v>0</v>
      </c>
      <c r="AS68" s="187"/>
      <c r="AT68" s="200"/>
      <c r="AU68" s="137"/>
      <c r="AV68" s="135"/>
      <c r="AW68" s="135"/>
      <c r="AX68" s="135"/>
      <c r="AY68" s="135"/>
      <c r="AZ68" s="136"/>
    </row>
    <row r="69" spans="1:52" ht="36" customHeight="1" x14ac:dyDescent="0.2">
      <c r="A69" s="73">
        <v>51</v>
      </c>
      <c r="B69" s="170"/>
      <c r="C69" s="167"/>
      <c r="D69" s="167"/>
      <c r="E69" s="167"/>
      <c r="F69" s="167"/>
      <c r="G69" s="167"/>
      <c r="H69" s="167"/>
      <c r="I69" s="167"/>
      <c r="J69" s="167"/>
      <c r="K69" s="167"/>
      <c r="L69" s="167"/>
      <c r="M69" s="167"/>
      <c r="N69" s="167"/>
      <c r="O69" s="167"/>
      <c r="P69" s="168"/>
      <c r="Q69" s="168"/>
      <c r="R69" s="169"/>
      <c r="S69" s="169"/>
      <c r="T69" s="169"/>
      <c r="U69" s="134"/>
      <c r="V69" s="135"/>
      <c r="W69" s="135"/>
      <c r="X69" s="136"/>
      <c r="Y69" s="132"/>
      <c r="Z69" s="133"/>
      <c r="AA69" s="133"/>
      <c r="AB69" s="186"/>
      <c r="AC69" s="186"/>
      <c r="AD69" s="185"/>
      <c r="AE69" s="185"/>
      <c r="AF69" s="185"/>
      <c r="AG69" s="187">
        <f t="shared" si="2"/>
        <v>0</v>
      </c>
      <c r="AH69" s="187"/>
      <c r="AI69" s="187"/>
      <c r="AJ69" s="53"/>
      <c r="AK69" s="188"/>
      <c r="AL69" s="188"/>
      <c r="AM69" s="186"/>
      <c r="AN69" s="186"/>
      <c r="AO69" s="185"/>
      <c r="AP69" s="185"/>
      <c r="AQ69" s="185"/>
      <c r="AR69" s="187">
        <f t="shared" si="3"/>
        <v>0</v>
      </c>
      <c r="AS69" s="187"/>
      <c r="AT69" s="200"/>
      <c r="AU69" s="137"/>
      <c r="AV69" s="135"/>
      <c r="AW69" s="135"/>
      <c r="AX69" s="135"/>
      <c r="AY69" s="135"/>
      <c r="AZ69" s="136"/>
    </row>
    <row r="70" spans="1:52" ht="36" customHeight="1" x14ac:dyDescent="0.2">
      <c r="A70" s="73">
        <v>52</v>
      </c>
      <c r="B70" s="170"/>
      <c r="C70" s="167"/>
      <c r="D70" s="167"/>
      <c r="E70" s="167"/>
      <c r="F70" s="167"/>
      <c r="G70" s="167"/>
      <c r="H70" s="167"/>
      <c r="I70" s="167"/>
      <c r="J70" s="167"/>
      <c r="K70" s="167"/>
      <c r="L70" s="167"/>
      <c r="M70" s="167"/>
      <c r="N70" s="167"/>
      <c r="O70" s="167"/>
      <c r="P70" s="168"/>
      <c r="Q70" s="168"/>
      <c r="R70" s="169"/>
      <c r="S70" s="169"/>
      <c r="T70" s="169"/>
      <c r="U70" s="134"/>
      <c r="V70" s="135"/>
      <c r="W70" s="135"/>
      <c r="X70" s="136"/>
      <c r="Y70" s="132"/>
      <c r="Z70" s="133"/>
      <c r="AA70" s="133"/>
      <c r="AB70" s="186"/>
      <c r="AC70" s="186"/>
      <c r="AD70" s="185"/>
      <c r="AE70" s="185"/>
      <c r="AF70" s="185"/>
      <c r="AG70" s="187">
        <f t="shared" si="2"/>
        <v>0</v>
      </c>
      <c r="AH70" s="187"/>
      <c r="AI70" s="187"/>
      <c r="AJ70" s="53"/>
      <c r="AK70" s="188"/>
      <c r="AL70" s="188"/>
      <c r="AM70" s="186"/>
      <c r="AN70" s="186"/>
      <c r="AO70" s="185"/>
      <c r="AP70" s="185"/>
      <c r="AQ70" s="185"/>
      <c r="AR70" s="187">
        <f t="shared" si="3"/>
        <v>0</v>
      </c>
      <c r="AS70" s="187"/>
      <c r="AT70" s="200"/>
      <c r="AU70" s="137"/>
      <c r="AV70" s="135"/>
      <c r="AW70" s="135"/>
      <c r="AX70" s="135"/>
      <c r="AY70" s="135"/>
      <c r="AZ70" s="136"/>
    </row>
    <row r="71" spans="1:52" ht="36" customHeight="1" x14ac:dyDescent="0.2">
      <c r="A71" s="73">
        <v>53</v>
      </c>
      <c r="B71" s="170"/>
      <c r="C71" s="167"/>
      <c r="D71" s="167"/>
      <c r="E71" s="167"/>
      <c r="F71" s="167"/>
      <c r="G71" s="167"/>
      <c r="H71" s="167"/>
      <c r="I71" s="167"/>
      <c r="J71" s="167"/>
      <c r="K71" s="167"/>
      <c r="L71" s="167"/>
      <c r="M71" s="167"/>
      <c r="N71" s="167"/>
      <c r="O71" s="167"/>
      <c r="P71" s="168"/>
      <c r="Q71" s="168"/>
      <c r="R71" s="169"/>
      <c r="S71" s="169"/>
      <c r="T71" s="169"/>
      <c r="U71" s="134"/>
      <c r="V71" s="135"/>
      <c r="W71" s="135"/>
      <c r="X71" s="136"/>
      <c r="Y71" s="132"/>
      <c r="Z71" s="133"/>
      <c r="AA71" s="133"/>
      <c r="AB71" s="186"/>
      <c r="AC71" s="186"/>
      <c r="AD71" s="185"/>
      <c r="AE71" s="185"/>
      <c r="AF71" s="185"/>
      <c r="AG71" s="187">
        <f t="shared" si="2"/>
        <v>0</v>
      </c>
      <c r="AH71" s="187"/>
      <c r="AI71" s="187"/>
      <c r="AJ71" s="53"/>
      <c r="AK71" s="188"/>
      <c r="AL71" s="188"/>
      <c r="AM71" s="186"/>
      <c r="AN71" s="186"/>
      <c r="AO71" s="185"/>
      <c r="AP71" s="185"/>
      <c r="AQ71" s="185"/>
      <c r="AR71" s="187">
        <f t="shared" si="3"/>
        <v>0</v>
      </c>
      <c r="AS71" s="187"/>
      <c r="AT71" s="200"/>
      <c r="AU71" s="137"/>
      <c r="AV71" s="135"/>
      <c r="AW71" s="135"/>
      <c r="AX71" s="135"/>
      <c r="AY71" s="135"/>
      <c r="AZ71" s="136"/>
    </row>
    <row r="72" spans="1:52" ht="36" customHeight="1" x14ac:dyDescent="0.2">
      <c r="A72" s="73">
        <v>54</v>
      </c>
      <c r="B72" s="170"/>
      <c r="C72" s="167"/>
      <c r="D72" s="167"/>
      <c r="E72" s="167"/>
      <c r="F72" s="167"/>
      <c r="G72" s="167"/>
      <c r="H72" s="167"/>
      <c r="I72" s="167"/>
      <c r="J72" s="167"/>
      <c r="K72" s="167"/>
      <c r="L72" s="167"/>
      <c r="M72" s="167"/>
      <c r="N72" s="167"/>
      <c r="O72" s="167"/>
      <c r="P72" s="168"/>
      <c r="Q72" s="168"/>
      <c r="R72" s="169"/>
      <c r="S72" s="169"/>
      <c r="T72" s="169"/>
      <c r="U72" s="134"/>
      <c r="V72" s="135"/>
      <c r="W72" s="135"/>
      <c r="X72" s="136"/>
      <c r="Y72" s="132"/>
      <c r="Z72" s="133"/>
      <c r="AA72" s="133"/>
      <c r="AB72" s="186"/>
      <c r="AC72" s="186"/>
      <c r="AD72" s="185"/>
      <c r="AE72" s="185"/>
      <c r="AF72" s="185"/>
      <c r="AG72" s="187">
        <f t="shared" si="2"/>
        <v>0</v>
      </c>
      <c r="AH72" s="187"/>
      <c r="AI72" s="187"/>
      <c r="AJ72" s="53"/>
      <c r="AK72" s="188"/>
      <c r="AL72" s="188"/>
      <c r="AM72" s="186"/>
      <c r="AN72" s="186"/>
      <c r="AO72" s="185"/>
      <c r="AP72" s="185"/>
      <c r="AQ72" s="185"/>
      <c r="AR72" s="187">
        <f t="shared" si="3"/>
        <v>0</v>
      </c>
      <c r="AS72" s="187"/>
      <c r="AT72" s="200"/>
      <c r="AU72" s="137"/>
      <c r="AV72" s="135"/>
      <c r="AW72" s="135"/>
      <c r="AX72" s="135"/>
      <c r="AY72" s="135"/>
      <c r="AZ72" s="136"/>
    </row>
    <row r="73" spans="1:52" ht="36" customHeight="1" x14ac:dyDescent="0.2">
      <c r="A73" s="73">
        <v>55</v>
      </c>
      <c r="B73" s="170"/>
      <c r="C73" s="167"/>
      <c r="D73" s="167"/>
      <c r="E73" s="167"/>
      <c r="F73" s="167"/>
      <c r="G73" s="167"/>
      <c r="H73" s="167"/>
      <c r="I73" s="167"/>
      <c r="J73" s="167"/>
      <c r="K73" s="167"/>
      <c r="L73" s="167"/>
      <c r="M73" s="167"/>
      <c r="N73" s="167"/>
      <c r="O73" s="167"/>
      <c r="P73" s="168"/>
      <c r="Q73" s="168"/>
      <c r="R73" s="169"/>
      <c r="S73" s="169"/>
      <c r="T73" s="169"/>
      <c r="U73" s="134"/>
      <c r="V73" s="135"/>
      <c r="W73" s="135"/>
      <c r="X73" s="136"/>
      <c r="Y73" s="132"/>
      <c r="Z73" s="133"/>
      <c r="AA73" s="133"/>
      <c r="AB73" s="186"/>
      <c r="AC73" s="186"/>
      <c r="AD73" s="185"/>
      <c r="AE73" s="185"/>
      <c r="AF73" s="185"/>
      <c r="AG73" s="187">
        <f t="shared" si="2"/>
        <v>0</v>
      </c>
      <c r="AH73" s="187"/>
      <c r="AI73" s="187"/>
      <c r="AJ73" s="53"/>
      <c r="AK73" s="188"/>
      <c r="AL73" s="188"/>
      <c r="AM73" s="186"/>
      <c r="AN73" s="186"/>
      <c r="AO73" s="185"/>
      <c r="AP73" s="185"/>
      <c r="AQ73" s="185"/>
      <c r="AR73" s="187">
        <f t="shared" si="3"/>
        <v>0</v>
      </c>
      <c r="AS73" s="187"/>
      <c r="AT73" s="200"/>
      <c r="AU73" s="137"/>
      <c r="AV73" s="135"/>
      <c r="AW73" s="135"/>
      <c r="AX73" s="135"/>
      <c r="AY73" s="135"/>
      <c r="AZ73" s="136"/>
    </row>
    <row r="74" spans="1:52" ht="36" customHeight="1" x14ac:dyDescent="0.2">
      <c r="A74" s="73">
        <v>56</v>
      </c>
      <c r="B74" s="170"/>
      <c r="C74" s="167"/>
      <c r="D74" s="167"/>
      <c r="E74" s="167"/>
      <c r="F74" s="167"/>
      <c r="G74" s="167"/>
      <c r="H74" s="167"/>
      <c r="I74" s="167"/>
      <c r="J74" s="167"/>
      <c r="K74" s="167"/>
      <c r="L74" s="167"/>
      <c r="M74" s="167"/>
      <c r="N74" s="167"/>
      <c r="O74" s="167"/>
      <c r="P74" s="168"/>
      <c r="Q74" s="168"/>
      <c r="R74" s="169"/>
      <c r="S74" s="169"/>
      <c r="T74" s="169"/>
      <c r="U74" s="134"/>
      <c r="V74" s="135"/>
      <c r="W74" s="135"/>
      <c r="X74" s="136"/>
      <c r="Y74" s="132"/>
      <c r="Z74" s="133"/>
      <c r="AA74" s="133"/>
      <c r="AB74" s="186"/>
      <c r="AC74" s="186"/>
      <c r="AD74" s="185"/>
      <c r="AE74" s="185"/>
      <c r="AF74" s="185"/>
      <c r="AG74" s="187">
        <f t="shared" si="2"/>
        <v>0</v>
      </c>
      <c r="AH74" s="187"/>
      <c r="AI74" s="187"/>
      <c r="AJ74" s="53"/>
      <c r="AK74" s="188"/>
      <c r="AL74" s="188"/>
      <c r="AM74" s="186"/>
      <c r="AN74" s="186"/>
      <c r="AO74" s="185"/>
      <c r="AP74" s="185"/>
      <c r="AQ74" s="185"/>
      <c r="AR74" s="187">
        <f t="shared" si="3"/>
        <v>0</v>
      </c>
      <c r="AS74" s="187"/>
      <c r="AT74" s="200"/>
      <c r="AU74" s="137"/>
      <c r="AV74" s="135"/>
      <c r="AW74" s="135"/>
      <c r="AX74" s="135"/>
      <c r="AY74" s="135"/>
      <c r="AZ74" s="136"/>
    </row>
    <row r="75" spans="1:52" ht="36" customHeight="1" x14ac:dyDescent="0.2">
      <c r="A75" s="73">
        <v>57</v>
      </c>
      <c r="B75" s="170"/>
      <c r="C75" s="167"/>
      <c r="D75" s="167"/>
      <c r="E75" s="167"/>
      <c r="F75" s="167"/>
      <c r="G75" s="167"/>
      <c r="H75" s="167"/>
      <c r="I75" s="167"/>
      <c r="J75" s="167"/>
      <c r="K75" s="167"/>
      <c r="L75" s="167"/>
      <c r="M75" s="167"/>
      <c r="N75" s="167"/>
      <c r="O75" s="167"/>
      <c r="P75" s="168"/>
      <c r="Q75" s="168"/>
      <c r="R75" s="169"/>
      <c r="S75" s="169"/>
      <c r="T75" s="169"/>
      <c r="U75" s="134"/>
      <c r="V75" s="135"/>
      <c r="W75" s="135"/>
      <c r="X75" s="136"/>
      <c r="Y75" s="132"/>
      <c r="Z75" s="133"/>
      <c r="AA75" s="133"/>
      <c r="AB75" s="186"/>
      <c r="AC75" s="186"/>
      <c r="AD75" s="185"/>
      <c r="AE75" s="185"/>
      <c r="AF75" s="185"/>
      <c r="AG75" s="187">
        <f t="shared" si="2"/>
        <v>0</v>
      </c>
      <c r="AH75" s="187"/>
      <c r="AI75" s="187"/>
      <c r="AJ75" s="53"/>
      <c r="AK75" s="188"/>
      <c r="AL75" s="188"/>
      <c r="AM75" s="186"/>
      <c r="AN75" s="186"/>
      <c r="AO75" s="185"/>
      <c r="AP75" s="185"/>
      <c r="AQ75" s="185"/>
      <c r="AR75" s="187">
        <f t="shared" si="3"/>
        <v>0</v>
      </c>
      <c r="AS75" s="187"/>
      <c r="AT75" s="200"/>
      <c r="AU75" s="137"/>
      <c r="AV75" s="135"/>
      <c r="AW75" s="135"/>
      <c r="AX75" s="135"/>
      <c r="AY75" s="135"/>
      <c r="AZ75" s="136"/>
    </row>
    <row r="76" spans="1:52" ht="36" customHeight="1" x14ac:dyDescent="0.2">
      <c r="A76" s="73">
        <v>58</v>
      </c>
      <c r="B76" s="170"/>
      <c r="C76" s="167"/>
      <c r="D76" s="167"/>
      <c r="E76" s="167"/>
      <c r="F76" s="167"/>
      <c r="G76" s="167"/>
      <c r="H76" s="167"/>
      <c r="I76" s="167"/>
      <c r="J76" s="167"/>
      <c r="K76" s="167"/>
      <c r="L76" s="167"/>
      <c r="M76" s="167"/>
      <c r="N76" s="167"/>
      <c r="O76" s="167"/>
      <c r="P76" s="168"/>
      <c r="Q76" s="168"/>
      <c r="R76" s="169"/>
      <c r="S76" s="169"/>
      <c r="T76" s="169"/>
      <c r="U76" s="134"/>
      <c r="V76" s="135"/>
      <c r="W76" s="135"/>
      <c r="X76" s="136"/>
      <c r="Y76" s="132"/>
      <c r="Z76" s="133"/>
      <c r="AA76" s="133"/>
      <c r="AB76" s="186"/>
      <c r="AC76" s="186"/>
      <c r="AD76" s="185"/>
      <c r="AE76" s="185"/>
      <c r="AF76" s="185"/>
      <c r="AG76" s="187">
        <f t="shared" si="2"/>
        <v>0</v>
      </c>
      <c r="AH76" s="187"/>
      <c r="AI76" s="187"/>
      <c r="AJ76" s="53"/>
      <c r="AK76" s="188"/>
      <c r="AL76" s="188"/>
      <c r="AM76" s="186"/>
      <c r="AN76" s="186"/>
      <c r="AO76" s="185"/>
      <c r="AP76" s="185"/>
      <c r="AQ76" s="185"/>
      <c r="AR76" s="187">
        <f t="shared" si="3"/>
        <v>0</v>
      </c>
      <c r="AS76" s="187"/>
      <c r="AT76" s="200"/>
      <c r="AU76" s="137"/>
      <c r="AV76" s="135"/>
      <c r="AW76" s="135"/>
      <c r="AX76" s="135"/>
      <c r="AY76" s="135"/>
      <c r="AZ76" s="136"/>
    </row>
    <row r="77" spans="1:52" ht="36" customHeight="1" x14ac:dyDescent="0.2">
      <c r="A77" s="73">
        <v>59</v>
      </c>
      <c r="B77" s="170"/>
      <c r="C77" s="167"/>
      <c r="D77" s="167"/>
      <c r="E77" s="167"/>
      <c r="F77" s="167"/>
      <c r="G77" s="167"/>
      <c r="H77" s="167"/>
      <c r="I77" s="167"/>
      <c r="J77" s="167"/>
      <c r="K77" s="167"/>
      <c r="L77" s="167"/>
      <c r="M77" s="167"/>
      <c r="N77" s="167"/>
      <c r="O77" s="167"/>
      <c r="P77" s="168"/>
      <c r="Q77" s="168"/>
      <c r="R77" s="169"/>
      <c r="S77" s="169"/>
      <c r="T77" s="169"/>
      <c r="U77" s="134"/>
      <c r="V77" s="135"/>
      <c r="W77" s="135"/>
      <c r="X77" s="136"/>
      <c r="Y77" s="132"/>
      <c r="Z77" s="133"/>
      <c r="AA77" s="133"/>
      <c r="AB77" s="186"/>
      <c r="AC77" s="186"/>
      <c r="AD77" s="185"/>
      <c r="AE77" s="185"/>
      <c r="AF77" s="185"/>
      <c r="AG77" s="187">
        <f t="shared" si="2"/>
        <v>0</v>
      </c>
      <c r="AH77" s="187"/>
      <c r="AI77" s="187"/>
      <c r="AJ77" s="53"/>
      <c r="AK77" s="188"/>
      <c r="AL77" s="188"/>
      <c r="AM77" s="186"/>
      <c r="AN77" s="186"/>
      <c r="AO77" s="185"/>
      <c r="AP77" s="185"/>
      <c r="AQ77" s="185"/>
      <c r="AR77" s="187">
        <f t="shared" si="3"/>
        <v>0</v>
      </c>
      <c r="AS77" s="187"/>
      <c r="AT77" s="200"/>
      <c r="AU77" s="137"/>
      <c r="AV77" s="135"/>
      <c r="AW77" s="135"/>
      <c r="AX77" s="135"/>
      <c r="AY77" s="135"/>
      <c r="AZ77" s="136"/>
    </row>
    <row r="78" spans="1:52" ht="36" customHeight="1" x14ac:dyDescent="0.2">
      <c r="A78" s="73">
        <v>60</v>
      </c>
      <c r="B78" s="170"/>
      <c r="C78" s="167"/>
      <c r="D78" s="167"/>
      <c r="E78" s="167"/>
      <c r="F78" s="167"/>
      <c r="G78" s="167"/>
      <c r="H78" s="167"/>
      <c r="I78" s="167"/>
      <c r="J78" s="167"/>
      <c r="K78" s="167"/>
      <c r="L78" s="167"/>
      <c r="M78" s="167"/>
      <c r="N78" s="167"/>
      <c r="O78" s="167"/>
      <c r="P78" s="168"/>
      <c r="Q78" s="168"/>
      <c r="R78" s="169"/>
      <c r="S78" s="169"/>
      <c r="T78" s="169"/>
      <c r="U78" s="134"/>
      <c r="V78" s="135"/>
      <c r="W78" s="135"/>
      <c r="X78" s="136"/>
      <c r="Y78" s="132"/>
      <c r="Z78" s="133"/>
      <c r="AA78" s="133"/>
      <c r="AB78" s="186"/>
      <c r="AC78" s="186"/>
      <c r="AD78" s="185"/>
      <c r="AE78" s="185"/>
      <c r="AF78" s="185"/>
      <c r="AG78" s="187">
        <f t="shared" si="2"/>
        <v>0</v>
      </c>
      <c r="AH78" s="187"/>
      <c r="AI78" s="187"/>
      <c r="AJ78" s="53"/>
      <c r="AK78" s="188"/>
      <c r="AL78" s="188"/>
      <c r="AM78" s="186"/>
      <c r="AN78" s="186"/>
      <c r="AO78" s="185"/>
      <c r="AP78" s="185"/>
      <c r="AQ78" s="185"/>
      <c r="AR78" s="187">
        <f t="shared" si="3"/>
        <v>0</v>
      </c>
      <c r="AS78" s="187"/>
      <c r="AT78" s="200"/>
      <c r="AU78" s="137"/>
      <c r="AV78" s="135"/>
      <c r="AW78" s="135"/>
      <c r="AX78" s="135"/>
      <c r="AY78" s="135"/>
      <c r="AZ78" s="136"/>
    </row>
    <row r="79" spans="1:52" ht="36" customHeight="1" x14ac:dyDescent="0.2">
      <c r="A79" s="73">
        <v>61</v>
      </c>
      <c r="B79" s="170"/>
      <c r="C79" s="167"/>
      <c r="D79" s="167"/>
      <c r="E79" s="167"/>
      <c r="F79" s="167"/>
      <c r="G79" s="167"/>
      <c r="H79" s="167"/>
      <c r="I79" s="167"/>
      <c r="J79" s="167"/>
      <c r="K79" s="167"/>
      <c r="L79" s="167"/>
      <c r="M79" s="167"/>
      <c r="N79" s="167"/>
      <c r="O79" s="167"/>
      <c r="P79" s="168"/>
      <c r="Q79" s="168"/>
      <c r="R79" s="169"/>
      <c r="S79" s="169"/>
      <c r="T79" s="169"/>
      <c r="U79" s="134"/>
      <c r="V79" s="135"/>
      <c r="W79" s="135"/>
      <c r="X79" s="136"/>
      <c r="Y79" s="132"/>
      <c r="Z79" s="133"/>
      <c r="AA79" s="133"/>
      <c r="AB79" s="186"/>
      <c r="AC79" s="186"/>
      <c r="AD79" s="185"/>
      <c r="AE79" s="185"/>
      <c r="AF79" s="185"/>
      <c r="AG79" s="187">
        <f t="shared" si="2"/>
        <v>0</v>
      </c>
      <c r="AH79" s="187"/>
      <c r="AI79" s="187"/>
      <c r="AJ79" s="53"/>
      <c r="AK79" s="188"/>
      <c r="AL79" s="188"/>
      <c r="AM79" s="186"/>
      <c r="AN79" s="186"/>
      <c r="AO79" s="185"/>
      <c r="AP79" s="185"/>
      <c r="AQ79" s="185"/>
      <c r="AR79" s="187">
        <f t="shared" si="3"/>
        <v>0</v>
      </c>
      <c r="AS79" s="187"/>
      <c r="AT79" s="200"/>
      <c r="AU79" s="137"/>
      <c r="AV79" s="135"/>
      <c r="AW79" s="135"/>
      <c r="AX79" s="135"/>
      <c r="AY79" s="135"/>
      <c r="AZ79" s="136"/>
    </row>
    <row r="80" spans="1:52" ht="36" customHeight="1" x14ac:dyDescent="0.2">
      <c r="A80" s="73">
        <v>62</v>
      </c>
      <c r="B80" s="170"/>
      <c r="C80" s="167"/>
      <c r="D80" s="167"/>
      <c r="E80" s="167"/>
      <c r="F80" s="167"/>
      <c r="G80" s="167"/>
      <c r="H80" s="167"/>
      <c r="I80" s="167"/>
      <c r="J80" s="167"/>
      <c r="K80" s="167"/>
      <c r="L80" s="167"/>
      <c r="M80" s="167"/>
      <c r="N80" s="167"/>
      <c r="O80" s="167"/>
      <c r="P80" s="168"/>
      <c r="Q80" s="168"/>
      <c r="R80" s="169"/>
      <c r="S80" s="169"/>
      <c r="T80" s="169"/>
      <c r="U80" s="134"/>
      <c r="V80" s="135"/>
      <c r="W80" s="135"/>
      <c r="X80" s="136"/>
      <c r="Y80" s="132"/>
      <c r="Z80" s="133"/>
      <c r="AA80" s="133"/>
      <c r="AB80" s="186"/>
      <c r="AC80" s="186"/>
      <c r="AD80" s="185"/>
      <c r="AE80" s="185"/>
      <c r="AF80" s="185"/>
      <c r="AG80" s="187">
        <f t="shared" si="2"/>
        <v>0</v>
      </c>
      <c r="AH80" s="187"/>
      <c r="AI80" s="187"/>
      <c r="AJ80" s="53"/>
      <c r="AK80" s="188"/>
      <c r="AL80" s="188"/>
      <c r="AM80" s="186"/>
      <c r="AN80" s="186"/>
      <c r="AO80" s="185"/>
      <c r="AP80" s="185"/>
      <c r="AQ80" s="185"/>
      <c r="AR80" s="187">
        <f t="shared" si="3"/>
        <v>0</v>
      </c>
      <c r="AS80" s="187"/>
      <c r="AT80" s="200"/>
      <c r="AU80" s="137"/>
      <c r="AV80" s="135"/>
      <c r="AW80" s="135"/>
      <c r="AX80" s="135"/>
      <c r="AY80" s="135"/>
      <c r="AZ80" s="136"/>
    </row>
    <row r="81" spans="1:52" ht="36" customHeight="1" x14ac:dyDescent="0.2">
      <c r="A81" s="73">
        <v>63</v>
      </c>
      <c r="B81" s="170"/>
      <c r="C81" s="167"/>
      <c r="D81" s="167"/>
      <c r="E81" s="167"/>
      <c r="F81" s="167"/>
      <c r="G81" s="167"/>
      <c r="H81" s="167"/>
      <c r="I81" s="167"/>
      <c r="J81" s="167"/>
      <c r="K81" s="167"/>
      <c r="L81" s="167"/>
      <c r="M81" s="167"/>
      <c r="N81" s="167"/>
      <c r="O81" s="167"/>
      <c r="P81" s="168"/>
      <c r="Q81" s="168"/>
      <c r="R81" s="169"/>
      <c r="S81" s="169"/>
      <c r="T81" s="169"/>
      <c r="U81" s="134"/>
      <c r="V81" s="135"/>
      <c r="W81" s="135"/>
      <c r="X81" s="136"/>
      <c r="Y81" s="132"/>
      <c r="Z81" s="133"/>
      <c r="AA81" s="133"/>
      <c r="AB81" s="186"/>
      <c r="AC81" s="186"/>
      <c r="AD81" s="185"/>
      <c r="AE81" s="185"/>
      <c r="AF81" s="185"/>
      <c r="AG81" s="187">
        <f t="shared" si="2"/>
        <v>0</v>
      </c>
      <c r="AH81" s="187"/>
      <c r="AI81" s="187"/>
      <c r="AJ81" s="53"/>
      <c r="AK81" s="188"/>
      <c r="AL81" s="188"/>
      <c r="AM81" s="186"/>
      <c r="AN81" s="186"/>
      <c r="AO81" s="185"/>
      <c r="AP81" s="185"/>
      <c r="AQ81" s="185"/>
      <c r="AR81" s="187">
        <f t="shared" si="3"/>
        <v>0</v>
      </c>
      <c r="AS81" s="187"/>
      <c r="AT81" s="200"/>
      <c r="AU81" s="137"/>
      <c r="AV81" s="135"/>
      <c r="AW81" s="135"/>
      <c r="AX81" s="135"/>
      <c r="AY81" s="135"/>
      <c r="AZ81" s="136"/>
    </row>
    <row r="82" spans="1:52" ht="36" customHeight="1" x14ac:dyDescent="0.2">
      <c r="A82" s="73">
        <v>64</v>
      </c>
      <c r="B82" s="170"/>
      <c r="C82" s="167"/>
      <c r="D82" s="167"/>
      <c r="E82" s="167"/>
      <c r="F82" s="167"/>
      <c r="G82" s="167"/>
      <c r="H82" s="167"/>
      <c r="I82" s="167"/>
      <c r="J82" s="167"/>
      <c r="K82" s="167"/>
      <c r="L82" s="167"/>
      <c r="M82" s="167"/>
      <c r="N82" s="167"/>
      <c r="O82" s="167"/>
      <c r="P82" s="168"/>
      <c r="Q82" s="168"/>
      <c r="R82" s="169"/>
      <c r="S82" s="169"/>
      <c r="T82" s="169"/>
      <c r="U82" s="134"/>
      <c r="V82" s="135"/>
      <c r="W82" s="135"/>
      <c r="X82" s="136"/>
      <c r="Y82" s="132"/>
      <c r="Z82" s="133"/>
      <c r="AA82" s="133"/>
      <c r="AB82" s="186"/>
      <c r="AC82" s="186"/>
      <c r="AD82" s="185"/>
      <c r="AE82" s="185"/>
      <c r="AF82" s="185"/>
      <c r="AG82" s="187">
        <f t="shared" si="2"/>
        <v>0</v>
      </c>
      <c r="AH82" s="187"/>
      <c r="AI82" s="187"/>
      <c r="AJ82" s="53"/>
      <c r="AK82" s="188"/>
      <c r="AL82" s="188"/>
      <c r="AM82" s="186"/>
      <c r="AN82" s="186"/>
      <c r="AO82" s="185"/>
      <c r="AP82" s="185"/>
      <c r="AQ82" s="185"/>
      <c r="AR82" s="187">
        <f t="shared" si="3"/>
        <v>0</v>
      </c>
      <c r="AS82" s="187"/>
      <c r="AT82" s="200"/>
      <c r="AU82" s="137"/>
      <c r="AV82" s="135"/>
      <c r="AW82" s="135"/>
      <c r="AX82" s="135"/>
      <c r="AY82" s="135"/>
      <c r="AZ82" s="136"/>
    </row>
    <row r="83" spans="1:52" ht="36" customHeight="1" x14ac:dyDescent="0.2">
      <c r="A83" s="73">
        <v>65</v>
      </c>
      <c r="B83" s="170"/>
      <c r="C83" s="167"/>
      <c r="D83" s="167"/>
      <c r="E83" s="167"/>
      <c r="F83" s="167"/>
      <c r="G83" s="167"/>
      <c r="H83" s="167"/>
      <c r="I83" s="167"/>
      <c r="J83" s="167"/>
      <c r="K83" s="167"/>
      <c r="L83" s="167"/>
      <c r="M83" s="167"/>
      <c r="N83" s="167"/>
      <c r="O83" s="167"/>
      <c r="P83" s="168"/>
      <c r="Q83" s="168"/>
      <c r="R83" s="169"/>
      <c r="S83" s="169"/>
      <c r="T83" s="169"/>
      <c r="U83" s="134"/>
      <c r="V83" s="135"/>
      <c r="W83" s="135"/>
      <c r="X83" s="136"/>
      <c r="Y83" s="132"/>
      <c r="Z83" s="133"/>
      <c r="AA83" s="133"/>
      <c r="AB83" s="186"/>
      <c r="AC83" s="186"/>
      <c r="AD83" s="185"/>
      <c r="AE83" s="185"/>
      <c r="AF83" s="185"/>
      <c r="AG83" s="187">
        <f t="shared" ref="AG83:AG114" si="4">AD83*AB83</f>
        <v>0</v>
      </c>
      <c r="AH83" s="187"/>
      <c r="AI83" s="187"/>
      <c r="AJ83" s="53"/>
      <c r="AK83" s="188"/>
      <c r="AL83" s="188"/>
      <c r="AM83" s="186"/>
      <c r="AN83" s="186"/>
      <c r="AO83" s="185"/>
      <c r="AP83" s="185"/>
      <c r="AQ83" s="185"/>
      <c r="AR83" s="187">
        <f t="shared" ref="AR83:AR114" si="5">AO83*AM83</f>
        <v>0</v>
      </c>
      <c r="AS83" s="187"/>
      <c r="AT83" s="200"/>
      <c r="AU83" s="137"/>
      <c r="AV83" s="135"/>
      <c r="AW83" s="135"/>
      <c r="AX83" s="135"/>
      <c r="AY83" s="135"/>
      <c r="AZ83" s="136"/>
    </row>
    <row r="84" spans="1:52" ht="36" customHeight="1" x14ac:dyDescent="0.2">
      <c r="A84" s="73">
        <v>66</v>
      </c>
      <c r="B84" s="170"/>
      <c r="C84" s="167"/>
      <c r="D84" s="167"/>
      <c r="E84" s="167"/>
      <c r="F84" s="167"/>
      <c r="G84" s="167"/>
      <c r="H84" s="167"/>
      <c r="I84" s="167"/>
      <c r="J84" s="167"/>
      <c r="K84" s="167"/>
      <c r="L84" s="167"/>
      <c r="M84" s="167"/>
      <c r="N84" s="167"/>
      <c r="O84" s="167"/>
      <c r="P84" s="168"/>
      <c r="Q84" s="168"/>
      <c r="R84" s="169"/>
      <c r="S84" s="169"/>
      <c r="T84" s="169"/>
      <c r="U84" s="134"/>
      <c r="V84" s="135"/>
      <c r="W84" s="135"/>
      <c r="X84" s="136"/>
      <c r="Y84" s="132"/>
      <c r="Z84" s="133"/>
      <c r="AA84" s="133"/>
      <c r="AB84" s="186"/>
      <c r="AC84" s="186"/>
      <c r="AD84" s="185"/>
      <c r="AE84" s="185"/>
      <c r="AF84" s="185"/>
      <c r="AG84" s="187">
        <f t="shared" si="4"/>
        <v>0</v>
      </c>
      <c r="AH84" s="187"/>
      <c r="AI84" s="187"/>
      <c r="AJ84" s="53"/>
      <c r="AK84" s="188"/>
      <c r="AL84" s="188"/>
      <c r="AM84" s="186"/>
      <c r="AN84" s="186"/>
      <c r="AO84" s="185"/>
      <c r="AP84" s="185"/>
      <c r="AQ84" s="185"/>
      <c r="AR84" s="187">
        <f t="shared" si="5"/>
        <v>0</v>
      </c>
      <c r="AS84" s="187"/>
      <c r="AT84" s="200"/>
      <c r="AU84" s="137"/>
      <c r="AV84" s="135"/>
      <c r="AW84" s="135"/>
      <c r="AX84" s="135"/>
      <c r="AY84" s="135"/>
      <c r="AZ84" s="136"/>
    </row>
    <row r="85" spans="1:52" ht="36" customHeight="1" x14ac:dyDescent="0.2">
      <c r="A85" s="73">
        <v>67</v>
      </c>
      <c r="B85" s="170"/>
      <c r="C85" s="167"/>
      <c r="D85" s="167"/>
      <c r="E85" s="167"/>
      <c r="F85" s="167"/>
      <c r="G85" s="167"/>
      <c r="H85" s="167"/>
      <c r="I85" s="167"/>
      <c r="J85" s="167"/>
      <c r="K85" s="167"/>
      <c r="L85" s="167"/>
      <c r="M85" s="167"/>
      <c r="N85" s="167"/>
      <c r="O85" s="167"/>
      <c r="P85" s="168"/>
      <c r="Q85" s="168"/>
      <c r="R85" s="169"/>
      <c r="S85" s="169"/>
      <c r="T85" s="169"/>
      <c r="U85" s="134"/>
      <c r="V85" s="135"/>
      <c r="W85" s="135"/>
      <c r="X85" s="136"/>
      <c r="Y85" s="132"/>
      <c r="Z85" s="133"/>
      <c r="AA85" s="133"/>
      <c r="AB85" s="186"/>
      <c r="AC85" s="186"/>
      <c r="AD85" s="185"/>
      <c r="AE85" s="185"/>
      <c r="AF85" s="185"/>
      <c r="AG85" s="187">
        <f t="shared" si="4"/>
        <v>0</v>
      </c>
      <c r="AH85" s="187"/>
      <c r="AI85" s="187"/>
      <c r="AJ85" s="53"/>
      <c r="AK85" s="188"/>
      <c r="AL85" s="188"/>
      <c r="AM85" s="186"/>
      <c r="AN85" s="186"/>
      <c r="AO85" s="185"/>
      <c r="AP85" s="185"/>
      <c r="AQ85" s="185"/>
      <c r="AR85" s="187">
        <f t="shared" si="5"/>
        <v>0</v>
      </c>
      <c r="AS85" s="187"/>
      <c r="AT85" s="200"/>
      <c r="AU85" s="137"/>
      <c r="AV85" s="135"/>
      <c r="AW85" s="135"/>
      <c r="AX85" s="135"/>
      <c r="AY85" s="135"/>
      <c r="AZ85" s="136"/>
    </row>
    <row r="86" spans="1:52" ht="36" customHeight="1" x14ac:dyDescent="0.2">
      <c r="A86" s="73">
        <v>68</v>
      </c>
      <c r="B86" s="170"/>
      <c r="C86" s="167"/>
      <c r="D86" s="167"/>
      <c r="E86" s="167"/>
      <c r="F86" s="167"/>
      <c r="G86" s="167"/>
      <c r="H86" s="167"/>
      <c r="I86" s="167"/>
      <c r="J86" s="167"/>
      <c r="K86" s="167"/>
      <c r="L86" s="167"/>
      <c r="M86" s="167"/>
      <c r="N86" s="167"/>
      <c r="O86" s="167"/>
      <c r="P86" s="168"/>
      <c r="Q86" s="168"/>
      <c r="R86" s="169"/>
      <c r="S86" s="169"/>
      <c r="T86" s="169"/>
      <c r="U86" s="134"/>
      <c r="V86" s="135"/>
      <c r="W86" s="135"/>
      <c r="X86" s="136"/>
      <c r="Y86" s="132"/>
      <c r="Z86" s="133"/>
      <c r="AA86" s="133"/>
      <c r="AB86" s="186"/>
      <c r="AC86" s="186"/>
      <c r="AD86" s="185"/>
      <c r="AE86" s="185"/>
      <c r="AF86" s="185"/>
      <c r="AG86" s="187">
        <f t="shared" si="4"/>
        <v>0</v>
      </c>
      <c r="AH86" s="187"/>
      <c r="AI86" s="187"/>
      <c r="AJ86" s="53"/>
      <c r="AK86" s="188"/>
      <c r="AL86" s="188"/>
      <c r="AM86" s="186"/>
      <c r="AN86" s="186"/>
      <c r="AO86" s="185"/>
      <c r="AP86" s="185"/>
      <c r="AQ86" s="185"/>
      <c r="AR86" s="187">
        <f t="shared" si="5"/>
        <v>0</v>
      </c>
      <c r="AS86" s="187"/>
      <c r="AT86" s="200"/>
      <c r="AU86" s="137"/>
      <c r="AV86" s="135"/>
      <c r="AW86" s="135"/>
      <c r="AX86" s="135"/>
      <c r="AY86" s="135"/>
      <c r="AZ86" s="136"/>
    </row>
    <row r="87" spans="1:52" ht="36" customHeight="1" x14ac:dyDescent="0.2">
      <c r="A87" s="73">
        <v>69</v>
      </c>
      <c r="B87" s="170"/>
      <c r="C87" s="167"/>
      <c r="D87" s="167"/>
      <c r="E87" s="167"/>
      <c r="F87" s="167"/>
      <c r="G87" s="167"/>
      <c r="H87" s="167"/>
      <c r="I87" s="167"/>
      <c r="J87" s="167"/>
      <c r="K87" s="167"/>
      <c r="L87" s="167"/>
      <c r="M87" s="167"/>
      <c r="N87" s="167"/>
      <c r="O87" s="167"/>
      <c r="P87" s="168"/>
      <c r="Q87" s="168"/>
      <c r="R87" s="169"/>
      <c r="S87" s="169"/>
      <c r="T87" s="169"/>
      <c r="U87" s="134"/>
      <c r="V87" s="135"/>
      <c r="W87" s="135"/>
      <c r="X87" s="136"/>
      <c r="Y87" s="132"/>
      <c r="Z87" s="133"/>
      <c r="AA87" s="133"/>
      <c r="AB87" s="186"/>
      <c r="AC87" s="186"/>
      <c r="AD87" s="185"/>
      <c r="AE87" s="185"/>
      <c r="AF87" s="185"/>
      <c r="AG87" s="187">
        <f t="shared" si="4"/>
        <v>0</v>
      </c>
      <c r="AH87" s="187"/>
      <c r="AI87" s="187"/>
      <c r="AJ87" s="53"/>
      <c r="AK87" s="188"/>
      <c r="AL87" s="188"/>
      <c r="AM87" s="186"/>
      <c r="AN87" s="186"/>
      <c r="AO87" s="185"/>
      <c r="AP87" s="185"/>
      <c r="AQ87" s="185"/>
      <c r="AR87" s="187">
        <f t="shared" si="5"/>
        <v>0</v>
      </c>
      <c r="AS87" s="187"/>
      <c r="AT87" s="200"/>
      <c r="AU87" s="137"/>
      <c r="AV87" s="135"/>
      <c r="AW87" s="135"/>
      <c r="AX87" s="135"/>
      <c r="AY87" s="135"/>
      <c r="AZ87" s="136"/>
    </row>
    <row r="88" spans="1:52" ht="36" customHeight="1" x14ac:dyDescent="0.2">
      <c r="A88" s="73">
        <v>70</v>
      </c>
      <c r="B88" s="170"/>
      <c r="C88" s="167"/>
      <c r="D88" s="167"/>
      <c r="E88" s="167"/>
      <c r="F88" s="167"/>
      <c r="G88" s="167"/>
      <c r="H88" s="167"/>
      <c r="I88" s="167"/>
      <c r="J88" s="167"/>
      <c r="K88" s="167"/>
      <c r="L88" s="167"/>
      <c r="M88" s="167"/>
      <c r="N88" s="167"/>
      <c r="O88" s="167"/>
      <c r="P88" s="168"/>
      <c r="Q88" s="168"/>
      <c r="R88" s="169"/>
      <c r="S88" s="169"/>
      <c r="T88" s="169"/>
      <c r="U88" s="134"/>
      <c r="V88" s="135"/>
      <c r="W88" s="135"/>
      <c r="X88" s="136"/>
      <c r="Y88" s="132"/>
      <c r="Z88" s="133"/>
      <c r="AA88" s="133"/>
      <c r="AB88" s="186"/>
      <c r="AC88" s="186"/>
      <c r="AD88" s="185"/>
      <c r="AE88" s="185"/>
      <c r="AF88" s="185"/>
      <c r="AG88" s="187">
        <f t="shared" si="4"/>
        <v>0</v>
      </c>
      <c r="AH88" s="187"/>
      <c r="AI88" s="187"/>
      <c r="AJ88" s="53"/>
      <c r="AK88" s="188"/>
      <c r="AL88" s="188"/>
      <c r="AM88" s="186"/>
      <c r="AN88" s="186"/>
      <c r="AO88" s="185"/>
      <c r="AP88" s="185"/>
      <c r="AQ88" s="185"/>
      <c r="AR88" s="187">
        <f t="shared" si="5"/>
        <v>0</v>
      </c>
      <c r="AS88" s="187"/>
      <c r="AT88" s="200"/>
      <c r="AU88" s="137"/>
      <c r="AV88" s="135"/>
      <c r="AW88" s="135"/>
      <c r="AX88" s="135"/>
      <c r="AY88" s="135"/>
      <c r="AZ88" s="136"/>
    </row>
    <row r="89" spans="1:52" ht="36" customHeight="1" x14ac:dyDescent="0.2">
      <c r="A89" s="73">
        <v>71</v>
      </c>
      <c r="B89" s="170"/>
      <c r="C89" s="167"/>
      <c r="D89" s="167"/>
      <c r="E89" s="167"/>
      <c r="F89" s="167"/>
      <c r="G89" s="167"/>
      <c r="H89" s="167"/>
      <c r="I89" s="167"/>
      <c r="J89" s="167"/>
      <c r="K89" s="167"/>
      <c r="L89" s="167"/>
      <c r="M89" s="167"/>
      <c r="N89" s="167"/>
      <c r="O89" s="167"/>
      <c r="P89" s="168"/>
      <c r="Q89" s="168"/>
      <c r="R89" s="169"/>
      <c r="S89" s="169"/>
      <c r="T89" s="169"/>
      <c r="U89" s="134"/>
      <c r="V89" s="135"/>
      <c r="W89" s="135"/>
      <c r="X89" s="136"/>
      <c r="Y89" s="132"/>
      <c r="Z89" s="133"/>
      <c r="AA89" s="133"/>
      <c r="AB89" s="186"/>
      <c r="AC89" s="186"/>
      <c r="AD89" s="185"/>
      <c r="AE89" s="185"/>
      <c r="AF89" s="185"/>
      <c r="AG89" s="187">
        <f t="shared" si="4"/>
        <v>0</v>
      </c>
      <c r="AH89" s="187"/>
      <c r="AI89" s="187"/>
      <c r="AJ89" s="53"/>
      <c r="AK89" s="188"/>
      <c r="AL89" s="188"/>
      <c r="AM89" s="186"/>
      <c r="AN89" s="186"/>
      <c r="AO89" s="185"/>
      <c r="AP89" s="185"/>
      <c r="AQ89" s="185"/>
      <c r="AR89" s="187">
        <f t="shared" si="5"/>
        <v>0</v>
      </c>
      <c r="AS89" s="187"/>
      <c r="AT89" s="200"/>
      <c r="AU89" s="137"/>
      <c r="AV89" s="135"/>
      <c r="AW89" s="135"/>
      <c r="AX89" s="135"/>
      <c r="AY89" s="135"/>
      <c r="AZ89" s="136"/>
    </row>
    <row r="90" spans="1:52" ht="36" customHeight="1" x14ac:dyDescent="0.2">
      <c r="A90" s="73">
        <v>72</v>
      </c>
      <c r="B90" s="170"/>
      <c r="C90" s="167"/>
      <c r="D90" s="167"/>
      <c r="E90" s="167"/>
      <c r="F90" s="167"/>
      <c r="G90" s="167"/>
      <c r="H90" s="167"/>
      <c r="I90" s="167"/>
      <c r="J90" s="167"/>
      <c r="K90" s="167"/>
      <c r="L90" s="167"/>
      <c r="M90" s="167"/>
      <c r="N90" s="167"/>
      <c r="O90" s="167"/>
      <c r="P90" s="168"/>
      <c r="Q90" s="168"/>
      <c r="R90" s="169"/>
      <c r="S90" s="169"/>
      <c r="T90" s="169"/>
      <c r="U90" s="134"/>
      <c r="V90" s="135"/>
      <c r="W90" s="135"/>
      <c r="X90" s="136"/>
      <c r="Y90" s="132"/>
      <c r="Z90" s="133"/>
      <c r="AA90" s="133"/>
      <c r="AB90" s="186"/>
      <c r="AC90" s="186"/>
      <c r="AD90" s="185"/>
      <c r="AE90" s="185"/>
      <c r="AF90" s="185"/>
      <c r="AG90" s="187">
        <f t="shared" si="4"/>
        <v>0</v>
      </c>
      <c r="AH90" s="187"/>
      <c r="AI90" s="187"/>
      <c r="AJ90" s="53"/>
      <c r="AK90" s="188"/>
      <c r="AL90" s="188"/>
      <c r="AM90" s="186"/>
      <c r="AN90" s="186"/>
      <c r="AO90" s="185"/>
      <c r="AP90" s="185"/>
      <c r="AQ90" s="185"/>
      <c r="AR90" s="187">
        <f t="shared" si="5"/>
        <v>0</v>
      </c>
      <c r="AS90" s="187"/>
      <c r="AT90" s="200"/>
      <c r="AU90" s="137"/>
      <c r="AV90" s="135"/>
      <c r="AW90" s="135"/>
      <c r="AX90" s="135"/>
      <c r="AY90" s="135"/>
      <c r="AZ90" s="136"/>
    </row>
    <row r="91" spans="1:52" ht="36" customHeight="1" x14ac:dyDescent="0.2">
      <c r="A91" s="73">
        <v>73</v>
      </c>
      <c r="B91" s="170"/>
      <c r="C91" s="167"/>
      <c r="D91" s="167"/>
      <c r="E91" s="167"/>
      <c r="F91" s="167"/>
      <c r="G91" s="167"/>
      <c r="H91" s="167"/>
      <c r="I91" s="167"/>
      <c r="J91" s="167"/>
      <c r="K91" s="167"/>
      <c r="L91" s="167"/>
      <c r="M91" s="167"/>
      <c r="N91" s="167"/>
      <c r="O91" s="167"/>
      <c r="P91" s="168"/>
      <c r="Q91" s="168"/>
      <c r="R91" s="169"/>
      <c r="S91" s="169"/>
      <c r="T91" s="169"/>
      <c r="U91" s="134"/>
      <c r="V91" s="135"/>
      <c r="W91" s="135"/>
      <c r="X91" s="136"/>
      <c r="Y91" s="132"/>
      <c r="Z91" s="133"/>
      <c r="AA91" s="133"/>
      <c r="AB91" s="186"/>
      <c r="AC91" s="186"/>
      <c r="AD91" s="185"/>
      <c r="AE91" s="185"/>
      <c r="AF91" s="185"/>
      <c r="AG91" s="187">
        <f t="shared" si="4"/>
        <v>0</v>
      </c>
      <c r="AH91" s="187"/>
      <c r="AI91" s="187"/>
      <c r="AJ91" s="53"/>
      <c r="AK91" s="188"/>
      <c r="AL91" s="188"/>
      <c r="AM91" s="186"/>
      <c r="AN91" s="186"/>
      <c r="AO91" s="185"/>
      <c r="AP91" s="185"/>
      <c r="AQ91" s="185"/>
      <c r="AR91" s="187">
        <f t="shared" si="5"/>
        <v>0</v>
      </c>
      <c r="AS91" s="187"/>
      <c r="AT91" s="200"/>
      <c r="AU91" s="137"/>
      <c r="AV91" s="135"/>
      <c r="AW91" s="135"/>
      <c r="AX91" s="135"/>
      <c r="AY91" s="135"/>
      <c r="AZ91" s="136"/>
    </row>
    <row r="92" spans="1:52" ht="36" customHeight="1" x14ac:dyDescent="0.2">
      <c r="A92" s="73">
        <v>74</v>
      </c>
      <c r="B92" s="170"/>
      <c r="C92" s="167"/>
      <c r="D92" s="167"/>
      <c r="E92" s="167"/>
      <c r="F92" s="167"/>
      <c r="G92" s="167"/>
      <c r="H92" s="167"/>
      <c r="I92" s="167"/>
      <c r="J92" s="167"/>
      <c r="K92" s="167"/>
      <c r="L92" s="167"/>
      <c r="M92" s="167"/>
      <c r="N92" s="167"/>
      <c r="O92" s="167"/>
      <c r="P92" s="168"/>
      <c r="Q92" s="168"/>
      <c r="R92" s="169"/>
      <c r="S92" s="169"/>
      <c r="T92" s="169"/>
      <c r="U92" s="134"/>
      <c r="V92" s="135"/>
      <c r="W92" s="135"/>
      <c r="X92" s="136"/>
      <c r="Y92" s="132"/>
      <c r="Z92" s="133"/>
      <c r="AA92" s="133"/>
      <c r="AB92" s="186"/>
      <c r="AC92" s="186"/>
      <c r="AD92" s="185"/>
      <c r="AE92" s="185"/>
      <c r="AF92" s="185"/>
      <c r="AG92" s="187">
        <f t="shared" si="4"/>
        <v>0</v>
      </c>
      <c r="AH92" s="187"/>
      <c r="AI92" s="187"/>
      <c r="AJ92" s="53"/>
      <c r="AK92" s="188"/>
      <c r="AL92" s="188"/>
      <c r="AM92" s="186"/>
      <c r="AN92" s="186"/>
      <c r="AO92" s="185"/>
      <c r="AP92" s="185"/>
      <c r="AQ92" s="185"/>
      <c r="AR92" s="187">
        <f t="shared" si="5"/>
        <v>0</v>
      </c>
      <c r="AS92" s="187"/>
      <c r="AT92" s="200"/>
      <c r="AU92" s="137"/>
      <c r="AV92" s="135"/>
      <c r="AW92" s="135"/>
      <c r="AX92" s="135"/>
      <c r="AY92" s="135"/>
      <c r="AZ92" s="136"/>
    </row>
    <row r="93" spans="1:52" ht="36" customHeight="1" x14ac:dyDescent="0.2">
      <c r="A93" s="73">
        <v>75</v>
      </c>
      <c r="B93" s="170"/>
      <c r="C93" s="167"/>
      <c r="D93" s="167"/>
      <c r="E93" s="167"/>
      <c r="F93" s="167"/>
      <c r="G93" s="167"/>
      <c r="H93" s="167"/>
      <c r="I93" s="167"/>
      <c r="J93" s="167"/>
      <c r="K93" s="167"/>
      <c r="L93" s="167"/>
      <c r="M93" s="167"/>
      <c r="N93" s="167"/>
      <c r="O93" s="167"/>
      <c r="P93" s="168"/>
      <c r="Q93" s="168"/>
      <c r="R93" s="169"/>
      <c r="S93" s="169"/>
      <c r="T93" s="169"/>
      <c r="U93" s="134"/>
      <c r="V93" s="135"/>
      <c r="W93" s="135"/>
      <c r="X93" s="136"/>
      <c r="Y93" s="132"/>
      <c r="Z93" s="133"/>
      <c r="AA93" s="133"/>
      <c r="AB93" s="186"/>
      <c r="AC93" s="186"/>
      <c r="AD93" s="185"/>
      <c r="AE93" s="185"/>
      <c r="AF93" s="185"/>
      <c r="AG93" s="187">
        <f t="shared" si="4"/>
        <v>0</v>
      </c>
      <c r="AH93" s="187"/>
      <c r="AI93" s="187"/>
      <c r="AJ93" s="53"/>
      <c r="AK93" s="188"/>
      <c r="AL93" s="188"/>
      <c r="AM93" s="186"/>
      <c r="AN93" s="186"/>
      <c r="AO93" s="185"/>
      <c r="AP93" s="185"/>
      <c r="AQ93" s="185"/>
      <c r="AR93" s="187">
        <f t="shared" si="5"/>
        <v>0</v>
      </c>
      <c r="AS93" s="187"/>
      <c r="AT93" s="200"/>
      <c r="AU93" s="137"/>
      <c r="AV93" s="135"/>
      <c r="AW93" s="135"/>
      <c r="AX93" s="135"/>
      <c r="AY93" s="135"/>
      <c r="AZ93" s="136"/>
    </row>
    <row r="94" spans="1:52" ht="36" customHeight="1" x14ac:dyDescent="0.2">
      <c r="A94" s="73">
        <v>76</v>
      </c>
      <c r="B94" s="170"/>
      <c r="C94" s="167"/>
      <c r="D94" s="167"/>
      <c r="E94" s="167"/>
      <c r="F94" s="167"/>
      <c r="G94" s="167"/>
      <c r="H94" s="167"/>
      <c r="I94" s="167"/>
      <c r="J94" s="167"/>
      <c r="K94" s="167"/>
      <c r="L94" s="167"/>
      <c r="M94" s="167"/>
      <c r="N94" s="167"/>
      <c r="O94" s="167"/>
      <c r="P94" s="168"/>
      <c r="Q94" s="168"/>
      <c r="R94" s="169"/>
      <c r="S94" s="169"/>
      <c r="T94" s="169"/>
      <c r="U94" s="134"/>
      <c r="V94" s="135"/>
      <c r="W94" s="135"/>
      <c r="X94" s="136"/>
      <c r="Y94" s="132"/>
      <c r="Z94" s="133"/>
      <c r="AA94" s="133"/>
      <c r="AB94" s="186"/>
      <c r="AC94" s="186"/>
      <c r="AD94" s="185"/>
      <c r="AE94" s="185"/>
      <c r="AF94" s="185"/>
      <c r="AG94" s="187">
        <f t="shared" si="4"/>
        <v>0</v>
      </c>
      <c r="AH94" s="187"/>
      <c r="AI94" s="187"/>
      <c r="AJ94" s="53"/>
      <c r="AK94" s="188"/>
      <c r="AL94" s="188"/>
      <c r="AM94" s="186"/>
      <c r="AN94" s="186"/>
      <c r="AO94" s="185"/>
      <c r="AP94" s="185"/>
      <c r="AQ94" s="185"/>
      <c r="AR94" s="187">
        <f t="shared" si="5"/>
        <v>0</v>
      </c>
      <c r="AS94" s="187"/>
      <c r="AT94" s="200"/>
      <c r="AU94" s="137"/>
      <c r="AV94" s="135"/>
      <c r="AW94" s="135"/>
      <c r="AX94" s="135"/>
      <c r="AY94" s="135"/>
      <c r="AZ94" s="136"/>
    </row>
    <row r="95" spans="1:52" ht="36" customHeight="1" x14ac:dyDescent="0.2">
      <c r="A95" s="73">
        <v>77</v>
      </c>
      <c r="B95" s="170"/>
      <c r="C95" s="167"/>
      <c r="D95" s="167"/>
      <c r="E95" s="167"/>
      <c r="F95" s="167"/>
      <c r="G95" s="167"/>
      <c r="H95" s="167"/>
      <c r="I95" s="167"/>
      <c r="J95" s="167"/>
      <c r="K95" s="167"/>
      <c r="L95" s="167"/>
      <c r="M95" s="167"/>
      <c r="N95" s="167"/>
      <c r="O95" s="167"/>
      <c r="P95" s="168"/>
      <c r="Q95" s="168"/>
      <c r="R95" s="169"/>
      <c r="S95" s="169"/>
      <c r="T95" s="169"/>
      <c r="U95" s="134"/>
      <c r="V95" s="135"/>
      <c r="W95" s="135"/>
      <c r="X95" s="136"/>
      <c r="Y95" s="132"/>
      <c r="Z95" s="133"/>
      <c r="AA95" s="133"/>
      <c r="AB95" s="186"/>
      <c r="AC95" s="186"/>
      <c r="AD95" s="185"/>
      <c r="AE95" s="185"/>
      <c r="AF95" s="185"/>
      <c r="AG95" s="187">
        <f t="shared" si="4"/>
        <v>0</v>
      </c>
      <c r="AH95" s="187"/>
      <c r="AI95" s="187"/>
      <c r="AJ95" s="53"/>
      <c r="AK95" s="188"/>
      <c r="AL95" s="188"/>
      <c r="AM95" s="186"/>
      <c r="AN95" s="186"/>
      <c r="AO95" s="185"/>
      <c r="AP95" s="185"/>
      <c r="AQ95" s="185"/>
      <c r="AR95" s="187">
        <f t="shared" si="5"/>
        <v>0</v>
      </c>
      <c r="AS95" s="187"/>
      <c r="AT95" s="200"/>
      <c r="AU95" s="137"/>
      <c r="AV95" s="135"/>
      <c r="AW95" s="135"/>
      <c r="AX95" s="135"/>
      <c r="AY95" s="135"/>
      <c r="AZ95" s="136"/>
    </row>
    <row r="96" spans="1:52" ht="36" customHeight="1" x14ac:dyDescent="0.2">
      <c r="A96" s="73">
        <v>78</v>
      </c>
      <c r="B96" s="170"/>
      <c r="C96" s="167"/>
      <c r="D96" s="167"/>
      <c r="E96" s="167"/>
      <c r="F96" s="167"/>
      <c r="G96" s="167"/>
      <c r="H96" s="167"/>
      <c r="I96" s="167"/>
      <c r="J96" s="167"/>
      <c r="K96" s="167"/>
      <c r="L96" s="167"/>
      <c r="M96" s="167"/>
      <c r="N96" s="167"/>
      <c r="O96" s="167"/>
      <c r="P96" s="168"/>
      <c r="Q96" s="168"/>
      <c r="R96" s="169"/>
      <c r="S96" s="169"/>
      <c r="T96" s="169"/>
      <c r="U96" s="134"/>
      <c r="V96" s="135"/>
      <c r="W96" s="135"/>
      <c r="X96" s="136"/>
      <c r="Y96" s="132"/>
      <c r="Z96" s="133"/>
      <c r="AA96" s="133"/>
      <c r="AB96" s="186"/>
      <c r="AC96" s="186"/>
      <c r="AD96" s="185"/>
      <c r="AE96" s="185"/>
      <c r="AF96" s="185"/>
      <c r="AG96" s="187">
        <f t="shared" si="4"/>
        <v>0</v>
      </c>
      <c r="AH96" s="187"/>
      <c r="AI96" s="187"/>
      <c r="AJ96" s="53"/>
      <c r="AK96" s="188"/>
      <c r="AL96" s="188"/>
      <c r="AM96" s="186"/>
      <c r="AN96" s="186"/>
      <c r="AO96" s="185"/>
      <c r="AP96" s="185"/>
      <c r="AQ96" s="185"/>
      <c r="AR96" s="187">
        <f t="shared" si="5"/>
        <v>0</v>
      </c>
      <c r="AS96" s="187"/>
      <c r="AT96" s="200"/>
      <c r="AU96" s="137"/>
      <c r="AV96" s="135"/>
      <c r="AW96" s="135"/>
      <c r="AX96" s="135"/>
      <c r="AY96" s="135"/>
      <c r="AZ96" s="136"/>
    </row>
    <row r="97" spans="1:52" ht="36" customHeight="1" x14ac:dyDescent="0.2">
      <c r="A97" s="73">
        <v>79</v>
      </c>
      <c r="B97" s="170"/>
      <c r="C97" s="167"/>
      <c r="D97" s="167"/>
      <c r="E97" s="167"/>
      <c r="F97" s="167"/>
      <c r="G97" s="167"/>
      <c r="H97" s="167"/>
      <c r="I97" s="167"/>
      <c r="J97" s="167"/>
      <c r="K97" s="167"/>
      <c r="L97" s="167"/>
      <c r="M97" s="167"/>
      <c r="N97" s="167"/>
      <c r="O97" s="167"/>
      <c r="P97" s="168"/>
      <c r="Q97" s="168"/>
      <c r="R97" s="169"/>
      <c r="S97" s="169"/>
      <c r="T97" s="169"/>
      <c r="U97" s="134"/>
      <c r="V97" s="135"/>
      <c r="W97" s="135"/>
      <c r="X97" s="136"/>
      <c r="Y97" s="132"/>
      <c r="Z97" s="133"/>
      <c r="AA97" s="133"/>
      <c r="AB97" s="186"/>
      <c r="AC97" s="186"/>
      <c r="AD97" s="185"/>
      <c r="AE97" s="185"/>
      <c r="AF97" s="185"/>
      <c r="AG97" s="187">
        <f t="shared" si="4"/>
        <v>0</v>
      </c>
      <c r="AH97" s="187"/>
      <c r="AI97" s="187"/>
      <c r="AJ97" s="53"/>
      <c r="AK97" s="188"/>
      <c r="AL97" s="188"/>
      <c r="AM97" s="186"/>
      <c r="AN97" s="186"/>
      <c r="AO97" s="185"/>
      <c r="AP97" s="185"/>
      <c r="AQ97" s="185"/>
      <c r="AR97" s="187">
        <f t="shared" si="5"/>
        <v>0</v>
      </c>
      <c r="AS97" s="187"/>
      <c r="AT97" s="200"/>
      <c r="AU97" s="137"/>
      <c r="AV97" s="135"/>
      <c r="AW97" s="135"/>
      <c r="AX97" s="135"/>
      <c r="AY97" s="135"/>
      <c r="AZ97" s="136"/>
    </row>
    <row r="98" spans="1:52" ht="36" customHeight="1" x14ac:dyDescent="0.2">
      <c r="A98" s="73">
        <v>80</v>
      </c>
      <c r="B98" s="170"/>
      <c r="C98" s="167"/>
      <c r="D98" s="167"/>
      <c r="E98" s="167"/>
      <c r="F98" s="167"/>
      <c r="G98" s="167"/>
      <c r="H98" s="167"/>
      <c r="I98" s="167"/>
      <c r="J98" s="167"/>
      <c r="K98" s="167"/>
      <c r="L98" s="167"/>
      <c r="M98" s="167"/>
      <c r="N98" s="167"/>
      <c r="O98" s="167"/>
      <c r="P98" s="168"/>
      <c r="Q98" s="168"/>
      <c r="R98" s="169"/>
      <c r="S98" s="169"/>
      <c r="T98" s="169"/>
      <c r="U98" s="134"/>
      <c r="V98" s="135"/>
      <c r="W98" s="135"/>
      <c r="X98" s="136"/>
      <c r="Y98" s="132"/>
      <c r="Z98" s="133"/>
      <c r="AA98" s="133"/>
      <c r="AB98" s="186"/>
      <c r="AC98" s="186"/>
      <c r="AD98" s="185"/>
      <c r="AE98" s="185"/>
      <c r="AF98" s="185"/>
      <c r="AG98" s="187">
        <f t="shared" si="4"/>
        <v>0</v>
      </c>
      <c r="AH98" s="187"/>
      <c r="AI98" s="187"/>
      <c r="AJ98" s="53"/>
      <c r="AK98" s="188"/>
      <c r="AL98" s="188"/>
      <c r="AM98" s="186"/>
      <c r="AN98" s="186"/>
      <c r="AO98" s="185"/>
      <c r="AP98" s="185"/>
      <c r="AQ98" s="185"/>
      <c r="AR98" s="187">
        <f t="shared" si="5"/>
        <v>0</v>
      </c>
      <c r="AS98" s="187"/>
      <c r="AT98" s="200"/>
      <c r="AU98" s="137"/>
      <c r="AV98" s="135"/>
      <c r="AW98" s="135"/>
      <c r="AX98" s="135"/>
      <c r="AY98" s="135"/>
      <c r="AZ98" s="136"/>
    </row>
    <row r="99" spans="1:52" ht="36" customHeight="1" x14ac:dyDescent="0.2">
      <c r="A99" s="73">
        <v>81</v>
      </c>
      <c r="B99" s="170"/>
      <c r="C99" s="167"/>
      <c r="D99" s="167"/>
      <c r="E99" s="167"/>
      <c r="F99" s="167"/>
      <c r="G99" s="167"/>
      <c r="H99" s="167"/>
      <c r="I99" s="167"/>
      <c r="J99" s="167"/>
      <c r="K99" s="167"/>
      <c r="L99" s="167"/>
      <c r="M99" s="167"/>
      <c r="N99" s="167"/>
      <c r="O99" s="167"/>
      <c r="P99" s="168"/>
      <c r="Q99" s="168"/>
      <c r="R99" s="169"/>
      <c r="S99" s="169"/>
      <c r="T99" s="169"/>
      <c r="U99" s="134"/>
      <c r="V99" s="135"/>
      <c r="W99" s="135"/>
      <c r="X99" s="136"/>
      <c r="Y99" s="132"/>
      <c r="Z99" s="133"/>
      <c r="AA99" s="133"/>
      <c r="AB99" s="186"/>
      <c r="AC99" s="186"/>
      <c r="AD99" s="185"/>
      <c r="AE99" s="185"/>
      <c r="AF99" s="185"/>
      <c r="AG99" s="187">
        <f t="shared" si="4"/>
        <v>0</v>
      </c>
      <c r="AH99" s="187"/>
      <c r="AI99" s="187"/>
      <c r="AJ99" s="53"/>
      <c r="AK99" s="188"/>
      <c r="AL99" s="188"/>
      <c r="AM99" s="186"/>
      <c r="AN99" s="186"/>
      <c r="AO99" s="185"/>
      <c r="AP99" s="185"/>
      <c r="AQ99" s="185"/>
      <c r="AR99" s="187">
        <f t="shared" si="5"/>
        <v>0</v>
      </c>
      <c r="AS99" s="187"/>
      <c r="AT99" s="200"/>
      <c r="AU99" s="137"/>
      <c r="AV99" s="135"/>
      <c r="AW99" s="135"/>
      <c r="AX99" s="135"/>
      <c r="AY99" s="135"/>
      <c r="AZ99" s="136"/>
    </row>
    <row r="100" spans="1:52" ht="36" customHeight="1" x14ac:dyDescent="0.2">
      <c r="A100" s="73">
        <v>82</v>
      </c>
      <c r="B100" s="170"/>
      <c r="C100" s="167"/>
      <c r="D100" s="167"/>
      <c r="E100" s="167"/>
      <c r="F100" s="167"/>
      <c r="G100" s="167"/>
      <c r="H100" s="167"/>
      <c r="I100" s="167"/>
      <c r="J100" s="167"/>
      <c r="K100" s="167"/>
      <c r="L100" s="167"/>
      <c r="M100" s="167"/>
      <c r="N100" s="167"/>
      <c r="O100" s="167"/>
      <c r="P100" s="168"/>
      <c r="Q100" s="168"/>
      <c r="R100" s="169"/>
      <c r="S100" s="169"/>
      <c r="T100" s="169"/>
      <c r="U100" s="134"/>
      <c r="V100" s="135"/>
      <c r="W100" s="135"/>
      <c r="X100" s="136"/>
      <c r="Y100" s="132"/>
      <c r="Z100" s="133"/>
      <c r="AA100" s="133"/>
      <c r="AB100" s="186"/>
      <c r="AC100" s="186"/>
      <c r="AD100" s="185"/>
      <c r="AE100" s="185"/>
      <c r="AF100" s="185"/>
      <c r="AG100" s="187">
        <f t="shared" si="4"/>
        <v>0</v>
      </c>
      <c r="AH100" s="187"/>
      <c r="AI100" s="187"/>
      <c r="AJ100" s="53"/>
      <c r="AK100" s="188"/>
      <c r="AL100" s="188"/>
      <c r="AM100" s="186"/>
      <c r="AN100" s="186"/>
      <c r="AO100" s="185"/>
      <c r="AP100" s="185"/>
      <c r="AQ100" s="185"/>
      <c r="AR100" s="187">
        <f t="shared" si="5"/>
        <v>0</v>
      </c>
      <c r="AS100" s="187"/>
      <c r="AT100" s="200"/>
      <c r="AU100" s="137"/>
      <c r="AV100" s="135"/>
      <c r="AW100" s="135"/>
      <c r="AX100" s="135"/>
      <c r="AY100" s="135"/>
      <c r="AZ100" s="136"/>
    </row>
    <row r="101" spans="1:52" ht="36" customHeight="1" x14ac:dyDescent="0.2">
      <c r="A101" s="73">
        <v>83</v>
      </c>
      <c r="B101" s="170"/>
      <c r="C101" s="167"/>
      <c r="D101" s="167"/>
      <c r="E101" s="167"/>
      <c r="F101" s="167"/>
      <c r="G101" s="167"/>
      <c r="H101" s="167"/>
      <c r="I101" s="167"/>
      <c r="J101" s="167"/>
      <c r="K101" s="167"/>
      <c r="L101" s="167"/>
      <c r="M101" s="167"/>
      <c r="N101" s="167"/>
      <c r="O101" s="167"/>
      <c r="P101" s="168"/>
      <c r="Q101" s="168"/>
      <c r="R101" s="169"/>
      <c r="S101" s="169"/>
      <c r="T101" s="169"/>
      <c r="U101" s="134"/>
      <c r="V101" s="135"/>
      <c r="W101" s="135"/>
      <c r="X101" s="136"/>
      <c r="Y101" s="132"/>
      <c r="Z101" s="133"/>
      <c r="AA101" s="133"/>
      <c r="AB101" s="186"/>
      <c r="AC101" s="186"/>
      <c r="AD101" s="185"/>
      <c r="AE101" s="185"/>
      <c r="AF101" s="185"/>
      <c r="AG101" s="187">
        <f t="shared" si="4"/>
        <v>0</v>
      </c>
      <c r="AH101" s="187"/>
      <c r="AI101" s="187"/>
      <c r="AJ101" s="53"/>
      <c r="AK101" s="188"/>
      <c r="AL101" s="188"/>
      <c r="AM101" s="186"/>
      <c r="AN101" s="186"/>
      <c r="AO101" s="185"/>
      <c r="AP101" s="185"/>
      <c r="AQ101" s="185"/>
      <c r="AR101" s="187">
        <f t="shared" si="5"/>
        <v>0</v>
      </c>
      <c r="AS101" s="187"/>
      <c r="AT101" s="200"/>
      <c r="AU101" s="137"/>
      <c r="AV101" s="135"/>
      <c r="AW101" s="135"/>
      <c r="AX101" s="135"/>
      <c r="AY101" s="135"/>
      <c r="AZ101" s="136"/>
    </row>
    <row r="102" spans="1:52" ht="36" customHeight="1" x14ac:dyDescent="0.2">
      <c r="A102" s="73">
        <v>84</v>
      </c>
      <c r="B102" s="170"/>
      <c r="C102" s="167"/>
      <c r="D102" s="167"/>
      <c r="E102" s="167"/>
      <c r="F102" s="167"/>
      <c r="G102" s="167"/>
      <c r="H102" s="167"/>
      <c r="I102" s="167"/>
      <c r="J102" s="167"/>
      <c r="K102" s="167"/>
      <c r="L102" s="167"/>
      <c r="M102" s="167"/>
      <c r="N102" s="167"/>
      <c r="O102" s="167"/>
      <c r="P102" s="168"/>
      <c r="Q102" s="168"/>
      <c r="R102" s="169"/>
      <c r="S102" s="169"/>
      <c r="T102" s="169"/>
      <c r="U102" s="134"/>
      <c r="V102" s="135"/>
      <c r="W102" s="135"/>
      <c r="X102" s="136"/>
      <c r="Y102" s="132"/>
      <c r="Z102" s="133"/>
      <c r="AA102" s="133"/>
      <c r="AB102" s="186"/>
      <c r="AC102" s="186"/>
      <c r="AD102" s="185"/>
      <c r="AE102" s="185"/>
      <c r="AF102" s="185"/>
      <c r="AG102" s="187">
        <f t="shared" si="4"/>
        <v>0</v>
      </c>
      <c r="AH102" s="187"/>
      <c r="AI102" s="187"/>
      <c r="AJ102" s="53"/>
      <c r="AK102" s="188"/>
      <c r="AL102" s="188"/>
      <c r="AM102" s="186"/>
      <c r="AN102" s="186"/>
      <c r="AO102" s="185"/>
      <c r="AP102" s="185"/>
      <c r="AQ102" s="185"/>
      <c r="AR102" s="187">
        <f t="shared" si="5"/>
        <v>0</v>
      </c>
      <c r="AS102" s="187"/>
      <c r="AT102" s="200"/>
      <c r="AU102" s="137"/>
      <c r="AV102" s="135"/>
      <c r="AW102" s="135"/>
      <c r="AX102" s="135"/>
      <c r="AY102" s="135"/>
      <c r="AZ102" s="136"/>
    </row>
    <row r="103" spans="1:52" ht="36" customHeight="1" x14ac:dyDescent="0.2">
      <c r="A103" s="73">
        <v>85</v>
      </c>
      <c r="B103" s="170"/>
      <c r="C103" s="167"/>
      <c r="D103" s="167"/>
      <c r="E103" s="167"/>
      <c r="F103" s="167"/>
      <c r="G103" s="167"/>
      <c r="H103" s="167"/>
      <c r="I103" s="167"/>
      <c r="J103" s="167"/>
      <c r="K103" s="167"/>
      <c r="L103" s="167"/>
      <c r="M103" s="167"/>
      <c r="N103" s="167"/>
      <c r="O103" s="167"/>
      <c r="P103" s="168"/>
      <c r="Q103" s="168"/>
      <c r="R103" s="169"/>
      <c r="S103" s="169"/>
      <c r="T103" s="169"/>
      <c r="U103" s="134"/>
      <c r="V103" s="135"/>
      <c r="W103" s="135"/>
      <c r="X103" s="136"/>
      <c r="Y103" s="132"/>
      <c r="Z103" s="133"/>
      <c r="AA103" s="133"/>
      <c r="AB103" s="186"/>
      <c r="AC103" s="186"/>
      <c r="AD103" s="185"/>
      <c r="AE103" s="185"/>
      <c r="AF103" s="185"/>
      <c r="AG103" s="187">
        <f t="shared" si="4"/>
        <v>0</v>
      </c>
      <c r="AH103" s="187"/>
      <c r="AI103" s="187"/>
      <c r="AJ103" s="53"/>
      <c r="AK103" s="188"/>
      <c r="AL103" s="188"/>
      <c r="AM103" s="186"/>
      <c r="AN103" s="186"/>
      <c r="AO103" s="185"/>
      <c r="AP103" s="185"/>
      <c r="AQ103" s="185"/>
      <c r="AR103" s="187">
        <f t="shared" si="5"/>
        <v>0</v>
      </c>
      <c r="AS103" s="187"/>
      <c r="AT103" s="200"/>
      <c r="AU103" s="137"/>
      <c r="AV103" s="135"/>
      <c r="AW103" s="135"/>
      <c r="AX103" s="135"/>
      <c r="AY103" s="135"/>
      <c r="AZ103" s="136"/>
    </row>
    <row r="104" spans="1:52" ht="36" customHeight="1" x14ac:dyDescent="0.2">
      <c r="A104" s="73">
        <v>86</v>
      </c>
      <c r="B104" s="170"/>
      <c r="C104" s="167"/>
      <c r="D104" s="167"/>
      <c r="E104" s="167"/>
      <c r="F104" s="167"/>
      <c r="G104" s="167"/>
      <c r="H104" s="167"/>
      <c r="I104" s="167"/>
      <c r="J104" s="167"/>
      <c r="K104" s="167"/>
      <c r="L104" s="167"/>
      <c r="M104" s="167"/>
      <c r="N104" s="167"/>
      <c r="O104" s="167"/>
      <c r="P104" s="168"/>
      <c r="Q104" s="168"/>
      <c r="R104" s="169"/>
      <c r="S104" s="169"/>
      <c r="T104" s="169"/>
      <c r="U104" s="134"/>
      <c r="V104" s="135"/>
      <c r="W104" s="135"/>
      <c r="X104" s="136"/>
      <c r="Y104" s="132"/>
      <c r="Z104" s="133"/>
      <c r="AA104" s="133"/>
      <c r="AB104" s="186"/>
      <c r="AC104" s="186"/>
      <c r="AD104" s="185"/>
      <c r="AE104" s="185"/>
      <c r="AF104" s="185"/>
      <c r="AG104" s="187">
        <f t="shared" si="4"/>
        <v>0</v>
      </c>
      <c r="AH104" s="187"/>
      <c r="AI104" s="187"/>
      <c r="AJ104" s="53"/>
      <c r="AK104" s="188"/>
      <c r="AL104" s="188"/>
      <c r="AM104" s="186"/>
      <c r="AN104" s="186"/>
      <c r="AO104" s="185"/>
      <c r="AP104" s="185"/>
      <c r="AQ104" s="185"/>
      <c r="AR104" s="187">
        <f t="shared" si="5"/>
        <v>0</v>
      </c>
      <c r="AS104" s="187"/>
      <c r="AT104" s="200"/>
      <c r="AU104" s="137"/>
      <c r="AV104" s="135"/>
      <c r="AW104" s="135"/>
      <c r="AX104" s="135"/>
      <c r="AY104" s="135"/>
      <c r="AZ104" s="136"/>
    </row>
    <row r="105" spans="1:52" ht="36" customHeight="1" x14ac:dyDescent="0.2">
      <c r="A105" s="73">
        <v>87</v>
      </c>
      <c r="B105" s="170"/>
      <c r="C105" s="167"/>
      <c r="D105" s="167"/>
      <c r="E105" s="167"/>
      <c r="F105" s="167"/>
      <c r="G105" s="167"/>
      <c r="H105" s="167"/>
      <c r="I105" s="167"/>
      <c r="J105" s="167"/>
      <c r="K105" s="167"/>
      <c r="L105" s="167"/>
      <c r="M105" s="167"/>
      <c r="N105" s="167"/>
      <c r="O105" s="167"/>
      <c r="P105" s="168"/>
      <c r="Q105" s="168"/>
      <c r="R105" s="169"/>
      <c r="S105" s="169"/>
      <c r="T105" s="169"/>
      <c r="U105" s="134"/>
      <c r="V105" s="135"/>
      <c r="W105" s="135"/>
      <c r="X105" s="136"/>
      <c r="Y105" s="132"/>
      <c r="Z105" s="133"/>
      <c r="AA105" s="133"/>
      <c r="AB105" s="186"/>
      <c r="AC105" s="186"/>
      <c r="AD105" s="185"/>
      <c r="AE105" s="185"/>
      <c r="AF105" s="185"/>
      <c r="AG105" s="187">
        <f t="shared" si="4"/>
        <v>0</v>
      </c>
      <c r="AH105" s="187"/>
      <c r="AI105" s="187"/>
      <c r="AJ105" s="53"/>
      <c r="AK105" s="188"/>
      <c r="AL105" s="188"/>
      <c r="AM105" s="186"/>
      <c r="AN105" s="186"/>
      <c r="AO105" s="185"/>
      <c r="AP105" s="185"/>
      <c r="AQ105" s="185"/>
      <c r="AR105" s="187">
        <f t="shared" si="5"/>
        <v>0</v>
      </c>
      <c r="AS105" s="187"/>
      <c r="AT105" s="200"/>
      <c r="AU105" s="137"/>
      <c r="AV105" s="135"/>
      <c r="AW105" s="135"/>
      <c r="AX105" s="135"/>
      <c r="AY105" s="135"/>
      <c r="AZ105" s="136"/>
    </row>
    <row r="106" spans="1:52" ht="36" customHeight="1" x14ac:dyDescent="0.2">
      <c r="A106" s="73">
        <v>88</v>
      </c>
      <c r="B106" s="170"/>
      <c r="C106" s="167"/>
      <c r="D106" s="167"/>
      <c r="E106" s="167"/>
      <c r="F106" s="167"/>
      <c r="G106" s="167"/>
      <c r="H106" s="167"/>
      <c r="I106" s="167"/>
      <c r="J106" s="167"/>
      <c r="K106" s="167"/>
      <c r="L106" s="167"/>
      <c r="M106" s="167"/>
      <c r="N106" s="167"/>
      <c r="O106" s="167"/>
      <c r="P106" s="168"/>
      <c r="Q106" s="168"/>
      <c r="R106" s="169"/>
      <c r="S106" s="169"/>
      <c r="T106" s="169"/>
      <c r="U106" s="134"/>
      <c r="V106" s="135"/>
      <c r="W106" s="135"/>
      <c r="X106" s="136"/>
      <c r="Y106" s="132"/>
      <c r="Z106" s="133"/>
      <c r="AA106" s="133"/>
      <c r="AB106" s="186"/>
      <c r="AC106" s="186"/>
      <c r="AD106" s="185"/>
      <c r="AE106" s="185"/>
      <c r="AF106" s="185"/>
      <c r="AG106" s="187">
        <f t="shared" si="4"/>
        <v>0</v>
      </c>
      <c r="AH106" s="187"/>
      <c r="AI106" s="187"/>
      <c r="AJ106" s="53"/>
      <c r="AK106" s="188"/>
      <c r="AL106" s="188"/>
      <c r="AM106" s="186"/>
      <c r="AN106" s="186"/>
      <c r="AO106" s="185"/>
      <c r="AP106" s="185"/>
      <c r="AQ106" s="185"/>
      <c r="AR106" s="187">
        <f t="shared" si="5"/>
        <v>0</v>
      </c>
      <c r="AS106" s="187"/>
      <c r="AT106" s="200"/>
      <c r="AU106" s="137"/>
      <c r="AV106" s="135"/>
      <c r="AW106" s="135"/>
      <c r="AX106" s="135"/>
      <c r="AY106" s="135"/>
      <c r="AZ106" s="136"/>
    </row>
    <row r="107" spans="1:52" ht="36" customHeight="1" x14ac:dyDescent="0.2">
      <c r="A107" s="73">
        <v>89</v>
      </c>
      <c r="B107" s="170"/>
      <c r="C107" s="167"/>
      <c r="D107" s="167"/>
      <c r="E107" s="167"/>
      <c r="F107" s="167"/>
      <c r="G107" s="167"/>
      <c r="H107" s="167"/>
      <c r="I107" s="167"/>
      <c r="J107" s="167"/>
      <c r="K107" s="167"/>
      <c r="L107" s="167"/>
      <c r="M107" s="167"/>
      <c r="N107" s="167"/>
      <c r="O107" s="167"/>
      <c r="P107" s="168"/>
      <c r="Q107" s="168"/>
      <c r="R107" s="169"/>
      <c r="S107" s="169"/>
      <c r="T107" s="169"/>
      <c r="U107" s="134"/>
      <c r="V107" s="135"/>
      <c r="W107" s="135"/>
      <c r="X107" s="136"/>
      <c r="Y107" s="132"/>
      <c r="Z107" s="133"/>
      <c r="AA107" s="133"/>
      <c r="AB107" s="186"/>
      <c r="AC107" s="186"/>
      <c r="AD107" s="185"/>
      <c r="AE107" s="185"/>
      <c r="AF107" s="185"/>
      <c r="AG107" s="187">
        <f t="shared" si="4"/>
        <v>0</v>
      </c>
      <c r="AH107" s="187"/>
      <c r="AI107" s="187"/>
      <c r="AJ107" s="53"/>
      <c r="AK107" s="188"/>
      <c r="AL107" s="188"/>
      <c r="AM107" s="186"/>
      <c r="AN107" s="186"/>
      <c r="AO107" s="185"/>
      <c r="AP107" s="185"/>
      <c r="AQ107" s="185"/>
      <c r="AR107" s="187">
        <f t="shared" si="5"/>
        <v>0</v>
      </c>
      <c r="AS107" s="187"/>
      <c r="AT107" s="200"/>
      <c r="AU107" s="137"/>
      <c r="AV107" s="135"/>
      <c r="AW107" s="135"/>
      <c r="AX107" s="135"/>
      <c r="AY107" s="135"/>
      <c r="AZ107" s="136"/>
    </row>
    <row r="108" spans="1:52" ht="36" customHeight="1" x14ac:dyDescent="0.2">
      <c r="A108" s="73">
        <v>90</v>
      </c>
      <c r="B108" s="170"/>
      <c r="C108" s="167"/>
      <c r="D108" s="167"/>
      <c r="E108" s="167"/>
      <c r="F108" s="167"/>
      <c r="G108" s="167"/>
      <c r="H108" s="167"/>
      <c r="I108" s="167"/>
      <c r="J108" s="167"/>
      <c r="K108" s="167"/>
      <c r="L108" s="167"/>
      <c r="M108" s="167"/>
      <c r="N108" s="167"/>
      <c r="O108" s="167"/>
      <c r="P108" s="168"/>
      <c r="Q108" s="168"/>
      <c r="R108" s="169"/>
      <c r="S108" s="169"/>
      <c r="T108" s="169"/>
      <c r="U108" s="134"/>
      <c r="V108" s="135"/>
      <c r="W108" s="135"/>
      <c r="X108" s="136"/>
      <c r="Y108" s="132"/>
      <c r="Z108" s="133"/>
      <c r="AA108" s="133"/>
      <c r="AB108" s="186"/>
      <c r="AC108" s="186"/>
      <c r="AD108" s="185"/>
      <c r="AE108" s="185"/>
      <c r="AF108" s="185"/>
      <c r="AG108" s="187">
        <f t="shared" si="4"/>
        <v>0</v>
      </c>
      <c r="AH108" s="187"/>
      <c r="AI108" s="187"/>
      <c r="AJ108" s="53"/>
      <c r="AK108" s="188"/>
      <c r="AL108" s="188"/>
      <c r="AM108" s="186"/>
      <c r="AN108" s="186"/>
      <c r="AO108" s="185"/>
      <c r="AP108" s="185"/>
      <c r="AQ108" s="185"/>
      <c r="AR108" s="187">
        <f t="shared" si="5"/>
        <v>0</v>
      </c>
      <c r="AS108" s="187"/>
      <c r="AT108" s="200"/>
      <c r="AU108" s="137"/>
      <c r="AV108" s="135"/>
      <c r="AW108" s="135"/>
      <c r="AX108" s="135"/>
      <c r="AY108" s="135"/>
      <c r="AZ108" s="136"/>
    </row>
    <row r="109" spans="1:52" ht="36" customHeight="1" x14ac:dyDescent="0.2">
      <c r="A109" s="73">
        <v>91</v>
      </c>
      <c r="B109" s="170"/>
      <c r="C109" s="167"/>
      <c r="D109" s="167"/>
      <c r="E109" s="167"/>
      <c r="F109" s="167"/>
      <c r="G109" s="167"/>
      <c r="H109" s="167"/>
      <c r="I109" s="167"/>
      <c r="J109" s="167"/>
      <c r="K109" s="167"/>
      <c r="L109" s="167"/>
      <c r="M109" s="167"/>
      <c r="N109" s="167"/>
      <c r="O109" s="167"/>
      <c r="P109" s="168"/>
      <c r="Q109" s="168"/>
      <c r="R109" s="169"/>
      <c r="S109" s="169"/>
      <c r="T109" s="169"/>
      <c r="U109" s="134"/>
      <c r="V109" s="135"/>
      <c r="W109" s="135"/>
      <c r="X109" s="136"/>
      <c r="Y109" s="132"/>
      <c r="Z109" s="133"/>
      <c r="AA109" s="133"/>
      <c r="AB109" s="186"/>
      <c r="AC109" s="186"/>
      <c r="AD109" s="185"/>
      <c r="AE109" s="185"/>
      <c r="AF109" s="185"/>
      <c r="AG109" s="187">
        <f t="shared" si="4"/>
        <v>0</v>
      </c>
      <c r="AH109" s="187"/>
      <c r="AI109" s="187"/>
      <c r="AJ109" s="53"/>
      <c r="AK109" s="188"/>
      <c r="AL109" s="188"/>
      <c r="AM109" s="186"/>
      <c r="AN109" s="186"/>
      <c r="AO109" s="185"/>
      <c r="AP109" s="185"/>
      <c r="AQ109" s="185"/>
      <c r="AR109" s="187">
        <f t="shared" si="5"/>
        <v>0</v>
      </c>
      <c r="AS109" s="187"/>
      <c r="AT109" s="200"/>
      <c r="AU109" s="137"/>
      <c r="AV109" s="135"/>
      <c r="AW109" s="135"/>
      <c r="AX109" s="135"/>
      <c r="AY109" s="135"/>
      <c r="AZ109" s="136"/>
    </row>
    <row r="110" spans="1:52" ht="36" customHeight="1" x14ac:dyDescent="0.2">
      <c r="A110" s="73">
        <v>92</v>
      </c>
      <c r="B110" s="170"/>
      <c r="C110" s="167"/>
      <c r="D110" s="167"/>
      <c r="E110" s="167"/>
      <c r="F110" s="167"/>
      <c r="G110" s="167"/>
      <c r="H110" s="167"/>
      <c r="I110" s="167"/>
      <c r="J110" s="167"/>
      <c r="K110" s="167"/>
      <c r="L110" s="167"/>
      <c r="M110" s="167"/>
      <c r="N110" s="167"/>
      <c r="O110" s="167"/>
      <c r="P110" s="168"/>
      <c r="Q110" s="168"/>
      <c r="R110" s="169"/>
      <c r="S110" s="169"/>
      <c r="T110" s="169"/>
      <c r="U110" s="134"/>
      <c r="V110" s="135"/>
      <c r="W110" s="135"/>
      <c r="X110" s="136"/>
      <c r="Y110" s="132"/>
      <c r="Z110" s="133"/>
      <c r="AA110" s="133"/>
      <c r="AB110" s="186"/>
      <c r="AC110" s="186"/>
      <c r="AD110" s="185"/>
      <c r="AE110" s="185"/>
      <c r="AF110" s="185"/>
      <c r="AG110" s="187">
        <f t="shared" si="4"/>
        <v>0</v>
      </c>
      <c r="AH110" s="187"/>
      <c r="AI110" s="187"/>
      <c r="AJ110" s="53"/>
      <c r="AK110" s="188"/>
      <c r="AL110" s="188"/>
      <c r="AM110" s="186"/>
      <c r="AN110" s="186"/>
      <c r="AO110" s="185"/>
      <c r="AP110" s="185"/>
      <c r="AQ110" s="185"/>
      <c r="AR110" s="187">
        <f t="shared" si="5"/>
        <v>0</v>
      </c>
      <c r="AS110" s="187"/>
      <c r="AT110" s="200"/>
      <c r="AU110" s="137"/>
      <c r="AV110" s="135"/>
      <c r="AW110" s="135"/>
      <c r="AX110" s="135"/>
      <c r="AY110" s="135"/>
      <c r="AZ110" s="136"/>
    </row>
    <row r="111" spans="1:52" ht="36" customHeight="1" x14ac:dyDescent="0.2">
      <c r="A111" s="73">
        <v>93</v>
      </c>
      <c r="B111" s="170"/>
      <c r="C111" s="167"/>
      <c r="D111" s="167"/>
      <c r="E111" s="167"/>
      <c r="F111" s="167"/>
      <c r="G111" s="167"/>
      <c r="H111" s="167"/>
      <c r="I111" s="167"/>
      <c r="J111" s="167"/>
      <c r="K111" s="167"/>
      <c r="L111" s="167"/>
      <c r="M111" s="167"/>
      <c r="N111" s="167"/>
      <c r="O111" s="167"/>
      <c r="P111" s="168"/>
      <c r="Q111" s="168"/>
      <c r="R111" s="169"/>
      <c r="S111" s="169"/>
      <c r="T111" s="169"/>
      <c r="U111" s="134"/>
      <c r="V111" s="135"/>
      <c r="W111" s="135"/>
      <c r="X111" s="136"/>
      <c r="Y111" s="132"/>
      <c r="Z111" s="133"/>
      <c r="AA111" s="133"/>
      <c r="AB111" s="186"/>
      <c r="AC111" s="186"/>
      <c r="AD111" s="185"/>
      <c r="AE111" s="185"/>
      <c r="AF111" s="185"/>
      <c r="AG111" s="187">
        <f t="shared" si="4"/>
        <v>0</v>
      </c>
      <c r="AH111" s="187"/>
      <c r="AI111" s="187"/>
      <c r="AJ111" s="53"/>
      <c r="AK111" s="188"/>
      <c r="AL111" s="188"/>
      <c r="AM111" s="186"/>
      <c r="AN111" s="186"/>
      <c r="AO111" s="185"/>
      <c r="AP111" s="185"/>
      <c r="AQ111" s="185"/>
      <c r="AR111" s="187">
        <f t="shared" si="5"/>
        <v>0</v>
      </c>
      <c r="AS111" s="187"/>
      <c r="AT111" s="200"/>
      <c r="AU111" s="137"/>
      <c r="AV111" s="135"/>
      <c r="AW111" s="135"/>
      <c r="AX111" s="135"/>
      <c r="AY111" s="135"/>
      <c r="AZ111" s="136"/>
    </row>
    <row r="112" spans="1:52" ht="36" customHeight="1" x14ac:dyDescent="0.2">
      <c r="A112" s="73">
        <v>94</v>
      </c>
      <c r="B112" s="170"/>
      <c r="C112" s="167"/>
      <c r="D112" s="167"/>
      <c r="E112" s="167"/>
      <c r="F112" s="167"/>
      <c r="G112" s="167"/>
      <c r="H112" s="167"/>
      <c r="I112" s="167"/>
      <c r="J112" s="167"/>
      <c r="K112" s="167"/>
      <c r="L112" s="167"/>
      <c r="M112" s="167"/>
      <c r="N112" s="167"/>
      <c r="O112" s="167"/>
      <c r="P112" s="168"/>
      <c r="Q112" s="168"/>
      <c r="R112" s="169"/>
      <c r="S112" s="169"/>
      <c r="T112" s="169"/>
      <c r="U112" s="134"/>
      <c r="V112" s="135"/>
      <c r="W112" s="135"/>
      <c r="X112" s="136"/>
      <c r="Y112" s="132"/>
      <c r="Z112" s="133"/>
      <c r="AA112" s="133"/>
      <c r="AB112" s="186"/>
      <c r="AC112" s="186"/>
      <c r="AD112" s="185"/>
      <c r="AE112" s="185"/>
      <c r="AF112" s="185"/>
      <c r="AG112" s="187">
        <f t="shared" si="4"/>
        <v>0</v>
      </c>
      <c r="AH112" s="187"/>
      <c r="AI112" s="187"/>
      <c r="AJ112" s="53"/>
      <c r="AK112" s="188"/>
      <c r="AL112" s="188"/>
      <c r="AM112" s="186"/>
      <c r="AN112" s="186"/>
      <c r="AO112" s="185"/>
      <c r="AP112" s="185"/>
      <c r="AQ112" s="185"/>
      <c r="AR112" s="187">
        <f t="shared" si="5"/>
        <v>0</v>
      </c>
      <c r="AS112" s="187"/>
      <c r="AT112" s="200"/>
      <c r="AU112" s="137"/>
      <c r="AV112" s="135"/>
      <c r="AW112" s="135"/>
      <c r="AX112" s="135"/>
      <c r="AY112" s="135"/>
      <c r="AZ112" s="136"/>
    </row>
    <row r="113" spans="1:52" ht="36" customHeight="1" x14ac:dyDescent="0.2">
      <c r="A113" s="73">
        <v>95</v>
      </c>
      <c r="B113" s="170"/>
      <c r="C113" s="167"/>
      <c r="D113" s="167"/>
      <c r="E113" s="167"/>
      <c r="F113" s="167"/>
      <c r="G113" s="167"/>
      <c r="H113" s="167"/>
      <c r="I113" s="167"/>
      <c r="J113" s="167"/>
      <c r="K113" s="167"/>
      <c r="L113" s="167"/>
      <c r="M113" s="167"/>
      <c r="N113" s="167"/>
      <c r="O113" s="167"/>
      <c r="P113" s="168"/>
      <c r="Q113" s="168"/>
      <c r="R113" s="169"/>
      <c r="S113" s="169"/>
      <c r="T113" s="169"/>
      <c r="U113" s="134"/>
      <c r="V113" s="135"/>
      <c r="W113" s="135"/>
      <c r="X113" s="136"/>
      <c r="Y113" s="132"/>
      <c r="Z113" s="133"/>
      <c r="AA113" s="133"/>
      <c r="AB113" s="186"/>
      <c r="AC113" s="186"/>
      <c r="AD113" s="185"/>
      <c r="AE113" s="185"/>
      <c r="AF113" s="185"/>
      <c r="AG113" s="187">
        <f t="shared" si="4"/>
        <v>0</v>
      </c>
      <c r="AH113" s="187"/>
      <c r="AI113" s="187"/>
      <c r="AJ113" s="53"/>
      <c r="AK113" s="188"/>
      <c r="AL113" s="188"/>
      <c r="AM113" s="186"/>
      <c r="AN113" s="186"/>
      <c r="AO113" s="185"/>
      <c r="AP113" s="185"/>
      <c r="AQ113" s="185"/>
      <c r="AR113" s="187">
        <f t="shared" si="5"/>
        <v>0</v>
      </c>
      <c r="AS113" s="187"/>
      <c r="AT113" s="200"/>
      <c r="AU113" s="137"/>
      <c r="AV113" s="135"/>
      <c r="AW113" s="135"/>
      <c r="AX113" s="135"/>
      <c r="AY113" s="135"/>
      <c r="AZ113" s="136"/>
    </row>
    <row r="114" spans="1:52" ht="36" customHeight="1" x14ac:dyDescent="0.2">
      <c r="A114" s="73">
        <v>96</v>
      </c>
      <c r="B114" s="170"/>
      <c r="C114" s="167"/>
      <c r="D114" s="167"/>
      <c r="E114" s="167"/>
      <c r="F114" s="167"/>
      <c r="G114" s="167"/>
      <c r="H114" s="167"/>
      <c r="I114" s="167"/>
      <c r="J114" s="167"/>
      <c r="K114" s="167"/>
      <c r="L114" s="167"/>
      <c r="M114" s="167"/>
      <c r="N114" s="167"/>
      <c r="O114" s="167"/>
      <c r="P114" s="168"/>
      <c r="Q114" s="168"/>
      <c r="R114" s="169"/>
      <c r="S114" s="169"/>
      <c r="T114" s="169"/>
      <c r="U114" s="134"/>
      <c r="V114" s="135"/>
      <c r="W114" s="135"/>
      <c r="X114" s="136"/>
      <c r="Y114" s="132"/>
      <c r="Z114" s="133"/>
      <c r="AA114" s="133"/>
      <c r="AB114" s="186"/>
      <c r="AC114" s="186"/>
      <c r="AD114" s="185"/>
      <c r="AE114" s="185"/>
      <c r="AF114" s="185"/>
      <c r="AG114" s="187">
        <f t="shared" si="4"/>
        <v>0</v>
      </c>
      <c r="AH114" s="187"/>
      <c r="AI114" s="187"/>
      <c r="AJ114" s="53"/>
      <c r="AK114" s="188"/>
      <c r="AL114" s="188"/>
      <c r="AM114" s="186"/>
      <c r="AN114" s="186"/>
      <c r="AO114" s="185"/>
      <c r="AP114" s="185"/>
      <c r="AQ114" s="185"/>
      <c r="AR114" s="187">
        <f t="shared" si="5"/>
        <v>0</v>
      </c>
      <c r="AS114" s="187"/>
      <c r="AT114" s="200"/>
      <c r="AU114" s="137"/>
      <c r="AV114" s="135"/>
      <c r="AW114" s="135"/>
      <c r="AX114" s="135"/>
      <c r="AY114" s="135"/>
      <c r="AZ114" s="136"/>
    </row>
    <row r="115" spans="1:52" ht="36" customHeight="1" x14ac:dyDescent="0.2">
      <c r="A115" s="73">
        <v>97</v>
      </c>
      <c r="B115" s="170"/>
      <c r="C115" s="167"/>
      <c r="D115" s="167"/>
      <c r="E115" s="167"/>
      <c r="F115" s="167"/>
      <c r="G115" s="167"/>
      <c r="H115" s="167"/>
      <c r="I115" s="167"/>
      <c r="J115" s="167"/>
      <c r="K115" s="167"/>
      <c r="L115" s="167"/>
      <c r="M115" s="167"/>
      <c r="N115" s="167"/>
      <c r="O115" s="167"/>
      <c r="P115" s="168"/>
      <c r="Q115" s="168"/>
      <c r="R115" s="169"/>
      <c r="S115" s="169"/>
      <c r="T115" s="169"/>
      <c r="U115" s="134"/>
      <c r="V115" s="135"/>
      <c r="W115" s="135"/>
      <c r="X115" s="136"/>
      <c r="Y115" s="132"/>
      <c r="Z115" s="133"/>
      <c r="AA115" s="133"/>
      <c r="AB115" s="186"/>
      <c r="AC115" s="186"/>
      <c r="AD115" s="185"/>
      <c r="AE115" s="185"/>
      <c r="AF115" s="185"/>
      <c r="AG115" s="187">
        <f t="shared" ref="AG115:AG146" si="6">AD115*AB115</f>
        <v>0</v>
      </c>
      <c r="AH115" s="187"/>
      <c r="AI115" s="187"/>
      <c r="AJ115" s="53"/>
      <c r="AK115" s="188"/>
      <c r="AL115" s="188"/>
      <c r="AM115" s="186"/>
      <c r="AN115" s="186"/>
      <c r="AO115" s="185"/>
      <c r="AP115" s="185"/>
      <c r="AQ115" s="185"/>
      <c r="AR115" s="187">
        <f t="shared" ref="AR115:AR146" si="7">AO115*AM115</f>
        <v>0</v>
      </c>
      <c r="AS115" s="187"/>
      <c r="AT115" s="200"/>
      <c r="AU115" s="137"/>
      <c r="AV115" s="135"/>
      <c r="AW115" s="135"/>
      <c r="AX115" s="135"/>
      <c r="AY115" s="135"/>
      <c r="AZ115" s="136"/>
    </row>
    <row r="116" spans="1:52" ht="36" customHeight="1" x14ac:dyDescent="0.2">
      <c r="A116" s="73">
        <v>98</v>
      </c>
      <c r="B116" s="170"/>
      <c r="C116" s="167"/>
      <c r="D116" s="167"/>
      <c r="E116" s="167"/>
      <c r="F116" s="167"/>
      <c r="G116" s="167"/>
      <c r="H116" s="167"/>
      <c r="I116" s="167"/>
      <c r="J116" s="167"/>
      <c r="K116" s="167"/>
      <c r="L116" s="167"/>
      <c r="M116" s="167"/>
      <c r="N116" s="167"/>
      <c r="O116" s="167"/>
      <c r="P116" s="168"/>
      <c r="Q116" s="168"/>
      <c r="R116" s="169"/>
      <c r="S116" s="169"/>
      <c r="T116" s="169"/>
      <c r="U116" s="134"/>
      <c r="V116" s="135"/>
      <c r="W116" s="135"/>
      <c r="X116" s="136"/>
      <c r="Y116" s="132"/>
      <c r="Z116" s="133"/>
      <c r="AA116" s="133"/>
      <c r="AB116" s="186"/>
      <c r="AC116" s="186"/>
      <c r="AD116" s="185"/>
      <c r="AE116" s="185"/>
      <c r="AF116" s="185"/>
      <c r="AG116" s="187">
        <f t="shared" si="6"/>
        <v>0</v>
      </c>
      <c r="AH116" s="187"/>
      <c r="AI116" s="187"/>
      <c r="AJ116" s="53"/>
      <c r="AK116" s="188"/>
      <c r="AL116" s="188"/>
      <c r="AM116" s="186"/>
      <c r="AN116" s="186"/>
      <c r="AO116" s="185"/>
      <c r="AP116" s="185"/>
      <c r="AQ116" s="185"/>
      <c r="AR116" s="187">
        <f t="shared" si="7"/>
        <v>0</v>
      </c>
      <c r="AS116" s="187"/>
      <c r="AT116" s="200"/>
      <c r="AU116" s="137"/>
      <c r="AV116" s="135"/>
      <c r="AW116" s="135"/>
      <c r="AX116" s="135"/>
      <c r="AY116" s="135"/>
      <c r="AZ116" s="136"/>
    </row>
    <row r="117" spans="1:52" ht="36" customHeight="1" x14ac:dyDescent="0.2">
      <c r="A117" s="73">
        <v>99</v>
      </c>
      <c r="B117" s="170"/>
      <c r="C117" s="167"/>
      <c r="D117" s="167"/>
      <c r="E117" s="167"/>
      <c r="F117" s="167"/>
      <c r="G117" s="167"/>
      <c r="H117" s="167"/>
      <c r="I117" s="167"/>
      <c r="J117" s="167"/>
      <c r="K117" s="167"/>
      <c r="L117" s="167"/>
      <c r="M117" s="167"/>
      <c r="N117" s="167"/>
      <c r="O117" s="167"/>
      <c r="P117" s="168"/>
      <c r="Q117" s="168"/>
      <c r="R117" s="169"/>
      <c r="S117" s="169"/>
      <c r="T117" s="169"/>
      <c r="U117" s="134"/>
      <c r="V117" s="135"/>
      <c r="W117" s="135"/>
      <c r="X117" s="136"/>
      <c r="Y117" s="132"/>
      <c r="Z117" s="133"/>
      <c r="AA117" s="133"/>
      <c r="AB117" s="186"/>
      <c r="AC117" s="186"/>
      <c r="AD117" s="185"/>
      <c r="AE117" s="185"/>
      <c r="AF117" s="185"/>
      <c r="AG117" s="187">
        <f t="shared" si="6"/>
        <v>0</v>
      </c>
      <c r="AH117" s="187"/>
      <c r="AI117" s="187"/>
      <c r="AJ117" s="53"/>
      <c r="AK117" s="188"/>
      <c r="AL117" s="188"/>
      <c r="AM117" s="186"/>
      <c r="AN117" s="186"/>
      <c r="AO117" s="185"/>
      <c r="AP117" s="185"/>
      <c r="AQ117" s="185"/>
      <c r="AR117" s="187">
        <f t="shared" si="7"/>
        <v>0</v>
      </c>
      <c r="AS117" s="187"/>
      <c r="AT117" s="200"/>
      <c r="AU117" s="137"/>
      <c r="AV117" s="135"/>
      <c r="AW117" s="135"/>
      <c r="AX117" s="135"/>
      <c r="AY117" s="135"/>
      <c r="AZ117" s="136"/>
    </row>
    <row r="118" spans="1:52" ht="36" customHeight="1" x14ac:dyDescent="0.2">
      <c r="A118" s="73">
        <v>100</v>
      </c>
      <c r="B118" s="170"/>
      <c r="C118" s="167"/>
      <c r="D118" s="167"/>
      <c r="E118" s="167"/>
      <c r="F118" s="167"/>
      <c r="G118" s="167"/>
      <c r="H118" s="167"/>
      <c r="I118" s="167"/>
      <c r="J118" s="167"/>
      <c r="K118" s="167"/>
      <c r="L118" s="167"/>
      <c r="M118" s="167"/>
      <c r="N118" s="167"/>
      <c r="O118" s="167"/>
      <c r="P118" s="168"/>
      <c r="Q118" s="168"/>
      <c r="R118" s="169"/>
      <c r="S118" s="169"/>
      <c r="T118" s="169"/>
      <c r="U118" s="134"/>
      <c r="V118" s="135"/>
      <c r="W118" s="135"/>
      <c r="X118" s="136"/>
      <c r="Y118" s="132"/>
      <c r="Z118" s="133"/>
      <c r="AA118" s="133"/>
      <c r="AB118" s="186"/>
      <c r="AC118" s="186"/>
      <c r="AD118" s="185"/>
      <c r="AE118" s="185"/>
      <c r="AF118" s="185"/>
      <c r="AG118" s="187">
        <f t="shared" si="6"/>
        <v>0</v>
      </c>
      <c r="AH118" s="187"/>
      <c r="AI118" s="187"/>
      <c r="AJ118" s="53"/>
      <c r="AK118" s="188"/>
      <c r="AL118" s="188"/>
      <c r="AM118" s="186"/>
      <c r="AN118" s="186"/>
      <c r="AO118" s="185"/>
      <c r="AP118" s="185"/>
      <c r="AQ118" s="185"/>
      <c r="AR118" s="187">
        <f t="shared" si="7"/>
        <v>0</v>
      </c>
      <c r="AS118" s="187"/>
      <c r="AT118" s="200"/>
      <c r="AU118" s="137"/>
      <c r="AV118" s="135"/>
      <c r="AW118" s="135"/>
      <c r="AX118" s="135"/>
      <c r="AY118" s="135"/>
      <c r="AZ118" s="136"/>
    </row>
    <row r="119" spans="1:52" ht="36" customHeight="1" x14ac:dyDescent="0.2">
      <c r="A119" s="73">
        <v>101</v>
      </c>
      <c r="B119" s="170"/>
      <c r="C119" s="167"/>
      <c r="D119" s="167"/>
      <c r="E119" s="167"/>
      <c r="F119" s="167"/>
      <c r="G119" s="167"/>
      <c r="H119" s="167"/>
      <c r="I119" s="167"/>
      <c r="J119" s="167"/>
      <c r="K119" s="167"/>
      <c r="L119" s="167"/>
      <c r="M119" s="167"/>
      <c r="N119" s="167"/>
      <c r="O119" s="167"/>
      <c r="P119" s="168"/>
      <c r="Q119" s="168"/>
      <c r="R119" s="169"/>
      <c r="S119" s="169"/>
      <c r="T119" s="169"/>
      <c r="U119" s="134"/>
      <c r="V119" s="135"/>
      <c r="W119" s="135"/>
      <c r="X119" s="136"/>
      <c r="Y119" s="132"/>
      <c r="Z119" s="133"/>
      <c r="AA119" s="133"/>
      <c r="AB119" s="186"/>
      <c r="AC119" s="186"/>
      <c r="AD119" s="185"/>
      <c r="AE119" s="185"/>
      <c r="AF119" s="185"/>
      <c r="AG119" s="187">
        <f t="shared" si="6"/>
        <v>0</v>
      </c>
      <c r="AH119" s="187"/>
      <c r="AI119" s="187"/>
      <c r="AJ119" s="53"/>
      <c r="AK119" s="188"/>
      <c r="AL119" s="188"/>
      <c r="AM119" s="186"/>
      <c r="AN119" s="186"/>
      <c r="AO119" s="185"/>
      <c r="AP119" s="185"/>
      <c r="AQ119" s="185"/>
      <c r="AR119" s="187">
        <f t="shared" si="7"/>
        <v>0</v>
      </c>
      <c r="AS119" s="187"/>
      <c r="AT119" s="200"/>
      <c r="AU119" s="137"/>
      <c r="AV119" s="135"/>
      <c r="AW119" s="135"/>
      <c r="AX119" s="135"/>
      <c r="AY119" s="135"/>
      <c r="AZ119" s="136"/>
    </row>
    <row r="120" spans="1:52" ht="36" customHeight="1" x14ac:dyDescent="0.2">
      <c r="A120" s="73">
        <v>102</v>
      </c>
      <c r="B120" s="170"/>
      <c r="C120" s="167"/>
      <c r="D120" s="167"/>
      <c r="E120" s="167"/>
      <c r="F120" s="167"/>
      <c r="G120" s="167"/>
      <c r="H120" s="167"/>
      <c r="I120" s="167"/>
      <c r="J120" s="167"/>
      <c r="K120" s="167"/>
      <c r="L120" s="167"/>
      <c r="M120" s="167"/>
      <c r="N120" s="167"/>
      <c r="O120" s="167"/>
      <c r="P120" s="168"/>
      <c r="Q120" s="168"/>
      <c r="R120" s="169"/>
      <c r="S120" s="169"/>
      <c r="T120" s="169"/>
      <c r="U120" s="134"/>
      <c r="V120" s="135"/>
      <c r="W120" s="135"/>
      <c r="X120" s="136"/>
      <c r="Y120" s="132"/>
      <c r="Z120" s="133"/>
      <c r="AA120" s="133"/>
      <c r="AB120" s="186"/>
      <c r="AC120" s="186"/>
      <c r="AD120" s="185"/>
      <c r="AE120" s="185"/>
      <c r="AF120" s="185"/>
      <c r="AG120" s="187">
        <f t="shared" si="6"/>
        <v>0</v>
      </c>
      <c r="AH120" s="187"/>
      <c r="AI120" s="187"/>
      <c r="AJ120" s="53"/>
      <c r="AK120" s="188"/>
      <c r="AL120" s="188"/>
      <c r="AM120" s="186"/>
      <c r="AN120" s="186"/>
      <c r="AO120" s="185"/>
      <c r="AP120" s="185"/>
      <c r="AQ120" s="185"/>
      <c r="AR120" s="187">
        <f t="shared" si="7"/>
        <v>0</v>
      </c>
      <c r="AS120" s="187"/>
      <c r="AT120" s="200"/>
      <c r="AU120" s="137"/>
      <c r="AV120" s="135"/>
      <c r="AW120" s="135"/>
      <c r="AX120" s="135"/>
      <c r="AY120" s="135"/>
      <c r="AZ120" s="136"/>
    </row>
    <row r="121" spans="1:52" ht="36" customHeight="1" x14ac:dyDescent="0.2">
      <c r="A121" s="73">
        <v>103</v>
      </c>
      <c r="B121" s="170"/>
      <c r="C121" s="167"/>
      <c r="D121" s="167"/>
      <c r="E121" s="167"/>
      <c r="F121" s="167"/>
      <c r="G121" s="167"/>
      <c r="H121" s="167"/>
      <c r="I121" s="167"/>
      <c r="J121" s="167"/>
      <c r="K121" s="167"/>
      <c r="L121" s="167"/>
      <c r="M121" s="167"/>
      <c r="N121" s="167"/>
      <c r="O121" s="167"/>
      <c r="P121" s="168"/>
      <c r="Q121" s="168"/>
      <c r="R121" s="169"/>
      <c r="S121" s="169"/>
      <c r="T121" s="169"/>
      <c r="U121" s="134"/>
      <c r="V121" s="135"/>
      <c r="W121" s="135"/>
      <c r="X121" s="136"/>
      <c r="Y121" s="132"/>
      <c r="Z121" s="133"/>
      <c r="AA121" s="133"/>
      <c r="AB121" s="186"/>
      <c r="AC121" s="186"/>
      <c r="AD121" s="185"/>
      <c r="AE121" s="185"/>
      <c r="AF121" s="185"/>
      <c r="AG121" s="187">
        <f t="shared" si="6"/>
        <v>0</v>
      </c>
      <c r="AH121" s="187"/>
      <c r="AI121" s="187"/>
      <c r="AJ121" s="53"/>
      <c r="AK121" s="188"/>
      <c r="AL121" s="188"/>
      <c r="AM121" s="186"/>
      <c r="AN121" s="186"/>
      <c r="AO121" s="185"/>
      <c r="AP121" s="185"/>
      <c r="AQ121" s="185"/>
      <c r="AR121" s="187">
        <f t="shared" si="7"/>
        <v>0</v>
      </c>
      <c r="AS121" s="187"/>
      <c r="AT121" s="200"/>
      <c r="AU121" s="137"/>
      <c r="AV121" s="135"/>
      <c r="AW121" s="135"/>
      <c r="AX121" s="135"/>
      <c r="AY121" s="135"/>
      <c r="AZ121" s="136"/>
    </row>
    <row r="122" spans="1:52" ht="36" customHeight="1" x14ac:dyDescent="0.2">
      <c r="A122" s="73">
        <v>104</v>
      </c>
      <c r="B122" s="170"/>
      <c r="C122" s="167"/>
      <c r="D122" s="167"/>
      <c r="E122" s="167"/>
      <c r="F122" s="167"/>
      <c r="G122" s="167"/>
      <c r="H122" s="167"/>
      <c r="I122" s="167"/>
      <c r="J122" s="167"/>
      <c r="K122" s="167"/>
      <c r="L122" s="167"/>
      <c r="M122" s="167"/>
      <c r="N122" s="167"/>
      <c r="O122" s="167"/>
      <c r="P122" s="168"/>
      <c r="Q122" s="168"/>
      <c r="R122" s="169"/>
      <c r="S122" s="169"/>
      <c r="T122" s="169"/>
      <c r="U122" s="134"/>
      <c r="V122" s="135"/>
      <c r="W122" s="135"/>
      <c r="X122" s="136"/>
      <c r="Y122" s="132"/>
      <c r="Z122" s="133"/>
      <c r="AA122" s="133"/>
      <c r="AB122" s="186"/>
      <c r="AC122" s="186"/>
      <c r="AD122" s="185"/>
      <c r="AE122" s="185"/>
      <c r="AF122" s="185"/>
      <c r="AG122" s="187">
        <f t="shared" si="6"/>
        <v>0</v>
      </c>
      <c r="AH122" s="187"/>
      <c r="AI122" s="187"/>
      <c r="AJ122" s="53"/>
      <c r="AK122" s="188"/>
      <c r="AL122" s="188"/>
      <c r="AM122" s="186"/>
      <c r="AN122" s="186"/>
      <c r="AO122" s="185"/>
      <c r="AP122" s="185"/>
      <c r="AQ122" s="185"/>
      <c r="AR122" s="187">
        <f t="shared" si="7"/>
        <v>0</v>
      </c>
      <c r="AS122" s="187"/>
      <c r="AT122" s="200"/>
      <c r="AU122" s="137"/>
      <c r="AV122" s="135"/>
      <c r="AW122" s="135"/>
      <c r="AX122" s="135"/>
      <c r="AY122" s="135"/>
      <c r="AZ122" s="136"/>
    </row>
    <row r="123" spans="1:52" ht="36" customHeight="1" x14ac:dyDescent="0.2">
      <c r="A123" s="73">
        <v>105</v>
      </c>
      <c r="B123" s="170"/>
      <c r="C123" s="167"/>
      <c r="D123" s="167"/>
      <c r="E123" s="167"/>
      <c r="F123" s="167"/>
      <c r="G123" s="167"/>
      <c r="H123" s="167"/>
      <c r="I123" s="167"/>
      <c r="J123" s="167"/>
      <c r="K123" s="167"/>
      <c r="L123" s="167"/>
      <c r="M123" s="167"/>
      <c r="N123" s="167"/>
      <c r="O123" s="167"/>
      <c r="P123" s="168"/>
      <c r="Q123" s="168"/>
      <c r="R123" s="169"/>
      <c r="S123" s="169"/>
      <c r="T123" s="169"/>
      <c r="U123" s="134"/>
      <c r="V123" s="135"/>
      <c r="W123" s="135"/>
      <c r="X123" s="136"/>
      <c r="Y123" s="132"/>
      <c r="Z123" s="133"/>
      <c r="AA123" s="133"/>
      <c r="AB123" s="186"/>
      <c r="AC123" s="186"/>
      <c r="AD123" s="185"/>
      <c r="AE123" s="185"/>
      <c r="AF123" s="185"/>
      <c r="AG123" s="187">
        <f t="shared" si="6"/>
        <v>0</v>
      </c>
      <c r="AH123" s="187"/>
      <c r="AI123" s="187"/>
      <c r="AJ123" s="53"/>
      <c r="AK123" s="188"/>
      <c r="AL123" s="188"/>
      <c r="AM123" s="186"/>
      <c r="AN123" s="186"/>
      <c r="AO123" s="185"/>
      <c r="AP123" s="185"/>
      <c r="AQ123" s="185"/>
      <c r="AR123" s="187">
        <f t="shared" si="7"/>
        <v>0</v>
      </c>
      <c r="AS123" s="187"/>
      <c r="AT123" s="200"/>
      <c r="AU123" s="137"/>
      <c r="AV123" s="135"/>
      <c r="AW123" s="135"/>
      <c r="AX123" s="135"/>
      <c r="AY123" s="135"/>
      <c r="AZ123" s="136"/>
    </row>
    <row r="124" spans="1:52" ht="36" customHeight="1" x14ac:dyDescent="0.2">
      <c r="A124" s="73">
        <v>106</v>
      </c>
      <c r="B124" s="170"/>
      <c r="C124" s="167"/>
      <c r="D124" s="167"/>
      <c r="E124" s="167"/>
      <c r="F124" s="167"/>
      <c r="G124" s="167"/>
      <c r="H124" s="167"/>
      <c r="I124" s="167"/>
      <c r="J124" s="167"/>
      <c r="K124" s="167"/>
      <c r="L124" s="167"/>
      <c r="M124" s="167"/>
      <c r="N124" s="167"/>
      <c r="O124" s="167"/>
      <c r="P124" s="168"/>
      <c r="Q124" s="168"/>
      <c r="R124" s="169"/>
      <c r="S124" s="169"/>
      <c r="T124" s="169"/>
      <c r="U124" s="134"/>
      <c r="V124" s="135"/>
      <c r="W124" s="135"/>
      <c r="X124" s="136"/>
      <c r="Y124" s="132"/>
      <c r="Z124" s="133"/>
      <c r="AA124" s="133"/>
      <c r="AB124" s="186"/>
      <c r="AC124" s="186"/>
      <c r="AD124" s="185"/>
      <c r="AE124" s="185"/>
      <c r="AF124" s="185"/>
      <c r="AG124" s="187">
        <f t="shared" si="6"/>
        <v>0</v>
      </c>
      <c r="AH124" s="187"/>
      <c r="AI124" s="187"/>
      <c r="AJ124" s="53"/>
      <c r="AK124" s="188"/>
      <c r="AL124" s="188"/>
      <c r="AM124" s="186"/>
      <c r="AN124" s="186"/>
      <c r="AO124" s="185"/>
      <c r="AP124" s="185"/>
      <c r="AQ124" s="185"/>
      <c r="AR124" s="187">
        <f t="shared" si="7"/>
        <v>0</v>
      </c>
      <c r="AS124" s="187"/>
      <c r="AT124" s="200"/>
      <c r="AU124" s="137"/>
      <c r="AV124" s="135"/>
      <c r="AW124" s="135"/>
      <c r="AX124" s="135"/>
      <c r="AY124" s="135"/>
      <c r="AZ124" s="136"/>
    </row>
    <row r="125" spans="1:52" ht="36" customHeight="1" x14ac:dyDescent="0.2">
      <c r="A125" s="73">
        <v>107</v>
      </c>
      <c r="B125" s="170"/>
      <c r="C125" s="167"/>
      <c r="D125" s="167"/>
      <c r="E125" s="167"/>
      <c r="F125" s="167"/>
      <c r="G125" s="167"/>
      <c r="H125" s="167"/>
      <c r="I125" s="167"/>
      <c r="J125" s="167"/>
      <c r="K125" s="167"/>
      <c r="L125" s="167"/>
      <c r="M125" s="167"/>
      <c r="N125" s="167"/>
      <c r="O125" s="167"/>
      <c r="P125" s="168"/>
      <c r="Q125" s="168"/>
      <c r="R125" s="169"/>
      <c r="S125" s="169"/>
      <c r="T125" s="169"/>
      <c r="U125" s="134"/>
      <c r="V125" s="135"/>
      <c r="W125" s="135"/>
      <c r="X125" s="136"/>
      <c r="Y125" s="132"/>
      <c r="Z125" s="133"/>
      <c r="AA125" s="133"/>
      <c r="AB125" s="186"/>
      <c r="AC125" s="186"/>
      <c r="AD125" s="185"/>
      <c r="AE125" s="185"/>
      <c r="AF125" s="185"/>
      <c r="AG125" s="187">
        <f t="shared" si="6"/>
        <v>0</v>
      </c>
      <c r="AH125" s="187"/>
      <c r="AI125" s="187"/>
      <c r="AJ125" s="53"/>
      <c r="AK125" s="188"/>
      <c r="AL125" s="188"/>
      <c r="AM125" s="186"/>
      <c r="AN125" s="186"/>
      <c r="AO125" s="185"/>
      <c r="AP125" s="185"/>
      <c r="AQ125" s="185"/>
      <c r="AR125" s="187">
        <f t="shared" si="7"/>
        <v>0</v>
      </c>
      <c r="AS125" s="187"/>
      <c r="AT125" s="200"/>
      <c r="AU125" s="137"/>
      <c r="AV125" s="135"/>
      <c r="AW125" s="135"/>
      <c r="AX125" s="135"/>
      <c r="AY125" s="135"/>
      <c r="AZ125" s="136"/>
    </row>
    <row r="126" spans="1:52" ht="36" customHeight="1" x14ac:dyDescent="0.2">
      <c r="A126" s="73">
        <v>108</v>
      </c>
      <c r="B126" s="170"/>
      <c r="C126" s="167"/>
      <c r="D126" s="167"/>
      <c r="E126" s="167"/>
      <c r="F126" s="167"/>
      <c r="G126" s="167"/>
      <c r="H126" s="167"/>
      <c r="I126" s="167"/>
      <c r="J126" s="167"/>
      <c r="K126" s="167"/>
      <c r="L126" s="167"/>
      <c r="M126" s="167"/>
      <c r="N126" s="167"/>
      <c r="O126" s="167"/>
      <c r="P126" s="168"/>
      <c r="Q126" s="168"/>
      <c r="R126" s="169"/>
      <c r="S126" s="169"/>
      <c r="T126" s="169"/>
      <c r="U126" s="134"/>
      <c r="V126" s="135"/>
      <c r="W126" s="135"/>
      <c r="X126" s="136"/>
      <c r="Y126" s="132"/>
      <c r="Z126" s="133"/>
      <c r="AA126" s="133"/>
      <c r="AB126" s="186"/>
      <c r="AC126" s="186"/>
      <c r="AD126" s="185"/>
      <c r="AE126" s="185"/>
      <c r="AF126" s="185"/>
      <c r="AG126" s="187">
        <f t="shared" si="6"/>
        <v>0</v>
      </c>
      <c r="AH126" s="187"/>
      <c r="AI126" s="187"/>
      <c r="AJ126" s="53"/>
      <c r="AK126" s="188"/>
      <c r="AL126" s="188"/>
      <c r="AM126" s="186"/>
      <c r="AN126" s="186"/>
      <c r="AO126" s="185"/>
      <c r="AP126" s="185"/>
      <c r="AQ126" s="185"/>
      <c r="AR126" s="187">
        <f t="shared" si="7"/>
        <v>0</v>
      </c>
      <c r="AS126" s="187"/>
      <c r="AT126" s="200"/>
      <c r="AU126" s="137"/>
      <c r="AV126" s="135"/>
      <c r="AW126" s="135"/>
      <c r="AX126" s="135"/>
      <c r="AY126" s="135"/>
      <c r="AZ126" s="136"/>
    </row>
    <row r="127" spans="1:52" ht="36" customHeight="1" x14ac:dyDescent="0.2">
      <c r="A127" s="73">
        <v>109</v>
      </c>
      <c r="B127" s="170"/>
      <c r="C127" s="167"/>
      <c r="D127" s="167"/>
      <c r="E127" s="167"/>
      <c r="F127" s="167"/>
      <c r="G127" s="167"/>
      <c r="H127" s="167"/>
      <c r="I127" s="167"/>
      <c r="J127" s="167"/>
      <c r="K127" s="167"/>
      <c r="L127" s="167"/>
      <c r="M127" s="167"/>
      <c r="N127" s="167"/>
      <c r="O127" s="167"/>
      <c r="P127" s="168"/>
      <c r="Q127" s="168"/>
      <c r="R127" s="169"/>
      <c r="S127" s="169"/>
      <c r="T127" s="169"/>
      <c r="U127" s="134"/>
      <c r="V127" s="135"/>
      <c r="W127" s="135"/>
      <c r="X127" s="136"/>
      <c r="Y127" s="132"/>
      <c r="Z127" s="133"/>
      <c r="AA127" s="133"/>
      <c r="AB127" s="186"/>
      <c r="AC127" s="186"/>
      <c r="AD127" s="185"/>
      <c r="AE127" s="185"/>
      <c r="AF127" s="185"/>
      <c r="AG127" s="187">
        <f t="shared" si="6"/>
        <v>0</v>
      </c>
      <c r="AH127" s="187"/>
      <c r="AI127" s="187"/>
      <c r="AJ127" s="53"/>
      <c r="AK127" s="188"/>
      <c r="AL127" s="188"/>
      <c r="AM127" s="186"/>
      <c r="AN127" s="186"/>
      <c r="AO127" s="185"/>
      <c r="AP127" s="185"/>
      <c r="AQ127" s="185"/>
      <c r="AR127" s="187">
        <f t="shared" si="7"/>
        <v>0</v>
      </c>
      <c r="AS127" s="187"/>
      <c r="AT127" s="200"/>
      <c r="AU127" s="137"/>
      <c r="AV127" s="135"/>
      <c r="AW127" s="135"/>
      <c r="AX127" s="135"/>
      <c r="AY127" s="135"/>
      <c r="AZ127" s="136"/>
    </row>
    <row r="128" spans="1:52" ht="36" customHeight="1" x14ac:dyDescent="0.2">
      <c r="A128" s="73">
        <v>110</v>
      </c>
      <c r="B128" s="170"/>
      <c r="C128" s="167"/>
      <c r="D128" s="167"/>
      <c r="E128" s="167"/>
      <c r="F128" s="167"/>
      <c r="G128" s="167"/>
      <c r="H128" s="167"/>
      <c r="I128" s="167"/>
      <c r="J128" s="167"/>
      <c r="K128" s="167"/>
      <c r="L128" s="167"/>
      <c r="M128" s="167"/>
      <c r="N128" s="167"/>
      <c r="O128" s="167"/>
      <c r="P128" s="168"/>
      <c r="Q128" s="168"/>
      <c r="R128" s="169"/>
      <c r="S128" s="169"/>
      <c r="T128" s="169"/>
      <c r="U128" s="134"/>
      <c r="V128" s="135"/>
      <c r="W128" s="135"/>
      <c r="X128" s="136"/>
      <c r="Y128" s="132"/>
      <c r="Z128" s="133"/>
      <c r="AA128" s="133"/>
      <c r="AB128" s="186"/>
      <c r="AC128" s="186"/>
      <c r="AD128" s="185"/>
      <c r="AE128" s="185"/>
      <c r="AF128" s="185"/>
      <c r="AG128" s="187">
        <f t="shared" si="6"/>
        <v>0</v>
      </c>
      <c r="AH128" s="187"/>
      <c r="AI128" s="187"/>
      <c r="AJ128" s="53"/>
      <c r="AK128" s="188"/>
      <c r="AL128" s="188"/>
      <c r="AM128" s="186"/>
      <c r="AN128" s="186"/>
      <c r="AO128" s="185"/>
      <c r="AP128" s="185"/>
      <c r="AQ128" s="185"/>
      <c r="AR128" s="187">
        <f t="shared" si="7"/>
        <v>0</v>
      </c>
      <c r="AS128" s="187"/>
      <c r="AT128" s="200"/>
      <c r="AU128" s="137"/>
      <c r="AV128" s="135"/>
      <c r="AW128" s="135"/>
      <c r="AX128" s="135"/>
      <c r="AY128" s="135"/>
      <c r="AZ128" s="136"/>
    </row>
    <row r="129" spans="1:52" ht="36" customHeight="1" x14ac:dyDescent="0.2">
      <c r="A129" s="73">
        <v>111</v>
      </c>
      <c r="B129" s="170"/>
      <c r="C129" s="167"/>
      <c r="D129" s="167"/>
      <c r="E129" s="167"/>
      <c r="F129" s="167"/>
      <c r="G129" s="167"/>
      <c r="H129" s="167"/>
      <c r="I129" s="167"/>
      <c r="J129" s="167"/>
      <c r="K129" s="167"/>
      <c r="L129" s="167"/>
      <c r="M129" s="167"/>
      <c r="N129" s="167"/>
      <c r="O129" s="167"/>
      <c r="P129" s="168"/>
      <c r="Q129" s="168"/>
      <c r="R129" s="169"/>
      <c r="S129" s="169"/>
      <c r="T129" s="169"/>
      <c r="U129" s="134"/>
      <c r="V129" s="135"/>
      <c r="W129" s="135"/>
      <c r="X129" s="136"/>
      <c r="Y129" s="132"/>
      <c r="Z129" s="133"/>
      <c r="AA129" s="133"/>
      <c r="AB129" s="186"/>
      <c r="AC129" s="186"/>
      <c r="AD129" s="185"/>
      <c r="AE129" s="185"/>
      <c r="AF129" s="185"/>
      <c r="AG129" s="187">
        <f t="shared" si="6"/>
        <v>0</v>
      </c>
      <c r="AH129" s="187"/>
      <c r="AI129" s="187"/>
      <c r="AJ129" s="53"/>
      <c r="AK129" s="188"/>
      <c r="AL129" s="188"/>
      <c r="AM129" s="186"/>
      <c r="AN129" s="186"/>
      <c r="AO129" s="185"/>
      <c r="AP129" s="185"/>
      <c r="AQ129" s="185"/>
      <c r="AR129" s="187">
        <f t="shared" si="7"/>
        <v>0</v>
      </c>
      <c r="AS129" s="187"/>
      <c r="AT129" s="200"/>
      <c r="AU129" s="137"/>
      <c r="AV129" s="135"/>
      <c r="AW129" s="135"/>
      <c r="AX129" s="135"/>
      <c r="AY129" s="135"/>
      <c r="AZ129" s="136"/>
    </row>
    <row r="130" spans="1:52" ht="36" customHeight="1" x14ac:dyDescent="0.2">
      <c r="A130" s="73">
        <v>112</v>
      </c>
      <c r="B130" s="170"/>
      <c r="C130" s="167"/>
      <c r="D130" s="167"/>
      <c r="E130" s="167"/>
      <c r="F130" s="167"/>
      <c r="G130" s="167"/>
      <c r="H130" s="167"/>
      <c r="I130" s="167"/>
      <c r="J130" s="167"/>
      <c r="K130" s="167"/>
      <c r="L130" s="167"/>
      <c r="M130" s="167"/>
      <c r="N130" s="167"/>
      <c r="O130" s="167"/>
      <c r="P130" s="168"/>
      <c r="Q130" s="168"/>
      <c r="R130" s="169"/>
      <c r="S130" s="169"/>
      <c r="T130" s="169"/>
      <c r="U130" s="134"/>
      <c r="V130" s="135"/>
      <c r="W130" s="135"/>
      <c r="X130" s="136"/>
      <c r="Y130" s="132"/>
      <c r="Z130" s="133"/>
      <c r="AA130" s="133"/>
      <c r="AB130" s="186"/>
      <c r="AC130" s="186"/>
      <c r="AD130" s="185"/>
      <c r="AE130" s="185"/>
      <c r="AF130" s="185"/>
      <c r="AG130" s="187">
        <f t="shared" si="6"/>
        <v>0</v>
      </c>
      <c r="AH130" s="187"/>
      <c r="AI130" s="187"/>
      <c r="AJ130" s="53"/>
      <c r="AK130" s="188"/>
      <c r="AL130" s="188"/>
      <c r="AM130" s="186"/>
      <c r="AN130" s="186"/>
      <c r="AO130" s="185"/>
      <c r="AP130" s="185"/>
      <c r="AQ130" s="185"/>
      <c r="AR130" s="187">
        <f t="shared" si="7"/>
        <v>0</v>
      </c>
      <c r="AS130" s="187"/>
      <c r="AT130" s="200"/>
      <c r="AU130" s="137"/>
      <c r="AV130" s="135"/>
      <c r="AW130" s="135"/>
      <c r="AX130" s="135"/>
      <c r="AY130" s="135"/>
      <c r="AZ130" s="136"/>
    </row>
    <row r="131" spans="1:52" ht="36" customHeight="1" x14ac:dyDescent="0.2">
      <c r="A131" s="73">
        <v>113</v>
      </c>
      <c r="B131" s="170"/>
      <c r="C131" s="167"/>
      <c r="D131" s="167"/>
      <c r="E131" s="167"/>
      <c r="F131" s="167"/>
      <c r="G131" s="167"/>
      <c r="H131" s="167"/>
      <c r="I131" s="167"/>
      <c r="J131" s="167"/>
      <c r="K131" s="167"/>
      <c r="L131" s="167"/>
      <c r="M131" s="167"/>
      <c r="N131" s="167"/>
      <c r="O131" s="167"/>
      <c r="P131" s="168"/>
      <c r="Q131" s="168"/>
      <c r="R131" s="169"/>
      <c r="S131" s="169"/>
      <c r="T131" s="169"/>
      <c r="U131" s="134"/>
      <c r="V131" s="135"/>
      <c r="W131" s="135"/>
      <c r="X131" s="136"/>
      <c r="Y131" s="132"/>
      <c r="Z131" s="133"/>
      <c r="AA131" s="133"/>
      <c r="AB131" s="186"/>
      <c r="AC131" s="186"/>
      <c r="AD131" s="185"/>
      <c r="AE131" s="185"/>
      <c r="AF131" s="185"/>
      <c r="AG131" s="187">
        <f t="shared" si="6"/>
        <v>0</v>
      </c>
      <c r="AH131" s="187"/>
      <c r="AI131" s="187"/>
      <c r="AJ131" s="53"/>
      <c r="AK131" s="188"/>
      <c r="AL131" s="188"/>
      <c r="AM131" s="186"/>
      <c r="AN131" s="186"/>
      <c r="AO131" s="185"/>
      <c r="AP131" s="185"/>
      <c r="AQ131" s="185"/>
      <c r="AR131" s="187">
        <f t="shared" si="7"/>
        <v>0</v>
      </c>
      <c r="AS131" s="187"/>
      <c r="AT131" s="200"/>
      <c r="AU131" s="137"/>
      <c r="AV131" s="135"/>
      <c r="AW131" s="135"/>
      <c r="AX131" s="135"/>
      <c r="AY131" s="135"/>
      <c r="AZ131" s="136"/>
    </row>
    <row r="132" spans="1:52" ht="36" customHeight="1" x14ac:dyDescent="0.2">
      <c r="A132" s="73">
        <v>114</v>
      </c>
      <c r="B132" s="170"/>
      <c r="C132" s="167"/>
      <c r="D132" s="167"/>
      <c r="E132" s="167"/>
      <c r="F132" s="167"/>
      <c r="G132" s="167"/>
      <c r="H132" s="167"/>
      <c r="I132" s="167"/>
      <c r="J132" s="167"/>
      <c r="K132" s="167"/>
      <c r="L132" s="167"/>
      <c r="M132" s="167"/>
      <c r="N132" s="167"/>
      <c r="O132" s="167"/>
      <c r="P132" s="168"/>
      <c r="Q132" s="168"/>
      <c r="R132" s="169"/>
      <c r="S132" s="169"/>
      <c r="T132" s="169"/>
      <c r="U132" s="134"/>
      <c r="V132" s="135"/>
      <c r="W132" s="135"/>
      <c r="X132" s="136"/>
      <c r="Y132" s="132"/>
      <c r="Z132" s="133"/>
      <c r="AA132" s="133"/>
      <c r="AB132" s="186"/>
      <c r="AC132" s="186"/>
      <c r="AD132" s="185"/>
      <c r="AE132" s="185"/>
      <c r="AF132" s="185"/>
      <c r="AG132" s="187">
        <f t="shared" si="6"/>
        <v>0</v>
      </c>
      <c r="AH132" s="187"/>
      <c r="AI132" s="187"/>
      <c r="AJ132" s="53"/>
      <c r="AK132" s="188"/>
      <c r="AL132" s="188"/>
      <c r="AM132" s="186"/>
      <c r="AN132" s="186"/>
      <c r="AO132" s="185"/>
      <c r="AP132" s="185"/>
      <c r="AQ132" s="185"/>
      <c r="AR132" s="187">
        <f t="shared" si="7"/>
        <v>0</v>
      </c>
      <c r="AS132" s="187"/>
      <c r="AT132" s="200"/>
      <c r="AU132" s="137"/>
      <c r="AV132" s="135"/>
      <c r="AW132" s="135"/>
      <c r="AX132" s="135"/>
      <c r="AY132" s="135"/>
      <c r="AZ132" s="136"/>
    </row>
    <row r="133" spans="1:52" ht="36" customHeight="1" x14ac:dyDescent="0.2">
      <c r="A133" s="73">
        <v>115</v>
      </c>
      <c r="B133" s="170"/>
      <c r="C133" s="167"/>
      <c r="D133" s="167"/>
      <c r="E133" s="167"/>
      <c r="F133" s="167"/>
      <c r="G133" s="167"/>
      <c r="H133" s="167"/>
      <c r="I133" s="167"/>
      <c r="J133" s="167"/>
      <c r="K133" s="167"/>
      <c r="L133" s="167"/>
      <c r="M133" s="167"/>
      <c r="N133" s="167"/>
      <c r="O133" s="167"/>
      <c r="P133" s="168"/>
      <c r="Q133" s="168"/>
      <c r="R133" s="169"/>
      <c r="S133" s="169"/>
      <c r="T133" s="169"/>
      <c r="U133" s="134"/>
      <c r="V133" s="135"/>
      <c r="W133" s="135"/>
      <c r="X133" s="136"/>
      <c r="Y133" s="132"/>
      <c r="Z133" s="133"/>
      <c r="AA133" s="133"/>
      <c r="AB133" s="186"/>
      <c r="AC133" s="186"/>
      <c r="AD133" s="185"/>
      <c r="AE133" s="185"/>
      <c r="AF133" s="185"/>
      <c r="AG133" s="187">
        <f t="shared" si="6"/>
        <v>0</v>
      </c>
      <c r="AH133" s="187"/>
      <c r="AI133" s="187"/>
      <c r="AJ133" s="53"/>
      <c r="AK133" s="188"/>
      <c r="AL133" s="188"/>
      <c r="AM133" s="186"/>
      <c r="AN133" s="186"/>
      <c r="AO133" s="185"/>
      <c r="AP133" s="185"/>
      <c r="AQ133" s="185"/>
      <c r="AR133" s="187">
        <f t="shared" si="7"/>
        <v>0</v>
      </c>
      <c r="AS133" s="187"/>
      <c r="AT133" s="200"/>
      <c r="AU133" s="137"/>
      <c r="AV133" s="135"/>
      <c r="AW133" s="135"/>
      <c r="AX133" s="135"/>
      <c r="AY133" s="135"/>
      <c r="AZ133" s="136"/>
    </row>
    <row r="134" spans="1:52" ht="36" customHeight="1" x14ac:dyDescent="0.2">
      <c r="A134" s="73">
        <v>116</v>
      </c>
      <c r="B134" s="170"/>
      <c r="C134" s="167"/>
      <c r="D134" s="167"/>
      <c r="E134" s="167"/>
      <c r="F134" s="167"/>
      <c r="G134" s="167"/>
      <c r="H134" s="167"/>
      <c r="I134" s="167"/>
      <c r="J134" s="167"/>
      <c r="K134" s="167"/>
      <c r="L134" s="167"/>
      <c r="M134" s="167"/>
      <c r="N134" s="167"/>
      <c r="O134" s="167"/>
      <c r="P134" s="168"/>
      <c r="Q134" s="168"/>
      <c r="R134" s="169"/>
      <c r="S134" s="169"/>
      <c r="T134" s="169"/>
      <c r="U134" s="134"/>
      <c r="V134" s="135"/>
      <c r="W134" s="135"/>
      <c r="X134" s="136"/>
      <c r="Y134" s="132"/>
      <c r="Z134" s="133"/>
      <c r="AA134" s="133"/>
      <c r="AB134" s="186"/>
      <c r="AC134" s="186"/>
      <c r="AD134" s="185"/>
      <c r="AE134" s="185"/>
      <c r="AF134" s="185"/>
      <c r="AG134" s="187">
        <f t="shared" si="6"/>
        <v>0</v>
      </c>
      <c r="AH134" s="187"/>
      <c r="AI134" s="187"/>
      <c r="AJ134" s="53"/>
      <c r="AK134" s="188"/>
      <c r="AL134" s="188"/>
      <c r="AM134" s="186"/>
      <c r="AN134" s="186"/>
      <c r="AO134" s="185"/>
      <c r="AP134" s="185"/>
      <c r="AQ134" s="185"/>
      <c r="AR134" s="187">
        <f t="shared" si="7"/>
        <v>0</v>
      </c>
      <c r="AS134" s="187"/>
      <c r="AT134" s="200"/>
      <c r="AU134" s="137"/>
      <c r="AV134" s="135"/>
      <c r="AW134" s="135"/>
      <c r="AX134" s="135"/>
      <c r="AY134" s="135"/>
      <c r="AZ134" s="136"/>
    </row>
    <row r="135" spans="1:52" ht="36" customHeight="1" x14ac:dyDescent="0.2">
      <c r="A135" s="73">
        <v>117</v>
      </c>
      <c r="B135" s="170"/>
      <c r="C135" s="167"/>
      <c r="D135" s="167"/>
      <c r="E135" s="167"/>
      <c r="F135" s="167"/>
      <c r="G135" s="167"/>
      <c r="H135" s="167"/>
      <c r="I135" s="167"/>
      <c r="J135" s="167"/>
      <c r="K135" s="167"/>
      <c r="L135" s="167"/>
      <c r="M135" s="167"/>
      <c r="N135" s="167"/>
      <c r="O135" s="167"/>
      <c r="P135" s="168"/>
      <c r="Q135" s="168"/>
      <c r="R135" s="169"/>
      <c r="S135" s="169"/>
      <c r="T135" s="169"/>
      <c r="U135" s="134"/>
      <c r="V135" s="135"/>
      <c r="W135" s="135"/>
      <c r="X135" s="136"/>
      <c r="Y135" s="132"/>
      <c r="Z135" s="133"/>
      <c r="AA135" s="133"/>
      <c r="AB135" s="186"/>
      <c r="AC135" s="186"/>
      <c r="AD135" s="185"/>
      <c r="AE135" s="185"/>
      <c r="AF135" s="185"/>
      <c r="AG135" s="187">
        <f t="shared" si="6"/>
        <v>0</v>
      </c>
      <c r="AH135" s="187"/>
      <c r="AI135" s="187"/>
      <c r="AJ135" s="53"/>
      <c r="AK135" s="188"/>
      <c r="AL135" s="188"/>
      <c r="AM135" s="186"/>
      <c r="AN135" s="186"/>
      <c r="AO135" s="185"/>
      <c r="AP135" s="185"/>
      <c r="AQ135" s="185"/>
      <c r="AR135" s="187">
        <f t="shared" si="7"/>
        <v>0</v>
      </c>
      <c r="AS135" s="187"/>
      <c r="AT135" s="200"/>
      <c r="AU135" s="137"/>
      <c r="AV135" s="135"/>
      <c r="AW135" s="135"/>
      <c r="AX135" s="135"/>
      <c r="AY135" s="135"/>
      <c r="AZ135" s="136"/>
    </row>
    <row r="136" spans="1:52" ht="36" customHeight="1" x14ac:dyDescent="0.2">
      <c r="A136" s="73">
        <v>118</v>
      </c>
      <c r="B136" s="170"/>
      <c r="C136" s="167"/>
      <c r="D136" s="167"/>
      <c r="E136" s="167"/>
      <c r="F136" s="167"/>
      <c r="G136" s="167"/>
      <c r="H136" s="167"/>
      <c r="I136" s="167"/>
      <c r="J136" s="167"/>
      <c r="K136" s="167"/>
      <c r="L136" s="167"/>
      <c r="M136" s="167"/>
      <c r="N136" s="167"/>
      <c r="O136" s="167"/>
      <c r="P136" s="168"/>
      <c r="Q136" s="168"/>
      <c r="R136" s="169"/>
      <c r="S136" s="169"/>
      <c r="T136" s="169"/>
      <c r="U136" s="134"/>
      <c r="V136" s="135"/>
      <c r="W136" s="135"/>
      <c r="X136" s="136"/>
      <c r="Y136" s="132"/>
      <c r="Z136" s="133"/>
      <c r="AA136" s="133"/>
      <c r="AB136" s="186"/>
      <c r="AC136" s="186"/>
      <c r="AD136" s="185"/>
      <c r="AE136" s="185"/>
      <c r="AF136" s="185"/>
      <c r="AG136" s="187">
        <f t="shared" si="6"/>
        <v>0</v>
      </c>
      <c r="AH136" s="187"/>
      <c r="AI136" s="187"/>
      <c r="AJ136" s="53"/>
      <c r="AK136" s="188"/>
      <c r="AL136" s="188"/>
      <c r="AM136" s="186"/>
      <c r="AN136" s="186"/>
      <c r="AO136" s="185"/>
      <c r="AP136" s="185"/>
      <c r="AQ136" s="185"/>
      <c r="AR136" s="187">
        <f t="shared" si="7"/>
        <v>0</v>
      </c>
      <c r="AS136" s="187"/>
      <c r="AT136" s="200"/>
      <c r="AU136" s="137"/>
      <c r="AV136" s="135"/>
      <c r="AW136" s="135"/>
      <c r="AX136" s="135"/>
      <c r="AY136" s="135"/>
      <c r="AZ136" s="136"/>
    </row>
    <row r="137" spans="1:52" ht="36" customHeight="1" x14ac:dyDescent="0.2">
      <c r="A137" s="73">
        <v>119</v>
      </c>
      <c r="B137" s="170"/>
      <c r="C137" s="167"/>
      <c r="D137" s="167"/>
      <c r="E137" s="167"/>
      <c r="F137" s="167"/>
      <c r="G137" s="167"/>
      <c r="H137" s="167"/>
      <c r="I137" s="167"/>
      <c r="J137" s="167"/>
      <c r="K137" s="167"/>
      <c r="L137" s="167"/>
      <c r="M137" s="167"/>
      <c r="N137" s="167"/>
      <c r="O137" s="167"/>
      <c r="P137" s="168"/>
      <c r="Q137" s="168"/>
      <c r="R137" s="169"/>
      <c r="S137" s="169"/>
      <c r="T137" s="169"/>
      <c r="U137" s="134"/>
      <c r="V137" s="135"/>
      <c r="W137" s="135"/>
      <c r="X137" s="136"/>
      <c r="Y137" s="132"/>
      <c r="Z137" s="133"/>
      <c r="AA137" s="133"/>
      <c r="AB137" s="186"/>
      <c r="AC137" s="186"/>
      <c r="AD137" s="185"/>
      <c r="AE137" s="185"/>
      <c r="AF137" s="185"/>
      <c r="AG137" s="187">
        <f t="shared" si="6"/>
        <v>0</v>
      </c>
      <c r="AH137" s="187"/>
      <c r="AI137" s="187"/>
      <c r="AJ137" s="53"/>
      <c r="AK137" s="188"/>
      <c r="AL137" s="188"/>
      <c r="AM137" s="186"/>
      <c r="AN137" s="186"/>
      <c r="AO137" s="185"/>
      <c r="AP137" s="185"/>
      <c r="AQ137" s="185"/>
      <c r="AR137" s="187">
        <f t="shared" si="7"/>
        <v>0</v>
      </c>
      <c r="AS137" s="187"/>
      <c r="AT137" s="200"/>
      <c r="AU137" s="137"/>
      <c r="AV137" s="135"/>
      <c r="AW137" s="135"/>
      <c r="AX137" s="135"/>
      <c r="AY137" s="135"/>
      <c r="AZ137" s="136"/>
    </row>
    <row r="138" spans="1:52" ht="36" customHeight="1" x14ac:dyDescent="0.2">
      <c r="A138" s="73">
        <v>120</v>
      </c>
      <c r="B138" s="170"/>
      <c r="C138" s="167"/>
      <c r="D138" s="167"/>
      <c r="E138" s="167"/>
      <c r="F138" s="167"/>
      <c r="G138" s="167"/>
      <c r="H138" s="167"/>
      <c r="I138" s="167"/>
      <c r="J138" s="167"/>
      <c r="K138" s="167"/>
      <c r="L138" s="167"/>
      <c r="M138" s="167"/>
      <c r="N138" s="167"/>
      <c r="O138" s="167"/>
      <c r="P138" s="168"/>
      <c r="Q138" s="168"/>
      <c r="R138" s="169"/>
      <c r="S138" s="169"/>
      <c r="T138" s="169"/>
      <c r="U138" s="134"/>
      <c r="V138" s="135"/>
      <c r="W138" s="135"/>
      <c r="X138" s="136"/>
      <c r="Y138" s="132"/>
      <c r="Z138" s="133"/>
      <c r="AA138" s="133"/>
      <c r="AB138" s="186"/>
      <c r="AC138" s="186"/>
      <c r="AD138" s="185"/>
      <c r="AE138" s="185"/>
      <c r="AF138" s="185"/>
      <c r="AG138" s="187">
        <f t="shared" si="6"/>
        <v>0</v>
      </c>
      <c r="AH138" s="187"/>
      <c r="AI138" s="187"/>
      <c r="AJ138" s="53"/>
      <c r="AK138" s="188"/>
      <c r="AL138" s="188"/>
      <c r="AM138" s="186"/>
      <c r="AN138" s="186"/>
      <c r="AO138" s="185"/>
      <c r="AP138" s="185"/>
      <c r="AQ138" s="185"/>
      <c r="AR138" s="187">
        <f t="shared" si="7"/>
        <v>0</v>
      </c>
      <c r="AS138" s="187"/>
      <c r="AT138" s="200"/>
      <c r="AU138" s="137"/>
      <c r="AV138" s="135"/>
      <c r="AW138" s="135"/>
      <c r="AX138" s="135"/>
      <c r="AY138" s="135"/>
      <c r="AZ138" s="136"/>
    </row>
    <row r="139" spans="1:52" ht="36" customHeight="1" x14ac:dyDescent="0.2">
      <c r="A139" s="73">
        <v>121</v>
      </c>
      <c r="B139" s="170"/>
      <c r="C139" s="167"/>
      <c r="D139" s="167"/>
      <c r="E139" s="167"/>
      <c r="F139" s="167"/>
      <c r="G139" s="167"/>
      <c r="H139" s="167"/>
      <c r="I139" s="167"/>
      <c r="J139" s="167"/>
      <c r="K139" s="167"/>
      <c r="L139" s="167"/>
      <c r="M139" s="167"/>
      <c r="N139" s="167"/>
      <c r="O139" s="167"/>
      <c r="P139" s="168"/>
      <c r="Q139" s="168"/>
      <c r="R139" s="169"/>
      <c r="S139" s="169"/>
      <c r="T139" s="169"/>
      <c r="U139" s="134"/>
      <c r="V139" s="135"/>
      <c r="W139" s="135"/>
      <c r="X139" s="136"/>
      <c r="Y139" s="132"/>
      <c r="Z139" s="133"/>
      <c r="AA139" s="133"/>
      <c r="AB139" s="186"/>
      <c r="AC139" s="186"/>
      <c r="AD139" s="185"/>
      <c r="AE139" s="185"/>
      <c r="AF139" s="185"/>
      <c r="AG139" s="187">
        <f t="shared" si="6"/>
        <v>0</v>
      </c>
      <c r="AH139" s="187"/>
      <c r="AI139" s="187"/>
      <c r="AJ139" s="53"/>
      <c r="AK139" s="188"/>
      <c r="AL139" s="188"/>
      <c r="AM139" s="186"/>
      <c r="AN139" s="186"/>
      <c r="AO139" s="185"/>
      <c r="AP139" s="185"/>
      <c r="AQ139" s="185"/>
      <c r="AR139" s="187">
        <f t="shared" si="7"/>
        <v>0</v>
      </c>
      <c r="AS139" s="187"/>
      <c r="AT139" s="200"/>
      <c r="AU139" s="137"/>
      <c r="AV139" s="135"/>
      <c r="AW139" s="135"/>
      <c r="AX139" s="135"/>
      <c r="AY139" s="135"/>
      <c r="AZ139" s="136"/>
    </row>
    <row r="140" spans="1:52" ht="36" customHeight="1" x14ac:dyDescent="0.2">
      <c r="A140" s="73">
        <v>122</v>
      </c>
      <c r="B140" s="170"/>
      <c r="C140" s="167"/>
      <c r="D140" s="167"/>
      <c r="E140" s="167"/>
      <c r="F140" s="167"/>
      <c r="G140" s="167"/>
      <c r="H140" s="167"/>
      <c r="I140" s="167"/>
      <c r="J140" s="167"/>
      <c r="K140" s="167"/>
      <c r="L140" s="167"/>
      <c r="M140" s="167"/>
      <c r="N140" s="167"/>
      <c r="O140" s="167"/>
      <c r="P140" s="168"/>
      <c r="Q140" s="168"/>
      <c r="R140" s="169"/>
      <c r="S140" s="169"/>
      <c r="T140" s="169"/>
      <c r="U140" s="134"/>
      <c r="V140" s="135"/>
      <c r="W140" s="135"/>
      <c r="X140" s="136"/>
      <c r="Y140" s="132"/>
      <c r="Z140" s="133"/>
      <c r="AA140" s="133"/>
      <c r="AB140" s="186"/>
      <c r="AC140" s="186"/>
      <c r="AD140" s="185"/>
      <c r="AE140" s="185"/>
      <c r="AF140" s="185"/>
      <c r="AG140" s="187">
        <f t="shared" si="6"/>
        <v>0</v>
      </c>
      <c r="AH140" s="187"/>
      <c r="AI140" s="187"/>
      <c r="AJ140" s="53"/>
      <c r="AK140" s="188"/>
      <c r="AL140" s="188"/>
      <c r="AM140" s="186"/>
      <c r="AN140" s="186"/>
      <c r="AO140" s="185"/>
      <c r="AP140" s="185"/>
      <c r="AQ140" s="185"/>
      <c r="AR140" s="187">
        <f t="shared" si="7"/>
        <v>0</v>
      </c>
      <c r="AS140" s="187"/>
      <c r="AT140" s="200"/>
      <c r="AU140" s="137"/>
      <c r="AV140" s="135"/>
      <c r="AW140" s="135"/>
      <c r="AX140" s="135"/>
      <c r="AY140" s="135"/>
      <c r="AZ140" s="136"/>
    </row>
    <row r="141" spans="1:52" ht="36" customHeight="1" x14ac:dyDescent="0.2">
      <c r="A141" s="73">
        <v>123</v>
      </c>
      <c r="B141" s="170"/>
      <c r="C141" s="167"/>
      <c r="D141" s="167"/>
      <c r="E141" s="167"/>
      <c r="F141" s="167"/>
      <c r="G141" s="167"/>
      <c r="H141" s="167"/>
      <c r="I141" s="167"/>
      <c r="J141" s="167"/>
      <c r="K141" s="167"/>
      <c r="L141" s="167"/>
      <c r="M141" s="167"/>
      <c r="N141" s="167"/>
      <c r="O141" s="167"/>
      <c r="P141" s="168"/>
      <c r="Q141" s="168"/>
      <c r="R141" s="169"/>
      <c r="S141" s="169"/>
      <c r="T141" s="169"/>
      <c r="U141" s="134"/>
      <c r="V141" s="135"/>
      <c r="W141" s="135"/>
      <c r="X141" s="136"/>
      <c r="Y141" s="132"/>
      <c r="Z141" s="133"/>
      <c r="AA141" s="133"/>
      <c r="AB141" s="186"/>
      <c r="AC141" s="186"/>
      <c r="AD141" s="185"/>
      <c r="AE141" s="185"/>
      <c r="AF141" s="185"/>
      <c r="AG141" s="187">
        <f t="shared" si="6"/>
        <v>0</v>
      </c>
      <c r="AH141" s="187"/>
      <c r="AI141" s="187"/>
      <c r="AJ141" s="53"/>
      <c r="AK141" s="188"/>
      <c r="AL141" s="188"/>
      <c r="AM141" s="186"/>
      <c r="AN141" s="186"/>
      <c r="AO141" s="185"/>
      <c r="AP141" s="185"/>
      <c r="AQ141" s="185"/>
      <c r="AR141" s="187">
        <f t="shared" si="7"/>
        <v>0</v>
      </c>
      <c r="AS141" s="187"/>
      <c r="AT141" s="200"/>
      <c r="AU141" s="137"/>
      <c r="AV141" s="135"/>
      <c r="AW141" s="135"/>
      <c r="AX141" s="135"/>
      <c r="AY141" s="135"/>
      <c r="AZ141" s="136"/>
    </row>
    <row r="142" spans="1:52" ht="36" customHeight="1" x14ac:dyDescent="0.2">
      <c r="A142" s="73">
        <v>124</v>
      </c>
      <c r="B142" s="170"/>
      <c r="C142" s="167"/>
      <c r="D142" s="167"/>
      <c r="E142" s="167"/>
      <c r="F142" s="167"/>
      <c r="G142" s="167"/>
      <c r="H142" s="167"/>
      <c r="I142" s="167"/>
      <c r="J142" s="167"/>
      <c r="K142" s="167"/>
      <c r="L142" s="167"/>
      <c r="M142" s="167"/>
      <c r="N142" s="167"/>
      <c r="O142" s="167"/>
      <c r="P142" s="168"/>
      <c r="Q142" s="168"/>
      <c r="R142" s="169"/>
      <c r="S142" s="169"/>
      <c r="T142" s="169"/>
      <c r="U142" s="134"/>
      <c r="V142" s="135"/>
      <c r="W142" s="135"/>
      <c r="X142" s="136"/>
      <c r="Y142" s="132"/>
      <c r="Z142" s="133"/>
      <c r="AA142" s="133"/>
      <c r="AB142" s="186"/>
      <c r="AC142" s="186"/>
      <c r="AD142" s="185"/>
      <c r="AE142" s="185"/>
      <c r="AF142" s="185"/>
      <c r="AG142" s="187">
        <f t="shared" si="6"/>
        <v>0</v>
      </c>
      <c r="AH142" s="187"/>
      <c r="AI142" s="187"/>
      <c r="AJ142" s="53"/>
      <c r="AK142" s="188"/>
      <c r="AL142" s="188"/>
      <c r="AM142" s="186"/>
      <c r="AN142" s="186"/>
      <c r="AO142" s="185"/>
      <c r="AP142" s="185"/>
      <c r="AQ142" s="185"/>
      <c r="AR142" s="187">
        <f t="shared" si="7"/>
        <v>0</v>
      </c>
      <c r="AS142" s="187"/>
      <c r="AT142" s="200"/>
      <c r="AU142" s="137"/>
      <c r="AV142" s="135"/>
      <c r="AW142" s="135"/>
      <c r="AX142" s="135"/>
      <c r="AY142" s="135"/>
      <c r="AZ142" s="136"/>
    </row>
    <row r="143" spans="1:52" ht="36" customHeight="1" x14ac:dyDescent="0.2">
      <c r="A143" s="73">
        <v>125</v>
      </c>
      <c r="B143" s="170"/>
      <c r="C143" s="167"/>
      <c r="D143" s="167"/>
      <c r="E143" s="167"/>
      <c r="F143" s="167"/>
      <c r="G143" s="167"/>
      <c r="H143" s="167"/>
      <c r="I143" s="167"/>
      <c r="J143" s="167"/>
      <c r="K143" s="167"/>
      <c r="L143" s="167"/>
      <c r="M143" s="167"/>
      <c r="N143" s="167"/>
      <c r="O143" s="167"/>
      <c r="P143" s="168"/>
      <c r="Q143" s="168"/>
      <c r="R143" s="169"/>
      <c r="S143" s="169"/>
      <c r="T143" s="169"/>
      <c r="U143" s="134"/>
      <c r="V143" s="135"/>
      <c r="W143" s="135"/>
      <c r="X143" s="136"/>
      <c r="Y143" s="132"/>
      <c r="Z143" s="133"/>
      <c r="AA143" s="133"/>
      <c r="AB143" s="186"/>
      <c r="AC143" s="186"/>
      <c r="AD143" s="185"/>
      <c r="AE143" s="185"/>
      <c r="AF143" s="185"/>
      <c r="AG143" s="187">
        <f t="shared" si="6"/>
        <v>0</v>
      </c>
      <c r="AH143" s="187"/>
      <c r="AI143" s="187"/>
      <c r="AJ143" s="53"/>
      <c r="AK143" s="188"/>
      <c r="AL143" s="188"/>
      <c r="AM143" s="186"/>
      <c r="AN143" s="186"/>
      <c r="AO143" s="185"/>
      <c r="AP143" s="185"/>
      <c r="AQ143" s="185"/>
      <c r="AR143" s="187">
        <f t="shared" si="7"/>
        <v>0</v>
      </c>
      <c r="AS143" s="187"/>
      <c r="AT143" s="200"/>
      <c r="AU143" s="137"/>
      <c r="AV143" s="135"/>
      <c r="AW143" s="135"/>
      <c r="AX143" s="135"/>
      <c r="AY143" s="135"/>
      <c r="AZ143" s="136"/>
    </row>
    <row r="144" spans="1:52" ht="36" customHeight="1" x14ac:dyDescent="0.2">
      <c r="A144" s="73">
        <v>126</v>
      </c>
      <c r="B144" s="170"/>
      <c r="C144" s="167"/>
      <c r="D144" s="167"/>
      <c r="E144" s="167"/>
      <c r="F144" s="167"/>
      <c r="G144" s="167"/>
      <c r="H144" s="167"/>
      <c r="I144" s="167"/>
      <c r="J144" s="167"/>
      <c r="K144" s="167"/>
      <c r="L144" s="167"/>
      <c r="M144" s="167"/>
      <c r="N144" s="167"/>
      <c r="O144" s="167"/>
      <c r="P144" s="168"/>
      <c r="Q144" s="168"/>
      <c r="R144" s="169"/>
      <c r="S144" s="169"/>
      <c r="T144" s="169"/>
      <c r="U144" s="134"/>
      <c r="V144" s="135"/>
      <c r="W144" s="135"/>
      <c r="X144" s="136"/>
      <c r="Y144" s="132"/>
      <c r="Z144" s="133"/>
      <c r="AA144" s="133"/>
      <c r="AB144" s="186"/>
      <c r="AC144" s="186"/>
      <c r="AD144" s="185"/>
      <c r="AE144" s="185"/>
      <c r="AF144" s="185"/>
      <c r="AG144" s="187">
        <f t="shared" si="6"/>
        <v>0</v>
      </c>
      <c r="AH144" s="187"/>
      <c r="AI144" s="187"/>
      <c r="AJ144" s="53"/>
      <c r="AK144" s="188"/>
      <c r="AL144" s="188"/>
      <c r="AM144" s="186"/>
      <c r="AN144" s="186"/>
      <c r="AO144" s="185"/>
      <c r="AP144" s="185"/>
      <c r="AQ144" s="185"/>
      <c r="AR144" s="187">
        <f t="shared" si="7"/>
        <v>0</v>
      </c>
      <c r="AS144" s="187"/>
      <c r="AT144" s="200"/>
      <c r="AU144" s="137"/>
      <c r="AV144" s="135"/>
      <c r="AW144" s="135"/>
      <c r="AX144" s="135"/>
      <c r="AY144" s="135"/>
      <c r="AZ144" s="136"/>
    </row>
    <row r="145" spans="1:52" ht="36" customHeight="1" x14ac:dyDescent="0.2">
      <c r="A145" s="73">
        <v>127</v>
      </c>
      <c r="B145" s="170"/>
      <c r="C145" s="167"/>
      <c r="D145" s="167"/>
      <c r="E145" s="167"/>
      <c r="F145" s="167"/>
      <c r="G145" s="167"/>
      <c r="H145" s="167"/>
      <c r="I145" s="167"/>
      <c r="J145" s="167"/>
      <c r="K145" s="167"/>
      <c r="L145" s="167"/>
      <c r="M145" s="167"/>
      <c r="N145" s="167"/>
      <c r="O145" s="167"/>
      <c r="P145" s="168"/>
      <c r="Q145" s="168"/>
      <c r="R145" s="169"/>
      <c r="S145" s="169"/>
      <c r="T145" s="169"/>
      <c r="U145" s="134"/>
      <c r="V145" s="135"/>
      <c r="W145" s="135"/>
      <c r="X145" s="136"/>
      <c r="Y145" s="132"/>
      <c r="Z145" s="133"/>
      <c r="AA145" s="133"/>
      <c r="AB145" s="186"/>
      <c r="AC145" s="186"/>
      <c r="AD145" s="185"/>
      <c r="AE145" s="185"/>
      <c r="AF145" s="185"/>
      <c r="AG145" s="187">
        <f t="shared" si="6"/>
        <v>0</v>
      </c>
      <c r="AH145" s="187"/>
      <c r="AI145" s="187"/>
      <c r="AJ145" s="53"/>
      <c r="AK145" s="188"/>
      <c r="AL145" s="188"/>
      <c r="AM145" s="186"/>
      <c r="AN145" s="186"/>
      <c r="AO145" s="185"/>
      <c r="AP145" s="185"/>
      <c r="AQ145" s="185"/>
      <c r="AR145" s="187">
        <f t="shared" si="7"/>
        <v>0</v>
      </c>
      <c r="AS145" s="187"/>
      <c r="AT145" s="200"/>
      <c r="AU145" s="137"/>
      <c r="AV145" s="135"/>
      <c r="AW145" s="135"/>
      <c r="AX145" s="135"/>
      <c r="AY145" s="135"/>
      <c r="AZ145" s="136"/>
    </row>
    <row r="146" spans="1:52" ht="36" customHeight="1" x14ac:dyDescent="0.2">
      <c r="A146" s="73">
        <v>128</v>
      </c>
      <c r="B146" s="170"/>
      <c r="C146" s="167"/>
      <c r="D146" s="167"/>
      <c r="E146" s="167"/>
      <c r="F146" s="167"/>
      <c r="G146" s="167"/>
      <c r="H146" s="167"/>
      <c r="I146" s="167"/>
      <c r="J146" s="167"/>
      <c r="K146" s="167"/>
      <c r="L146" s="167"/>
      <c r="M146" s="167"/>
      <c r="N146" s="167"/>
      <c r="O146" s="167"/>
      <c r="P146" s="168"/>
      <c r="Q146" s="168"/>
      <c r="R146" s="169"/>
      <c r="S146" s="169"/>
      <c r="T146" s="169"/>
      <c r="U146" s="134"/>
      <c r="V146" s="135"/>
      <c r="W146" s="135"/>
      <c r="X146" s="136"/>
      <c r="Y146" s="132"/>
      <c r="Z146" s="133"/>
      <c r="AA146" s="133"/>
      <c r="AB146" s="186"/>
      <c r="AC146" s="186"/>
      <c r="AD146" s="185"/>
      <c r="AE146" s="185"/>
      <c r="AF146" s="185"/>
      <c r="AG146" s="187">
        <f t="shared" si="6"/>
        <v>0</v>
      </c>
      <c r="AH146" s="187"/>
      <c r="AI146" s="187"/>
      <c r="AJ146" s="53"/>
      <c r="AK146" s="188"/>
      <c r="AL146" s="188"/>
      <c r="AM146" s="186"/>
      <c r="AN146" s="186"/>
      <c r="AO146" s="185"/>
      <c r="AP146" s="185"/>
      <c r="AQ146" s="185"/>
      <c r="AR146" s="187">
        <f t="shared" si="7"/>
        <v>0</v>
      </c>
      <c r="AS146" s="187"/>
      <c r="AT146" s="200"/>
      <c r="AU146" s="137"/>
      <c r="AV146" s="135"/>
      <c r="AW146" s="135"/>
      <c r="AX146" s="135"/>
      <c r="AY146" s="135"/>
      <c r="AZ146" s="136"/>
    </row>
    <row r="147" spans="1:52" ht="36" customHeight="1" x14ac:dyDescent="0.2">
      <c r="A147" s="73">
        <v>129</v>
      </c>
      <c r="B147" s="170"/>
      <c r="C147" s="167"/>
      <c r="D147" s="167"/>
      <c r="E147" s="167"/>
      <c r="F147" s="167"/>
      <c r="G147" s="167"/>
      <c r="H147" s="167"/>
      <c r="I147" s="167"/>
      <c r="J147" s="167"/>
      <c r="K147" s="167"/>
      <c r="L147" s="167"/>
      <c r="M147" s="167"/>
      <c r="N147" s="167"/>
      <c r="O147" s="167"/>
      <c r="P147" s="168"/>
      <c r="Q147" s="168"/>
      <c r="R147" s="169"/>
      <c r="S147" s="169"/>
      <c r="T147" s="169"/>
      <c r="U147" s="134"/>
      <c r="V147" s="135"/>
      <c r="W147" s="135"/>
      <c r="X147" s="136"/>
      <c r="Y147" s="132"/>
      <c r="Z147" s="133"/>
      <c r="AA147" s="133"/>
      <c r="AB147" s="186"/>
      <c r="AC147" s="186"/>
      <c r="AD147" s="185"/>
      <c r="AE147" s="185"/>
      <c r="AF147" s="185"/>
      <c r="AG147" s="187">
        <f t="shared" ref="AG147:AG178" si="8">AD147*AB147</f>
        <v>0</v>
      </c>
      <c r="AH147" s="187"/>
      <c r="AI147" s="187"/>
      <c r="AJ147" s="53"/>
      <c r="AK147" s="188"/>
      <c r="AL147" s="188"/>
      <c r="AM147" s="186"/>
      <c r="AN147" s="186"/>
      <c r="AO147" s="185"/>
      <c r="AP147" s="185"/>
      <c r="AQ147" s="185"/>
      <c r="AR147" s="187">
        <f t="shared" ref="AR147:AR178" si="9">AO147*AM147</f>
        <v>0</v>
      </c>
      <c r="AS147" s="187"/>
      <c r="AT147" s="200"/>
      <c r="AU147" s="137"/>
      <c r="AV147" s="135"/>
      <c r="AW147" s="135"/>
      <c r="AX147" s="135"/>
      <c r="AY147" s="135"/>
      <c r="AZ147" s="136"/>
    </row>
    <row r="148" spans="1:52" ht="36" customHeight="1" x14ac:dyDescent="0.2">
      <c r="A148" s="73">
        <v>130</v>
      </c>
      <c r="B148" s="170"/>
      <c r="C148" s="167"/>
      <c r="D148" s="167"/>
      <c r="E148" s="167"/>
      <c r="F148" s="167"/>
      <c r="G148" s="167"/>
      <c r="H148" s="167"/>
      <c r="I148" s="167"/>
      <c r="J148" s="167"/>
      <c r="K148" s="167"/>
      <c r="L148" s="167"/>
      <c r="M148" s="167"/>
      <c r="N148" s="167"/>
      <c r="O148" s="167"/>
      <c r="P148" s="168"/>
      <c r="Q148" s="168"/>
      <c r="R148" s="169"/>
      <c r="S148" s="169"/>
      <c r="T148" s="169"/>
      <c r="U148" s="134"/>
      <c r="V148" s="135"/>
      <c r="W148" s="135"/>
      <c r="X148" s="136"/>
      <c r="Y148" s="132"/>
      <c r="Z148" s="133"/>
      <c r="AA148" s="133"/>
      <c r="AB148" s="186"/>
      <c r="AC148" s="186"/>
      <c r="AD148" s="185"/>
      <c r="AE148" s="185"/>
      <c r="AF148" s="185"/>
      <c r="AG148" s="187">
        <f t="shared" si="8"/>
        <v>0</v>
      </c>
      <c r="AH148" s="187"/>
      <c r="AI148" s="187"/>
      <c r="AJ148" s="53"/>
      <c r="AK148" s="188"/>
      <c r="AL148" s="188"/>
      <c r="AM148" s="186"/>
      <c r="AN148" s="186"/>
      <c r="AO148" s="185"/>
      <c r="AP148" s="185"/>
      <c r="AQ148" s="185"/>
      <c r="AR148" s="187">
        <f t="shared" si="9"/>
        <v>0</v>
      </c>
      <c r="AS148" s="187"/>
      <c r="AT148" s="200"/>
      <c r="AU148" s="137"/>
      <c r="AV148" s="135"/>
      <c r="AW148" s="135"/>
      <c r="AX148" s="135"/>
      <c r="AY148" s="135"/>
      <c r="AZ148" s="136"/>
    </row>
    <row r="149" spans="1:52" ht="36" customHeight="1" x14ac:dyDescent="0.2">
      <c r="A149" s="73">
        <v>131</v>
      </c>
      <c r="B149" s="170"/>
      <c r="C149" s="167"/>
      <c r="D149" s="167"/>
      <c r="E149" s="167"/>
      <c r="F149" s="167"/>
      <c r="G149" s="167"/>
      <c r="H149" s="167"/>
      <c r="I149" s="167"/>
      <c r="J149" s="167"/>
      <c r="K149" s="167"/>
      <c r="L149" s="167"/>
      <c r="M149" s="167"/>
      <c r="N149" s="167"/>
      <c r="O149" s="167"/>
      <c r="P149" s="168"/>
      <c r="Q149" s="168"/>
      <c r="R149" s="169"/>
      <c r="S149" s="169"/>
      <c r="T149" s="169"/>
      <c r="U149" s="134"/>
      <c r="V149" s="135"/>
      <c r="W149" s="135"/>
      <c r="X149" s="136"/>
      <c r="Y149" s="132"/>
      <c r="Z149" s="133"/>
      <c r="AA149" s="133"/>
      <c r="AB149" s="186"/>
      <c r="AC149" s="186"/>
      <c r="AD149" s="185"/>
      <c r="AE149" s="185"/>
      <c r="AF149" s="185"/>
      <c r="AG149" s="187">
        <f t="shared" si="8"/>
        <v>0</v>
      </c>
      <c r="AH149" s="187"/>
      <c r="AI149" s="187"/>
      <c r="AJ149" s="53"/>
      <c r="AK149" s="188"/>
      <c r="AL149" s="188"/>
      <c r="AM149" s="186"/>
      <c r="AN149" s="186"/>
      <c r="AO149" s="185"/>
      <c r="AP149" s="185"/>
      <c r="AQ149" s="185"/>
      <c r="AR149" s="187">
        <f t="shared" si="9"/>
        <v>0</v>
      </c>
      <c r="AS149" s="187"/>
      <c r="AT149" s="200"/>
      <c r="AU149" s="137"/>
      <c r="AV149" s="135"/>
      <c r="AW149" s="135"/>
      <c r="AX149" s="135"/>
      <c r="AY149" s="135"/>
      <c r="AZ149" s="136"/>
    </row>
    <row r="150" spans="1:52" ht="36" customHeight="1" x14ac:dyDescent="0.2">
      <c r="A150" s="73">
        <v>132</v>
      </c>
      <c r="B150" s="170"/>
      <c r="C150" s="167"/>
      <c r="D150" s="167"/>
      <c r="E150" s="167"/>
      <c r="F150" s="167"/>
      <c r="G150" s="167"/>
      <c r="H150" s="167"/>
      <c r="I150" s="167"/>
      <c r="J150" s="167"/>
      <c r="K150" s="167"/>
      <c r="L150" s="167"/>
      <c r="M150" s="167"/>
      <c r="N150" s="167"/>
      <c r="O150" s="167"/>
      <c r="P150" s="168"/>
      <c r="Q150" s="168"/>
      <c r="R150" s="169"/>
      <c r="S150" s="169"/>
      <c r="T150" s="169"/>
      <c r="U150" s="134"/>
      <c r="V150" s="135"/>
      <c r="W150" s="135"/>
      <c r="X150" s="136"/>
      <c r="Y150" s="132"/>
      <c r="Z150" s="133"/>
      <c r="AA150" s="133"/>
      <c r="AB150" s="186"/>
      <c r="AC150" s="186"/>
      <c r="AD150" s="185"/>
      <c r="AE150" s="185"/>
      <c r="AF150" s="185"/>
      <c r="AG150" s="187">
        <f t="shared" si="8"/>
        <v>0</v>
      </c>
      <c r="AH150" s="187"/>
      <c r="AI150" s="187"/>
      <c r="AJ150" s="53"/>
      <c r="AK150" s="188"/>
      <c r="AL150" s="188"/>
      <c r="AM150" s="186"/>
      <c r="AN150" s="186"/>
      <c r="AO150" s="185"/>
      <c r="AP150" s="185"/>
      <c r="AQ150" s="185"/>
      <c r="AR150" s="187">
        <f t="shared" si="9"/>
        <v>0</v>
      </c>
      <c r="AS150" s="187"/>
      <c r="AT150" s="200"/>
      <c r="AU150" s="137"/>
      <c r="AV150" s="135"/>
      <c r="AW150" s="135"/>
      <c r="AX150" s="135"/>
      <c r="AY150" s="135"/>
      <c r="AZ150" s="136"/>
    </row>
    <row r="151" spans="1:52" ht="36" customHeight="1" x14ac:dyDescent="0.2">
      <c r="A151" s="73">
        <v>133</v>
      </c>
      <c r="B151" s="170"/>
      <c r="C151" s="167"/>
      <c r="D151" s="167"/>
      <c r="E151" s="167"/>
      <c r="F151" s="167"/>
      <c r="G151" s="167"/>
      <c r="H151" s="167"/>
      <c r="I151" s="167"/>
      <c r="J151" s="167"/>
      <c r="K151" s="167"/>
      <c r="L151" s="167"/>
      <c r="M151" s="167"/>
      <c r="N151" s="167"/>
      <c r="O151" s="167"/>
      <c r="P151" s="168"/>
      <c r="Q151" s="168"/>
      <c r="R151" s="169"/>
      <c r="S151" s="169"/>
      <c r="T151" s="169"/>
      <c r="U151" s="134"/>
      <c r="V151" s="135"/>
      <c r="W151" s="135"/>
      <c r="X151" s="136"/>
      <c r="Y151" s="132"/>
      <c r="Z151" s="133"/>
      <c r="AA151" s="133"/>
      <c r="AB151" s="186"/>
      <c r="AC151" s="186"/>
      <c r="AD151" s="185"/>
      <c r="AE151" s="185"/>
      <c r="AF151" s="185"/>
      <c r="AG151" s="187">
        <f t="shared" si="8"/>
        <v>0</v>
      </c>
      <c r="AH151" s="187"/>
      <c r="AI151" s="187"/>
      <c r="AJ151" s="53"/>
      <c r="AK151" s="188"/>
      <c r="AL151" s="188"/>
      <c r="AM151" s="186"/>
      <c r="AN151" s="186"/>
      <c r="AO151" s="185"/>
      <c r="AP151" s="185"/>
      <c r="AQ151" s="185"/>
      <c r="AR151" s="187">
        <f t="shared" si="9"/>
        <v>0</v>
      </c>
      <c r="AS151" s="187"/>
      <c r="AT151" s="200"/>
      <c r="AU151" s="137"/>
      <c r="AV151" s="135"/>
      <c r="AW151" s="135"/>
      <c r="AX151" s="135"/>
      <c r="AY151" s="135"/>
      <c r="AZ151" s="136"/>
    </row>
    <row r="152" spans="1:52" ht="36" customHeight="1" x14ac:dyDescent="0.2">
      <c r="A152" s="73">
        <v>134</v>
      </c>
      <c r="B152" s="170"/>
      <c r="C152" s="167"/>
      <c r="D152" s="167"/>
      <c r="E152" s="167"/>
      <c r="F152" s="167"/>
      <c r="G152" s="167"/>
      <c r="H152" s="167"/>
      <c r="I152" s="167"/>
      <c r="J152" s="167"/>
      <c r="K152" s="167"/>
      <c r="L152" s="167"/>
      <c r="M152" s="167"/>
      <c r="N152" s="167"/>
      <c r="O152" s="167"/>
      <c r="P152" s="168"/>
      <c r="Q152" s="168"/>
      <c r="R152" s="169"/>
      <c r="S152" s="169"/>
      <c r="T152" s="169"/>
      <c r="U152" s="134"/>
      <c r="V152" s="135"/>
      <c r="W152" s="135"/>
      <c r="X152" s="136"/>
      <c r="Y152" s="132"/>
      <c r="Z152" s="133"/>
      <c r="AA152" s="133"/>
      <c r="AB152" s="186"/>
      <c r="AC152" s="186"/>
      <c r="AD152" s="185"/>
      <c r="AE152" s="185"/>
      <c r="AF152" s="185"/>
      <c r="AG152" s="187">
        <f t="shared" si="8"/>
        <v>0</v>
      </c>
      <c r="AH152" s="187"/>
      <c r="AI152" s="187"/>
      <c r="AJ152" s="53"/>
      <c r="AK152" s="188"/>
      <c r="AL152" s="188"/>
      <c r="AM152" s="186"/>
      <c r="AN152" s="186"/>
      <c r="AO152" s="185"/>
      <c r="AP152" s="185"/>
      <c r="AQ152" s="185"/>
      <c r="AR152" s="187">
        <f t="shared" si="9"/>
        <v>0</v>
      </c>
      <c r="AS152" s="187"/>
      <c r="AT152" s="200"/>
      <c r="AU152" s="137"/>
      <c r="AV152" s="135"/>
      <c r="AW152" s="135"/>
      <c r="AX152" s="135"/>
      <c r="AY152" s="135"/>
      <c r="AZ152" s="136"/>
    </row>
    <row r="153" spans="1:52" ht="36" customHeight="1" x14ac:dyDescent="0.2">
      <c r="A153" s="73">
        <v>135</v>
      </c>
      <c r="B153" s="170"/>
      <c r="C153" s="167"/>
      <c r="D153" s="167"/>
      <c r="E153" s="167"/>
      <c r="F153" s="167"/>
      <c r="G153" s="167"/>
      <c r="H153" s="167"/>
      <c r="I153" s="167"/>
      <c r="J153" s="167"/>
      <c r="K153" s="167"/>
      <c r="L153" s="167"/>
      <c r="M153" s="167"/>
      <c r="N153" s="167"/>
      <c r="O153" s="167"/>
      <c r="P153" s="168"/>
      <c r="Q153" s="168"/>
      <c r="R153" s="169"/>
      <c r="S153" s="169"/>
      <c r="T153" s="169"/>
      <c r="U153" s="134"/>
      <c r="V153" s="135"/>
      <c r="W153" s="135"/>
      <c r="X153" s="136"/>
      <c r="Y153" s="132"/>
      <c r="Z153" s="133"/>
      <c r="AA153" s="133"/>
      <c r="AB153" s="186"/>
      <c r="AC153" s="186"/>
      <c r="AD153" s="185"/>
      <c r="AE153" s="185"/>
      <c r="AF153" s="185"/>
      <c r="AG153" s="187">
        <f t="shared" si="8"/>
        <v>0</v>
      </c>
      <c r="AH153" s="187"/>
      <c r="AI153" s="187"/>
      <c r="AJ153" s="53"/>
      <c r="AK153" s="188"/>
      <c r="AL153" s="188"/>
      <c r="AM153" s="186"/>
      <c r="AN153" s="186"/>
      <c r="AO153" s="185"/>
      <c r="AP153" s="185"/>
      <c r="AQ153" s="185"/>
      <c r="AR153" s="187">
        <f t="shared" si="9"/>
        <v>0</v>
      </c>
      <c r="AS153" s="187"/>
      <c r="AT153" s="200"/>
      <c r="AU153" s="137"/>
      <c r="AV153" s="135"/>
      <c r="AW153" s="135"/>
      <c r="AX153" s="135"/>
      <c r="AY153" s="135"/>
      <c r="AZ153" s="136"/>
    </row>
    <row r="154" spans="1:52" ht="36" customHeight="1" x14ac:dyDescent="0.2">
      <c r="A154" s="73">
        <v>136</v>
      </c>
      <c r="B154" s="170"/>
      <c r="C154" s="167"/>
      <c r="D154" s="167"/>
      <c r="E154" s="167"/>
      <c r="F154" s="167"/>
      <c r="G154" s="167"/>
      <c r="H154" s="167"/>
      <c r="I154" s="167"/>
      <c r="J154" s="167"/>
      <c r="K154" s="167"/>
      <c r="L154" s="167"/>
      <c r="M154" s="167"/>
      <c r="N154" s="167"/>
      <c r="O154" s="167"/>
      <c r="P154" s="168"/>
      <c r="Q154" s="168"/>
      <c r="R154" s="169"/>
      <c r="S154" s="169"/>
      <c r="T154" s="169"/>
      <c r="U154" s="134"/>
      <c r="V154" s="135"/>
      <c r="W154" s="135"/>
      <c r="X154" s="136"/>
      <c r="Y154" s="132"/>
      <c r="Z154" s="133"/>
      <c r="AA154" s="133"/>
      <c r="AB154" s="186"/>
      <c r="AC154" s="186"/>
      <c r="AD154" s="185"/>
      <c r="AE154" s="185"/>
      <c r="AF154" s="185"/>
      <c r="AG154" s="187">
        <f t="shared" si="8"/>
        <v>0</v>
      </c>
      <c r="AH154" s="187"/>
      <c r="AI154" s="187"/>
      <c r="AJ154" s="53"/>
      <c r="AK154" s="188"/>
      <c r="AL154" s="188"/>
      <c r="AM154" s="186"/>
      <c r="AN154" s="186"/>
      <c r="AO154" s="185"/>
      <c r="AP154" s="185"/>
      <c r="AQ154" s="185"/>
      <c r="AR154" s="187">
        <f t="shared" si="9"/>
        <v>0</v>
      </c>
      <c r="AS154" s="187"/>
      <c r="AT154" s="200"/>
      <c r="AU154" s="137"/>
      <c r="AV154" s="135"/>
      <c r="AW154" s="135"/>
      <c r="AX154" s="135"/>
      <c r="AY154" s="135"/>
      <c r="AZ154" s="136"/>
    </row>
    <row r="155" spans="1:52" ht="36" customHeight="1" x14ac:dyDescent="0.2">
      <c r="A155" s="73">
        <v>137</v>
      </c>
      <c r="B155" s="170"/>
      <c r="C155" s="167"/>
      <c r="D155" s="167"/>
      <c r="E155" s="167"/>
      <c r="F155" s="167"/>
      <c r="G155" s="167"/>
      <c r="H155" s="167"/>
      <c r="I155" s="167"/>
      <c r="J155" s="167"/>
      <c r="K155" s="167"/>
      <c r="L155" s="167"/>
      <c r="M155" s="167"/>
      <c r="N155" s="167"/>
      <c r="O155" s="167"/>
      <c r="P155" s="168"/>
      <c r="Q155" s="168"/>
      <c r="R155" s="169"/>
      <c r="S155" s="169"/>
      <c r="T155" s="169"/>
      <c r="U155" s="134"/>
      <c r="V155" s="135"/>
      <c r="W155" s="135"/>
      <c r="X155" s="136"/>
      <c r="Y155" s="132"/>
      <c r="Z155" s="133"/>
      <c r="AA155" s="133"/>
      <c r="AB155" s="186"/>
      <c r="AC155" s="186"/>
      <c r="AD155" s="185"/>
      <c r="AE155" s="185"/>
      <c r="AF155" s="185"/>
      <c r="AG155" s="187">
        <f t="shared" si="8"/>
        <v>0</v>
      </c>
      <c r="AH155" s="187"/>
      <c r="AI155" s="187"/>
      <c r="AJ155" s="53"/>
      <c r="AK155" s="188"/>
      <c r="AL155" s="188"/>
      <c r="AM155" s="186"/>
      <c r="AN155" s="186"/>
      <c r="AO155" s="185"/>
      <c r="AP155" s="185"/>
      <c r="AQ155" s="185"/>
      <c r="AR155" s="187">
        <f t="shared" si="9"/>
        <v>0</v>
      </c>
      <c r="AS155" s="187"/>
      <c r="AT155" s="200"/>
      <c r="AU155" s="137"/>
      <c r="AV155" s="135"/>
      <c r="AW155" s="135"/>
      <c r="AX155" s="135"/>
      <c r="AY155" s="135"/>
      <c r="AZ155" s="136"/>
    </row>
    <row r="156" spans="1:52" ht="36" customHeight="1" x14ac:dyDescent="0.2">
      <c r="A156" s="73">
        <v>138</v>
      </c>
      <c r="B156" s="170"/>
      <c r="C156" s="167"/>
      <c r="D156" s="167"/>
      <c r="E156" s="167"/>
      <c r="F156" s="167"/>
      <c r="G156" s="167"/>
      <c r="H156" s="167"/>
      <c r="I156" s="167"/>
      <c r="J156" s="167"/>
      <c r="K156" s="167"/>
      <c r="L156" s="167"/>
      <c r="M156" s="167"/>
      <c r="N156" s="167"/>
      <c r="O156" s="167"/>
      <c r="P156" s="168"/>
      <c r="Q156" s="168"/>
      <c r="R156" s="169"/>
      <c r="S156" s="169"/>
      <c r="T156" s="169"/>
      <c r="U156" s="134"/>
      <c r="V156" s="135"/>
      <c r="W156" s="135"/>
      <c r="X156" s="136"/>
      <c r="Y156" s="132"/>
      <c r="Z156" s="133"/>
      <c r="AA156" s="133"/>
      <c r="AB156" s="186"/>
      <c r="AC156" s="186"/>
      <c r="AD156" s="185"/>
      <c r="AE156" s="185"/>
      <c r="AF156" s="185"/>
      <c r="AG156" s="187">
        <f t="shared" si="8"/>
        <v>0</v>
      </c>
      <c r="AH156" s="187"/>
      <c r="AI156" s="187"/>
      <c r="AJ156" s="53"/>
      <c r="AK156" s="188"/>
      <c r="AL156" s="188"/>
      <c r="AM156" s="186"/>
      <c r="AN156" s="186"/>
      <c r="AO156" s="185"/>
      <c r="AP156" s="185"/>
      <c r="AQ156" s="185"/>
      <c r="AR156" s="187">
        <f t="shared" si="9"/>
        <v>0</v>
      </c>
      <c r="AS156" s="187"/>
      <c r="AT156" s="200"/>
      <c r="AU156" s="137"/>
      <c r="AV156" s="135"/>
      <c r="AW156" s="135"/>
      <c r="AX156" s="135"/>
      <c r="AY156" s="135"/>
      <c r="AZ156" s="136"/>
    </row>
    <row r="157" spans="1:52" ht="36" customHeight="1" x14ac:dyDescent="0.2">
      <c r="A157" s="73">
        <v>139</v>
      </c>
      <c r="B157" s="170"/>
      <c r="C157" s="167"/>
      <c r="D157" s="167"/>
      <c r="E157" s="167"/>
      <c r="F157" s="167"/>
      <c r="G157" s="167"/>
      <c r="H157" s="167"/>
      <c r="I157" s="167"/>
      <c r="J157" s="167"/>
      <c r="K157" s="167"/>
      <c r="L157" s="167"/>
      <c r="M157" s="167"/>
      <c r="N157" s="167"/>
      <c r="O157" s="167"/>
      <c r="P157" s="168"/>
      <c r="Q157" s="168"/>
      <c r="R157" s="169"/>
      <c r="S157" s="169"/>
      <c r="T157" s="169"/>
      <c r="U157" s="134"/>
      <c r="V157" s="135"/>
      <c r="W157" s="135"/>
      <c r="X157" s="136"/>
      <c r="Y157" s="132"/>
      <c r="Z157" s="133"/>
      <c r="AA157" s="133"/>
      <c r="AB157" s="186"/>
      <c r="AC157" s="186"/>
      <c r="AD157" s="185"/>
      <c r="AE157" s="185"/>
      <c r="AF157" s="185"/>
      <c r="AG157" s="187">
        <f t="shared" si="8"/>
        <v>0</v>
      </c>
      <c r="AH157" s="187"/>
      <c r="AI157" s="187"/>
      <c r="AJ157" s="53"/>
      <c r="AK157" s="188"/>
      <c r="AL157" s="188"/>
      <c r="AM157" s="186"/>
      <c r="AN157" s="186"/>
      <c r="AO157" s="185"/>
      <c r="AP157" s="185"/>
      <c r="AQ157" s="185"/>
      <c r="AR157" s="187">
        <f t="shared" si="9"/>
        <v>0</v>
      </c>
      <c r="AS157" s="187"/>
      <c r="AT157" s="200"/>
      <c r="AU157" s="137"/>
      <c r="AV157" s="135"/>
      <c r="AW157" s="135"/>
      <c r="AX157" s="135"/>
      <c r="AY157" s="135"/>
      <c r="AZ157" s="136"/>
    </row>
    <row r="158" spans="1:52" ht="36" customHeight="1" x14ac:dyDescent="0.2">
      <c r="A158" s="73">
        <v>140</v>
      </c>
      <c r="B158" s="170"/>
      <c r="C158" s="167"/>
      <c r="D158" s="167"/>
      <c r="E158" s="167"/>
      <c r="F158" s="167"/>
      <c r="G158" s="167"/>
      <c r="H158" s="167"/>
      <c r="I158" s="167"/>
      <c r="J158" s="167"/>
      <c r="K158" s="167"/>
      <c r="L158" s="167"/>
      <c r="M158" s="167"/>
      <c r="N158" s="167"/>
      <c r="O158" s="167"/>
      <c r="P158" s="168"/>
      <c r="Q158" s="168"/>
      <c r="R158" s="169"/>
      <c r="S158" s="169"/>
      <c r="T158" s="169"/>
      <c r="U158" s="134"/>
      <c r="V158" s="135"/>
      <c r="W158" s="135"/>
      <c r="X158" s="136"/>
      <c r="Y158" s="132"/>
      <c r="Z158" s="133"/>
      <c r="AA158" s="133"/>
      <c r="AB158" s="186"/>
      <c r="AC158" s="186"/>
      <c r="AD158" s="185"/>
      <c r="AE158" s="185"/>
      <c r="AF158" s="185"/>
      <c r="AG158" s="187">
        <f t="shared" si="8"/>
        <v>0</v>
      </c>
      <c r="AH158" s="187"/>
      <c r="AI158" s="187"/>
      <c r="AJ158" s="53"/>
      <c r="AK158" s="188"/>
      <c r="AL158" s="188"/>
      <c r="AM158" s="186"/>
      <c r="AN158" s="186"/>
      <c r="AO158" s="185"/>
      <c r="AP158" s="185"/>
      <c r="AQ158" s="185"/>
      <c r="AR158" s="187">
        <f t="shared" si="9"/>
        <v>0</v>
      </c>
      <c r="AS158" s="187"/>
      <c r="AT158" s="200"/>
      <c r="AU158" s="137"/>
      <c r="AV158" s="135"/>
      <c r="AW158" s="135"/>
      <c r="AX158" s="135"/>
      <c r="AY158" s="135"/>
      <c r="AZ158" s="136"/>
    </row>
    <row r="159" spans="1:52" ht="36" customHeight="1" x14ac:dyDescent="0.2">
      <c r="A159" s="73">
        <v>141</v>
      </c>
      <c r="B159" s="170"/>
      <c r="C159" s="167"/>
      <c r="D159" s="167"/>
      <c r="E159" s="167"/>
      <c r="F159" s="167"/>
      <c r="G159" s="167"/>
      <c r="H159" s="167"/>
      <c r="I159" s="167"/>
      <c r="J159" s="167"/>
      <c r="K159" s="167"/>
      <c r="L159" s="167"/>
      <c r="M159" s="167"/>
      <c r="N159" s="167"/>
      <c r="O159" s="167"/>
      <c r="P159" s="168"/>
      <c r="Q159" s="168"/>
      <c r="R159" s="169"/>
      <c r="S159" s="169"/>
      <c r="T159" s="169"/>
      <c r="U159" s="134"/>
      <c r="V159" s="135"/>
      <c r="W159" s="135"/>
      <c r="X159" s="136"/>
      <c r="Y159" s="132"/>
      <c r="Z159" s="133"/>
      <c r="AA159" s="133"/>
      <c r="AB159" s="186"/>
      <c r="AC159" s="186"/>
      <c r="AD159" s="185"/>
      <c r="AE159" s="185"/>
      <c r="AF159" s="185"/>
      <c r="AG159" s="187">
        <f t="shared" si="8"/>
        <v>0</v>
      </c>
      <c r="AH159" s="187"/>
      <c r="AI159" s="187"/>
      <c r="AJ159" s="53"/>
      <c r="AK159" s="188"/>
      <c r="AL159" s="188"/>
      <c r="AM159" s="186"/>
      <c r="AN159" s="186"/>
      <c r="AO159" s="185"/>
      <c r="AP159" s="185"/>
      <c r="AQ159" s="185"/>
      <c r="AR159" s="187">
        <f t="shared" si="9"/>
        <v>0</v>
      </c>
      <c r="AS159" s="187"/>
      <c r="AT159" s="200"/>
      <c r="AU159" s="137"/>
      <c r="AV159" s="135"/>
      <c r="AW159" s="135"/>
      <c r="AX159" s="135"/>
      <c r="AY159" s="135"/>
      <c r="AZ159" s="136"/>
    </row>
    <row r="160" spans="1:52" ht="36" customHeight="1" x14ac:dyDescent="0.2">
      <c r="A160" s="73">
        <v>142</v>
      </c>
      <c r="B160" s="170"/>
      <c r="C160" s="167"/>
      <c r="D160" s="167"/>
      <c r="E160" s="167"/>
      <c r="F160" s="167"/>
      <c r="G160" s="167"/>
      <c r="H160" s="167"/>
      <c r="I160" s="167"/>
      <c r="J160" s="167"/>
      <c r="K160" s="167"/>
      <c r="L160" s="167"/>
      <c r="M160" s="167"/>
      <c r="N160" s="167"/>
      <c r="O160" s="167"/>
      <c r="P160" s="168"/>
      <c r="Q160" s="168"/>
      <c r="R160" s="169"/>
      <c r="S160" s="169"/>
      <c r="T160" s="169"/>
      <c r="U160" s="134"/>
      <c r="V160" s="135"/>
      <c r="W160" s="135"/>
      <c r="X160" s="136"/>
      <c r="Y160" s="132"/>
      <c r="Z160" s="133"/>
      <c r="AA160" s="133"/>
      <c r="AB160" s="186"/>
      <c r="AC160" s="186"/>
      <c r="AD160" s="185"/>
      <c r="AE160" s="185"/>
      <c r="AF160" s="185"/>
      <c r="AG160" s="187">
        <f t="shared" si="8"/>
        <v>0</v>
      </c>
      <c r="AH160" s="187"/>
      <c r="AI160" s="187"/>
      <c r="AJ160" s="53"/>
      <c r="AK160" s="188"/>
      <c r="AL160" s="188"/>
      <c r="AM160" s="186"/>
      <c r="AN160" s="186"/>
      <c r="AO160" s="185"/>
      <c r="AP160" s="185"/>
      <c r="AQ160" s="185"/>
      <c r="AR160" s="187">
        <f t="shared" si="9"/>
        <v>0</v>
      </c>
      <c r="AS160" s="187"/>
      <c r="AT160" s="200"/>
      <c r="AU160" s="137"/>
      <c r="AV160" s="135"/>
      <c r="AW160" s="135"/>
      <c r="AX160" s="135"/>
      <c r="AY160" s="135"/>
      <c r="AZ160" s="136"/>
    </row>
    <row r="161" spans="1:52" ht="36" customHeight="1" x14ac:dyDescent="0.2">
      <c r="A161" s="73">
        <v>143</v>
      </c>
      <c r="B161" s="170"/>
      <c r="C161" s="167"/>
      <c r="D161" s="167"/>
      <c r="E161" s="167"/>
      <c r="F161" s="167"/>
      <c r="G161" s="167"/>
      <c r="H161" s="167"/>
      <c r="I161" s="167"/>
      <c r="J161" s="167"/>
      <c r="K161" s="167"/>
      <c r="L161" s="167"/>
      <c r="M161" s="167"/>
      <c r="N161" s="167"/>
      <c r="O161" s="167"/>
      <c r="P161" s="168"/>
      <c r="Q161" s="168"/>
      <c r="R161" s="169"/>
      <c r="S161" s="169"/>
      <c r="T161" s="169"/>
      <c r="U161" s="134"/>
      <c r="V161" s="135"/>
      <c r="W161" s="135"/>
      <c r="X161" s="136"/>
      <c r="Y161" s="132"/>
      <c r="Z161" s="133"/>
      <c r="AA161" s="133"/>
      <c r="AB161" s="186"/>
      <c r="AC161" s="186"/>
      <c r="AD161" s="185"/>
      <c r="AE161" s="185"/>
      <c r="AF161" s="185"/>
      <c r="AG161" s="187">
        <f t="shared" si="8"/>
        <v>0</v>
      </c>
      <c r="AH161" s="187"/>
      <c r="AI161" s="187"/>
      <c r="AJ161" s="53"/>
      <c r="AK161" s="188"/>
      <c r="AL161" s="188"/>
      <c r="AM161" s="186"/>
      <c r="AN161" s="186"/>
      <c r="AO161" s="185"/>
      <c r="AP161" s="185"/>
      <c r="AQ161" s="185"/>
      <c r="AR161" s="187">
        <f t="shared" si="9"/>
        <v>0</v>
      </c>
      <c r="AS161" s="187"/>
      <c r="AT161" s="200"/>
      <c r="AU161" s="137"/>
      <c r="AV161" s="135"/>
      <c r="AW161" s="135"/>
      <c r="AX161" s="135"/>
      <c r="AY161" s="135"/>
      <c r="AZ161" s="136"/>
    </row>
    <row r="162" spans="1:52" ht="36" customHeight="1" x14ac:dyDescent="0.2">
      <c r="A162" s="73">
        <v>144</v>
      </c>
      <c r="B162" s="170"/>
      <c r="C162" s="167"/>
      <c r="D162" s="167"/>
      <c r="E162" s="167"/>
      <c r="F162" s="167"/>
      <c r="G162" s="167"/>
      <c r="H162" s="167"/>
      <c r="I162" s="167"/>
      <c r="J162" s="167"/>
      <c r="K162" s="167"/>
      <c r="L162" s="167"/>
      <c r="M162" s="167"/>
      <c r="N162" s="167"/>
      <c r="O162" s="167"/>
      <c r="P162" s="168"/>
      <c r="Q162" s="168"/>
      <c r="R162" s="169"/>
      <c r="S162" s="169"/>
      <c r="T162" s="169"/>
      <c r="U162" s="134"/>
      <c r="V162" s="135"/>
      <c r="W162" s="135"/>
      <c r="X162" s="136"/>
      <c r="Y162" s="132"/>
      <c r="Z162" s="133"/>
      <c r="AA162" s="133"/>
      <c r="AB162" s="186"/>
      <c r="AC162" s="186"/>
      <c r="AD162" s="185"/>
      <c r="AE162" s="185"/>
      <c r="AF162" s="185"/>
      <c r="AG162" s="187">
        <f t="shared" si="8"/>
        <v>0</v>
      </c>
      <c r="AH162" s="187"/>
      <c r="AI162" s="187"/>
      <c r="AJ162" s="53"/>
      <c r="AK162" s="188"/>
      <c r="AL162" s="188"/>
      <c r="AM162" s="186"/>
      <c r="AN162" s="186"/>
      <c r="AO162" s="185"/>
      <c r="AP162" s="185"/>
      <c r="AQ162" s="185"/>
      <c r="AR162" s="187">
        <f t="shared" si="9"/>
        <v>0</v>
      </c>
      <c r="AS162" s="187"/>
      <c r="AT162" s="200"/>
      <c r="AU162" s="137"/>
      <c r="AV162" s="135"/>
      <c r="AW162" s="135"/>
      <c r="AX162" s="135"/>
      <c r="AY162" s="135"/>
      <c r="AZ162" s="136"/>
    </row>
    <row r="163" spans="1:52" ht="36" customHeight="1" x14ac:dyDescent="0.2">
      <c r="A163" s="73">
        <v>145</v>
      </c>
      <c r="B163" s="170"/>
      <c r="C163" s="167"/>
      <c r="D163" s="167"/>
      <c r="E163" s="167"/>
      <c r="F163" s="167"/>
      <c r="G163" s="167"/>
      <c r="H163" s="167"/>
      <c r="I163" s="167"/>
      <c r="J163" s="167"/>
      <c r="K163" s="167"/>
      <c r="L163" s="167"/>
      <c r="M163" s="167"/>
      <c r="N163" s="167"/>
      <c r="O163" s="167"/>
      <c r="P163" s="168"/>
      <c r="Q163" s="168"/>
      <c r="R163" s="169"/>
      <c r="S163" s="169"/>
      <c r="T163" s="169"/>
      <c r="U163" s="134"/>
      <c r="V163" s="135"/>
      <c r="W163" s="135"/>
      <c r="X163" s="136"/>
      <c r="Y163" s="132"/>
      <c r="Z163" s="133"/>
      <c r="AA163" s="133"/>
      <c r="AB163" s="186"/>
      <c r="AC163" s="186"/>
      <c r="AD163" s="185"/>
      <c r="AE163" s="185"/>
      <c r="AF163" s="185"/>
      <c r="AG163" s="187">
        <f t="shared" si="8"/>
        <v>0</v>
      </c>
      <c r="AH163" s="187"/>
      <c r="AI163" s="187"/>
      <c r="AJ163" s="53"/>
      <c r="AK163" s="188"/>
      <c r="AL163" s="188"/>
      <c r="AM163" s="186"/>
      <c r="AN163" s="186"/>
      <c r="AO163" s="185"/>
      <c r="AP163" s="185"/>
      <c r="AQ163" s="185"/>
      <c r="AR163" s="187">
        <f t="shared" si="9"/>
        <v>0</v>
      </c>
      <c r="AS163" s="187"/>
      <c r="AT163" s="200"/>
      <c r="AU163" s="137"/>
      <c r="AV163" s="135"/>
      <c r="AW163" s="135"/>
      <c r="AX163" s="135"/>
      <c r="AY163" s="135"/>
      <c r="AZ163" s="136"/>
    </row>
    <row r="164" spans="1:52" ht="36" customHeight="1" x14ac:dyDescent="0.2">
      <c r="A164" s="73">
        <v>146</v>
      </c>
      <c r="B164" s="170"/>
      <c r="C164" s="167"/>
      <c r="D164" s="167"/>
      <c r="E164" s="167"/>
      <c r="F164" s="167"/>
      <c r="G164" s="167"/>
      <c r="H164" s="167"/>
      <c r="I164" s="167"/>
      <c r="J164" s="167"/>
      <c r="K164" s="167"/>
      <c r="L164" s="167"/>
      <c r="M164" s="167"/>
      <c r="N164" s="167"/>
      <c r="O164" s="167"/>
      <c r="P164" s="168"/>
      <c r="Q164" s="168"/>
      <c r="R164" s="169"/>
      <c r="S164" s="169"/>
      <c r="T164" s="169"/>
      <c r="U164" s="134"/>
      <c r="V164" s="135"/>
      <c r="W164" s="135"/>
      <c r="X164" s="136"/>
      <c r="Y164" s="132"/>
      <c r="Z164" s="133"/>
      <c r="AA164" s="133"/>
      <c r="AB164" s="186"/>
      <c r="AC164" s="186"/>
      <c r="AD164" s="185"/>
      <c r="AE164" s="185"/>
      <c r="AF164" s="185"/>
      <c r="AG164" s="187">
        <f t="shared" si="8"/>
        <v>0</v>
      </c>
      <c r="AH164" s="187"/>
      <c r="AI164" s="187"/>
      <c r="AJ164" s="53"/>
      <c r="AK164" s="188"/>
      <c r="AL164" s="188"/>
      <c r="AM164" s="186"/>
      <c r="AN164" s="186"/>
      <c r="AO164" s="185"/>
      <c r="AP164" s="185"/>
      <c r="AQ164" s="185"/>
      <c r="AR164" s="187">
        <f t="shared" si="9"/>
        <v>0</v>
      </c>
      <c r="AS164" s="187"/>
      <c r="AT164" s="200"/>
      <c r="AU164" s="137"/>
      <c r="AV164" s="135"/>
      <c r="AW164" s="135"/>
      <c r="AX164" s="135"/>
      <c r="AY164" s="135"/>
      <c r="AZ164" s="136"/>
    </row>
    <row r="165" spans="1:52" ht="36" customHeight="1" x14ac:dyDescent="0.2">
      <c r="A165" s="73">
        <v>147</v>
      </c>
      <c r="B165" s="170"/>
      <c r="C165" s="167"/>
      <c r="D165" s="167"/>
      <c r="E165" s="167"/>
      <c r="F165" s="167"/>
      <c r="G165" s="167"/>
      <c r="H165" s="167"/>
      <c r="I165" s="167"/>
      <c r="J165" s="167"/>
      <c r="K165" s="167"/>
      <c r="L165" s="167"/>
      <c r="M165" s="167"/>
      <c r="N165" s="167"/>
      <c r="O165" s="167"/>
      <c r="P165" s="168"/>
      <c r="Q165" s="168"/>
      <c r="R165" s="169"/>
      <c r="S165" s="169"/>
      <c r="T165" s="169"/>
      <c r="U165" s="134"/>
      <c r="V165" s="135"/>
      <c r="W165" s="135"/>
      <c r="X165" s="136"/>
      <c r="Y165" s="132"/>
      <c r="Z165" s="133"/>
      <c r="AA165" s="133"/>
      <c r="AB165" s="186"/>
      <c r="AC165" s="186"/>
      <c r="AD165" s="185"/>
      <c r="AE165" s="185"/>
      <c r="AF165" s="185"/>
      <c r="AG165" s="187">
        <f t="shared" si="8"/>
        <v>0</v>
      </c>
      <c r="AH165" s="187"/>
      <c r="AI165" s="187"/>
      <c r="AJ165" s="53"/>
      <c r="AK165" s="188"/>
      <c r="AL165" s="188"/>
      <c r="AM165" s="186"/>
      <c r="AN165" s="186"/>
      <c r="AO165" s="185"/>
      <c r="AP165" s="185"/>
      <c r="AQ165" s="185"/>
      <c r="AR165" s="187">
        <f t="shared" si="9"/>
        <v>0</v>
      </c>
      <c r="AS165" s="187"/>
      <c r="AT165" s="200"/>
      <c r="AU165" s="137"/>
      <c r="AV165" s="135"/>
      <c r="AW165" s="135"/>
      <c r="AX165" s="135"/>
      <c r="AY165" s="135"/>
      <c r="AZ165" s="136"/>
    </row>
    <row r="166" spans="1:52" ht="36" customHeight="1" x14ac:dyDescent="0.2">
      <c r="A166" s="73">
        <v>148</v>
      </c>
      <c r="B166" s="170"/>
      <c r="C166" s="167"/>
      <c r="D166" s="167"/>
      <c r="E166" s="167"/>
      <c r="F166" s="167"/>
      <c r="G166" s="167"/>
      <c r="H166" s="167"/>
      <c r="I166" s="167"/>
      <c r="J166" s="167"/>
      <c r="K166" s="167"/>
      <c r="L166" s="167"/>
      <c r="M166" s="167"/>
      <c r="N166" s="167"/>
      <c r="O166" s="167"/>
      <c r="P166" s="168"/>
      <c r="Q166" s="168"/>
      <c r="R166" s="169"/>
      <c r="S166" s="169"/>
      <c r="T166" s="169"/>
      <c r="U166" s="134"/>
      <c r="V166" s="135"/>
      <c r="W166" s="135"/>
      <c r="X166" s="136"/>
      <c r="Y166" s="132"/>
      <c r="Z166" s="133"/>
      <c r="AA166" s="133"/>
      <c r="AB166" s="186"/>
      <c r="AC166" s="186"/>
      <c r="AD166" s="185"/>
      <c r="AE166" s="185"/>
      <c r="AF166" s="185"/>
      <c r="AG166" s="187">
        <f t="shared" si="8"/>
        <v>0</v>
      </c>
      <c r="AH166" s="187"/>
      <c r="AI166" s="187"/>
      <c r="AJ166" s="53"/>
      <c r="AK166" s="188"/>
      <c r="AL166" s="188"/>
      <c r="AM166" s="186"/>
      <c r="AN166" s="186"/>
      <c r="AO166" s="185"/>
      <c r="AP166" s="185"/>
      <c r="AQ166" s="185"/>
      <c r="AR166" s="187">
        <f t="shared" si="9"/>
        <v>0</v>
      </c>
      <c r="AS166" s="187"/>
      <c r="AT166" s="200"/>
      <c r="AU166" s="137"/>
      <c r="AV166" s="135"/>
      <c r="AW166" s="135"/>
      <c r="AX166" s="135"/>
      <c r="AY166" s="135"/>
      <c r="AZ166" s="136"/>
    </row>
    <row r="167" spans="1:52" ht="36" customHeight="1" x14ac:dyDescent="0.2">
      <c r="A167" s="73">
        <v>149</v>
      </c>
      <c r="B167" s="170"/>
      <c r="C167" s="167"/>
      <c r="D167" s="167"/>
      <c r="E167" s="167"/>
      <c r="F167" s="167"/>
      <c r="G167" s="167"/>
      <c r="H167" s="167"/>
      <c r="I167" s="167"/>
      <c r="J167" s="167"/>
      <c r="K167" s="167"/>
      <c r="L167" s="167"/>
      <c r="M167" s="167"/>
      <c r="N167" s="167"/>
      <c r="O167" s="167"/>
      <c r="P167" s="168"/>
      <c r="Q167" s="168"/>
      <c r="R167" s="169"/>
      <c r="S167" s="169"/>
      <c r="T167" s="169"/>
      <c r="U167" s="134"/>
      <c r="V167" s="135"/>
      <c r="W167" s="135"/>
      <c r="X167" s="136"/>
      <c r="Y167" s="132"/>
      <c r="Z167" s="133"/>
      <c r="AA167" s="133"/>
      <c r="AB167" s="186"/>
      <c r="AC167" s="186"/>
      <c r="AD167" s="185"/>
      <c r="AE167" s="185"/>
      <c r="AF167" s="185"/>
      <c r="AG167" s="187">
        <f t="shared" si="8"/>
        <v>0</v>
      </c>
      <c r="AH167" s="187"/>
      <c r="AI167" s="187"/>
      <c r="AJ167" s="53"/>
      <c r="AK167" s="188"/>
      <c r="AL167" s="188"/>
      <c r="AM167" s="186"/>
      <c r="AN167" s="186"/>
      <c r="AO167" s="185"/>
      <c r="AP167" s="185"/>
      <c r="AQ167" s="185"/>
      <c r="AR167" s="187">
        <f t="shared" si="9"/>
        <v>0</v>
      </c>
      <c r="AS167" s="187"/>
      <c r="AT167" s="200"/>
      <c r="AU167" s="137"/>
      <c r="AV167" s="135"/>
      <c r="AW167" s="135"/>
      <c r="AX167" s="135"/>
      <c r="AY167" s="135"/>
      <c r="AZ167" s="136"/>
    </row>
    <row r="168" spans="1:52" ht="36" customHeight="1" x14ac:dyDescent="0.2">
      <c r="A168" s="73">
        <v>150</v>
      </c>
      <c r="B168" s="170"/>
      <c r="C168" s="167"/>
      <c r="D168" s="167"/>
      <c r="E168" s="167"/>
      <c r="F168" s="167"/>
      <c r="G168" s="167"/>
      <c r="H168" s="167"/>
      <c r="I168" s="167"/>
      <c r="J168" s="167"/>
      <c r="K168" s="167"/>
      <c r="L168" s="167"/>
      <c r="M168" s="167"/>
      <c r="N168" s="167"/>
      <c r="O168" s="167"/>
      <c r="P168" s="168"/>
      <c r="Q168" s="168"/>
      <c r="R168" s="169"/>
      <c r="S168" s="169"/>
      <c r="T168" s="169"/>
      <c r="U168" s="134"/>
      <c r="V168" s="135"/>
      <c r="W168" s="135"/>
      <c r="X168" s="136"/>
      <c r="Y168" s="132"/>
      <c r="Z168" s="133"/>
      <c r="AA168" s="133"/>
      <c r="AB168" s="186"/>
      <c r="AC168" s="186"/>
      <c r="AD168" s="185"/>
      <c r="AE168" s="185"/>
      <c r="AF168" s="185"/>
      <c r="AG168" s="187">
        <f t="shared" si="8"/>
        <v>0</v>
      </c>
      <c r="AH168" s="187"/>
      <c r="AI168" s="187"/>
      <c r="AJ168" s="53"/>
      <c r="AK168" s="188"/>
      <c r="AL168" s="188"/>
      <c r="AM168" s="186"/>
      <c r="AN168" s="186"/>
      <c r="AO168" s="185"/>
      <c r="AP168" s="185"/>
      <c r="AQ168" s="185"/>
      <c r="AR168" s="187">
        <f t="shared" si="9"/>
        <v>0</v>
      </c>
      <c r="AS168" s="187"/>
      <c r="AT168" s="200"/>
      <c r="AU168" s="137"/>
      <c r="AV168" s="135"/>
      <c r="AW168" s="135"/>
      <c r="AX168" s="135"/>
      <c r="AY168" s="135"/>
      <c r="AZ168" s="136"/>
    </row>
    <row r="169" spans="1:52" ht="36" customHeight="1" x14ac:dyDescent="0.2">
      <c r="A169" s="73">
        <v>151</v>
      </c>
      <c r="B169" s="170"/>
      <c r="C169" s="167"/>
      <c r="D169" s="167"/>
      <c r="E169" s="167"/>
      <c r="F169" s="167"/>
      <c r="G169" s="167"/>
      <c r="H169" s="167"/>
      <c r="I169" s="167"/>
      <c r="J169" s="167"/>
      <c r="K169" s="167"/>
      <c r="L169" s="167"/>
      <c r="M169" s="167"/>
      <c r="N169" s="167"/>
      <c r="O169" s="167"/>
      <c r="P169" s="168"/>
      <c r="Q169" s="168"/>
      <c r="R169" s="169"/>
      <c r="S169" s="169"/>
      <c r="T169" s="169"/>
      <c r="U169" s="134"/>
      <c r="V169" s="135"/>
      <c r="W169" s="135"/>
      <c r="X169" s="136"/>
      <c r="Y169" s="132"/>
      <c r="Z169" s="133"/>
      <c r="AA169" s="133"/>
      <c r="AB169" s="186"/>
      <c r="AC169" s="186"/>
      <c r="AD169" s="185"/>
      <c r="AE169" s="185"/>
      <c r="AF169" s="185"/>
      <c r="AG169" s="187">
        <f t="shared" si="8"/>
        <v>0</v>
      </c>
      <c r="AH169" s="187"/>
      <c r="AI169" s="187"/>
      <c r="AJ169" s="53"/>
      <c r="AK169" s="188"/>
      <c r="AL169" s="188"/>
      <c r="AM169" s="186"/>
      <c r="AN169" s="186"/>
      <c r="AO169" s="185"/>
      <c r="AP169" s="185"/>
      <c r="AQ169" s="185"/>
      <c r="AR169" s="187">
        <f t="shared" si="9"/>
        <v>0</v>
      </c>
      <c r="AS169" s="187"/>
      <c r="AT169" s="200"/>
      <c r="AU169" s="137"/>
      <c r="AV169" s="135"/>
      <c r="AW169" s="135"/>
      <c r="AX169" s="135"/>
      <c r="AY169" s="135"/>
      <c r="AZ169" s="136"/>
    </row>
    <row r="170" spans="1:52" ht="36" customHeight="1" x14ac:dyDescent="0.2">
      <c r="A170" s="73">
        <v>152</v>
      </c>
      <c r="B170" s="170"/>
      <c r="C170" s="167"/>
      <c r="D170" s="167"/>
      <c r="E170" s="167"/>
      <c r="F170" s="167"/>
      <c r="G170" s="167"/>
      <c r="H170" s="167"/>
      <c r="I170" s="167"/>
      <c r="J170" s="167"/>
      <c r="K170" s="167"/>
      <c r="L170" s="167"/>
      <c r="M170" s="167"/>
      <c r="N170" s="167"/>
      <c r="O170" s="167"/>
      <c r="P170" s="168"/>
      <c r="Q170" s="168"/>
      <c r="R170" s="169"/>
      <c r="S170" s="169"/>
      <c r="T170" s="169"/>
      <c r="U170" s="134"/>
      <c r="V170" s="135"/>
      <c r="W170" s="135"/>
      <c r="X170" s="136"/>
      <c r="Y170" s="132"/>
      <c r="Z170" s="133"/>
      <c r="AA170" s="133"/>
      <c r="AB170" s="186"/>
      <c r="AC170" s="186"/>
      <c r="AD170" s="185"/>
      <c r="AE170" s="185"/>
      <c r="AF170" s="185"/>
      <c r="AG170" s="187">
        <f t="shared" si="8"/>
        <v>0</v>
      </c>
      <c r="AH170" s="187"/>
      <c r="AI170" s="187"/>
      <c r="AJ170" s="53"/>
      <c r="AK170" s="188"/>
      <c r="AL170" s="188"/>
      <c r="AM170" s="186"/>
      <c r="AN170" s="186"/>
      <c r="AO170" s="185"/>
      <c r="AP170" s="185"/>
      <c r="AQ170" s="185"/>
      <c r="AR170" s="187">
        <f t="shared" si="9"/>
        <v>0</v>
      </c>
      <c r="AS170" s="187"/>
      <c r="AT170" s="200"/>
      <c r="AU170" s="137"/>
      <c r="AV170" s="135"/>
      <c r="AW170" s="135"/>
      <c r="AX170" s="135"/>
      <c r="AY170" s="135"/>
      <c r="AZ170" s="136"/>
    </row>
    <row r="171" spans="1:52" ht="36" customHeight="1" x14ac:dyDescent="0.2">
      <c r="A171" s="73">
        <v>153</v>
      </c>
      <c r="B171" s="170"/>
      <c r="C171" s="167"/>
      <c r="D171" s="167"/>
      <c r="E171" s="167"/>
      <c r="F171" s="167"/>
      <c r="G171" s="167"/>
      <c r="H171" s="167"/>
      <c r="I171" s="167"/>
      <c r="J171" s="167"/>
      <c r="K171" s="167"/>
      <c r="L171" s="167"/>
      <c r="M171" s="167"/>
      <c r="N171" s="167"/>
      <c r="O171" s="167"/>
      <c r="P171" s="168"/>
      <c r="Q171" s="168"/>
      <c r="R171" s="169"/>
      <c r="S171" s="169"/>
      <c r="T171" s="169"/>
      <c r="U171" s="134"/>
      <c r="V171" s="135"/>
      <c r="W171" s="135"/>
      <c r="X171" s="136"/>
      <c r="Y171" s="132"/>
      <c r="Z171" s="133"/>
      <c r="AA171" s="133"/>
      <c r="AB171" s="186"/>
      <c r="AC171" s="186"/>
      <c r="AD171" s="185"/>
      <c r="AE171" s="185"/>
      <c r="AF171" s="185"/>
      <c r="AG171" s="187">
        <f t="shared" si="8"/>
        <v>0</v>
      </c>
      <c r="AH171" s="187"/>
      <c r="AI171" s="187"/>
      <c r="AJ171" s="53"/>
      <c r="AK171" s="188"/>
      <c r="AL171" s="188"/>
      <c r="AM171" s="186"/>
      <c r="AN171" s="186"/>
      <c r="AO171" s="185"/>
      <c r="AP171" s="185"/>
      <c r="AQ171" s="185"/>
      <c r="AR171" s="187">
        <f t="shared" si="9"/>
        <v>0</v>
      </c>
      <c r="AS171" s="187"/>
      <c r="AT171" s="200"/>
      <c r="AU171" s="137"/>
      <c r="AV171" s="135"/>
      <c r="AW171" s="135"/>
      <c r="AX171" s="135"/>
      <c r="AY171" s="135"/>
      <c r="AZ171" s="136"/>
    </row>
    <row r="172" spans="1:52" ht="36" customHeight="1" x14ac:dyDescent="0.2">
      <c r="A172" s="73">
        <v>154</v>
      </c>
      <c r="B172" s="170"/>
      <c r="C172" s="167"/>
      <c r="D172" s="167"/>
      <c r="E172" s="167"/>
      <c r="F172" s="167"/>
      <c r="G172" s="167"/>
      <c r="H172" s="167"/>
      <c r="I172" s="167"/>
      <c r="J172" s="167"/>
      <c r="K172" s="167"/>
      <c r="L172" s="167"/>
      <c r="M172" s="167"/>
      <c r="N172" s="167"/>
      <c r="O172" s="167"/>
      <c r="P172" s="168"/>
      <c r="Q172" s="168"/>
      <c r="R172" s="169"/>
      <c r="S172" s="169"/>
      <c r="T172" s="169"/>
      <c r="U172" s="134"/>
      <c r="V172" s="135"/>
      <c r="W172" s="135"/>
      <c r="X172" s="136"/>
      <c r="Y172" s="132"/>
      <c r="Z172" s="133"/>
      <c r="AA172" s="133"/>
      <c r="AB172" s="186"/>
      <c r="AC172" s="186"/>
      <c r="AD172" s="185"/>
      <c r="AE172" s="185"/>
      <c r="AF172" s="185"/>
      <c r="AG172" s="187">
        <f t="shared" si="8"/>
        <v>0</v>
      </c>
      <c r="AH172" s="187"/>
      <c r="AI172" s="187"/>
      <c r="AJ172" s="53"/>
      <c r="AK172" s="188"/>
      <c r="AL172" s="188"/>
      <c r="AM172" s="186"/>
      <c r="AN172" s="186"/>
      <c r="AO172" s="185"/>
      <c r="AP172" s="185"/>
      <c r="AQ172" s="185"/>
      <c r="AR172" s="187">
        <f t="shared" si="9"/>
        <v>0</v>
      </c>
      <c r="AS172" s="187"/>
      <c r="AT172" s="200"/>
      <c r="AU172" s="137"/>
      <c r="AV172" s="135"/>
      <c r="AW172" s="135"/>
      <c r="AX172" s="135"/>
      <c r="AY172" s="135"/>
      <c r="AZ172" s="136"/>
    </row>
    <row r="173" spans="1:52" ht="36" customHeight="1" x14ac:dyDescent="0.2">
      <c r="A173" s="73">
        <v>155</v>
      </c>
      <c r="B173" s="170"/>
      <c r="C173" s="167"/>
      <c r="D173" s="167"/>
      <c r="E173" s="167"/>
      <c r="F173" s="167"/>
      <c r="G173" s="167"/>
      <c r="H173" s="167"/>
      <c r="I173" s="167"/>
      <c r="J173" s="167"/>
      <c r="K173" s="167"/>
      <c r="L173" s="167"/>
      <c r="M173" s="167"/>
      <c r="N173" s="167"/>
      <c r="O173" s="167"/>
      <c r="P173" s="168"/>
      <c r="Q173" s="168"/>
      <c r="R173" s="169"/>
      <c r="S173" s="169"/>
      <c r="T173" s="169"/>
      <c r="U173" s="134"/>
      <c r="V173" s="135"/>
      <c r="W173" s="135"/>
      <c r="X173" s="136"/>
      <c r="Y173" s="132"/>
      <c r="Z173" s="133"/>
      <c r="AA173" s="133"/>
      <c r="AB173" s="186"/>
      <c r="AC173" s="186"/>
      <c r="AD173" s="185"/>
      <c r="AE173" s="185"/>
      <c r="AF173" s="185"/>
      <c r="AG173" s="187">
        <f t="shared" si="8"/>
        <v>0</v>
      </c>
      <c r="AH173" s="187"/>
      <c r="AI173" s="187"/>
      <c r="AJ173" s="53"/>
      <c r="AK173" s="188"/>
      <c r="AL173" s="188"/>
      <c r="AM173" s="186"/>
      <c r="AN173" s="186"/>
      <c r="AO173" s="185"/>
      <c r="AP173" s="185"/>
      <c r="AQ173" s="185"/>
      <c r="AR173" s="187">
        <f t="shared" si="9"/>
        <v>0</v>
      </c>
      <c r="AS173" s="187"/>
      <c r="AT173" s="200"/>
      <c r="AU173" s="137"/>
      <c r="AV173" s="135"/>
      <c r="AW173" s="135"/>
      <c r="AX173" s="135"/>
      <c r="AY173" s="135"/>
      <c r="AZ173" s="136"/>
    </row>
    <row r="174" spans="1:52" ht="36" customHeight="1" x14ac:dyDescent="0.2">
      <c r="A174" s="73">
        <v>156</v>
      </c>
      <c r="B174" s="170"/>
      <c r="C174" s="167"/>
      <c r="D174" s="167"/>
      <c r="E174" s="167"/>
      <c r="F174" s="167"/>
      <c r="G174" s="167"/>
      <c r="H174" s="167"/>
      <c r="I174" s="167"/>
      <c r="J174" s="167"/>
      <c r="K174" s="167"/>
      <c r="L174" s="167"/>
      <c r="M174" s="167"/>
      <c r="N174" s="167"/>
      <c r="O174" s="167"/>
      <c r="P174" s="168"/>
      <c r="Q174" s="168"/>
      <c r="R174" s="169"/>
      <c r="S174" s="169"/>
      <c r="T174" s="169"/>
      <c r="U174" s="134"/>
      <c r="V174" s="135"/>
      <c r="W174" s="135"/>
      <c r="X174" s="136"/>
      <c r="Y174" s="132"/>
      <c r="Z174" s="133"/>
      <c r="AA174" s="133"/>
      <c r="AB174" s="186"/>
      <c r="AC174" s="186"/>
      <c r="AD174" s="185"/>
      <c r="AE174" s="185"/>
      <c r="AF174" s="185"/>
      <c r="AG174" s="187">
        <f t="shared" si="8"/>
        <v>0</v>
      </c>
      <c r="AH174" s="187"/>
      <c r="AI174" s="187"/>
      <c r="AJ174" s="53"/>
      <c r="AK174" s="188"/>
      <c r="AL174" s="188"/>
      <c r="AM174" s="186"/>
      <c r="AN174" s="186"/>
      <c r="AO174" s="185"/>
      <c r="AP174" s="185"/>
      <c r="AQ174" s="185"/>
      <c r="AR174" s="187">
        <f t="shared" si="9"/>
        <v>0</v>
      </c>
      <c r="AS174" s="187"/>
      <c r="AT174" s="200"/>
      <c r="AU174" s="137"/>
      <c r="AV174" s="135"/>
      <c r="AW174" s="135"/>
      <c r="AX174" s="135"/>
      <c r="AY174" s="135"/>
      <c r="AZ174" s="136"/>
    </row>
    <row r="175" spans="1:52" ht="36" customHeight="1" x14ac:dyDescent="0.2">
      <c r="A175" s="73">
        <v>157</v>
      </c>
      <c r="B175" s="170"/>
      <c r="C175" s="167"/>
      <c r="D175" s="167"/>
      <c r="E175" s="167"/>
      <c r="F175" s="167"/>
      <c r="G175" s="167"/>
      <c r="H175" s="167"/>
      <c r="I175" s="167"/>
      <c r="J175" s="167"/>
      <c r="K175" s="167"/>
      <c r="L175" s="167"/>
      <c r="M175" s="167"/>
      <c r="N175" s="167"/>
      <c r="O175" s="167"/>
      <c r="P175" s="168"/>
      <c r="Q175" s="168"/>
      <c r="R175" s="169"/>
      <c r="S175" s="169"/>
      <c r="T175" s="169"/>
      <c r="U175" s="134"/>
      <c r="V175" s="135"/>
      <c r="W175" s="135"/>
      <c r="X175" s="136"/>
      <c r="Y175" s="132"/>
      <c r="Z175" s="133"/>
      <c r="AA175" s="133"/>
      <c r="AB175" s="186"/>
      <c r="AC175" s="186"/>
      <c r="AD175" s="185"/>
      <c r="AE175" s="185"/>
      <c r="AF175" s="185"/>
      <c r="AG175" s="187">
        <f t="shared" si="8"/>
        <v>0</v>
      </c>
      <c r="AH175" s="187"/>
      <c r="AI175" s="187"/>
      <c r="AJ175" s="53"/>
      <c r="AK175" s="188"/>
      <c r="AL175" s="188"/>
      <c r="AM175" s="186"/>
      <c r="AN175" s="186"/>
      <c r="AO175" s="185"/>
      <c r="AP175" s="185"/>
      <c r="AQ175" s="185"/>
      <c r="AR175" s="187">
        <f t="shared" si="9"/>
        <v>0</v>
      </c>
      <c r="AS175" s="187"/>
      <c r="AT175" s="200"/>
      <c r="AU175" s="137"/>
      <c r="AV175" s="135"/>
      <c r="AW175" s="135"/>
      <c r="AX175" s="135"/>
      <c r="AY175" s="135"/>
      <c r="AZ175" s="136"/>
    </row>
    <row r="176" spans="1:52" ht="36" customHeight="1" x14ac:dyDescent="0.2">
      <c r="A176" s="73">
        <v>158</v>
      </c>
      <c r="B176" s="170"/>
      <c r="C176" s="167"/>
      <c r="D176" s="167"/>
      <c r="E176" s="167"/>
      <c r="F176" s="167"/>
      <c r="G176" s="167"/>
      <c r="H176" s="167"/>
      <c r="I176" s="167"/>
      <c r="J176" s="167"/>
      <c r="K176" s="167"/>
      <c r="L176" s="167"/>
      <c r="M176" s="167"/>
      <c r="N176" s="167"/>
      <c r="O176" s="167"/>
      <c r="P176" s="168"/>
      <c r="Q176" s="168"/>
      <c r="R176" s="169"/>
      <c r="S176" s="169"/>
      <c r="T176" s="169"/>
      <c r="U176" s="134"/>
      <c r="V176" s="135"/>
      <c r="W176" s="135"/>
      <c r="X176" s="136"/>
      <c r="Y176" s="132"/>
      <c r="Z176" s="133"/>
      <c r="AA176" s="133"/>
      <c r="AB176" s="186"/>
      <c r="AC176" s="186"/>
      <c r="AD176" s="185"/>
      <c r="AE176" s="185"/>
      <c r="AF176" s="185"/>
      <c r="AG176" s="187">
        <f t="shared" si="8"/>
        <v>0</v>
      </c>
      <c r="AH176" s="187"/>
      <c r="AI176" s="187"/>
      <c r="AJ176" s="53"/>
      <c r="AK176" s="188"/>
      <c r="AL176" s="188"/>
      <c r="AM176" s="186"/>
      <c r="AN176" s="186"/>
      <c r="AO176" s="185"/>
      <c r="AP176" s="185"/>
      <c r="AQ176" s="185"/>
      <c r="AR176" s="187">
        <f t="shared" si="9"/>
        <v>0</v>
      </c>
      <c r="AS176" s="187"/>
      <c r="AT176" s="200"/>
      <c r="AU176" s="137"/>
      <c r="AV176" s="135"/>
      <c r="AW176" s="135"/>
      <c r="AX176" s="135"/>
      <c r="AY176" s="135"/>
      <c r="AZ176" s="136"/>
    </row>
    <row r="177" spans="1:52" ht="36" customHeight="1" x14ac:dyDescent="0.2">
      <c r="A177" s="73">
        <v>159</v>
      </c>
      <c r="B177" s="170"/>
      <c r="C177" s="167"/>
      <c r="D177" s="167"/>
      <c r="E177" s="167"/>
      <c r="F177" s="167"/>
      <c r="G177" s="167"/>
      <c r="H177" s="167"/>
      <c r="I177" s="167"/>
      <c r="J177" s="167"/>
      <c r="K177" s="167"/>
      <c r="L177" s="167"/>
      <c r="M177" s="167"/>
      <c r="N177" s="167"/>
      <c r="O177" s="167"/>
      <c r="P177" s="168"/>
      <c r="Q177" s="168"/>
      <c r="R177" s="169"/>
      <c r="S177" s="169"/>
      <c r="T177" s="169"/>
      <c r="U177" s="134"/>
      <c r="V177" s="135"/>
      <c r="W177" s="135"/>
      <c r="X177" s="136"/>
      <c r="Y177" s="132"/>
      <c r="Z177" s="133"/>
      <c r="AA177" s="133"/>
      <c r="AB177" s="186"/>
      <c r="AC177" s="186"/>
      <c r="AD177" s="185"/>
      <c r="AE177" s="185"/>
      <c r="AF177" s="185"/>
      <c r="AG177" s="187">
        <f t="shared" si="8"/>
        <v>0</v>
      </c>
      <c r="AH177" s="187"/>
      <c r="AI177" s="187"/>
      <c r="AJ177" s="53"/>
      <c r="AK177" s="188"/>
      <c r="AL177" s="188"/>
      <c r="AM177" s="186"/>
      <c r="AN177" s="186"/>
      <c r="AO177" s="185"/>
      <c r="AP177" s="185"/>
      <c r="AQ177" s="185"/>
      <c r="AR177" s="187">
        <f t="shared" si="9"/>
        <v>0</v>
      </c>
      <c r="AS177" s="187"/>
      <c r="AT177" s="200"/>
      <c r="AU177" s="137"/>
      <c r="AV177" s="135"/>
      <c r="AW177" s="135"/>
      <c r="AX177" s="135"/>
      <c r="AY177" s="135"/>
      <c r="AZ177" s="136"/>
    </row>
    <row r="178" spans="1:52" ht="36" customHeight="1" x14ac:dyDescent="0.2">
      <c r="A178" s="73">
        <v>160</v>
      </c>
      <c r="B178" s="170"/>
      <c r="C178" s="167"/>
      <c r="D178" s="167"/>
      <c r="E178" s="167"/>
      <c r="F178" s="167"/>
      <c r="G178" s="167"/>
      <c r="H178" s="167"/>
      <c r="I178" s="167"/>
      <c r="J178" s="167"/>
      <c r="K178" s="167"/>
      <c r="L178" s="167"/>
      <c r="M178" s="167"/>
      <c r="N178" s="167"/>
      <c r="O178" s="167"/>
      <c r="P178" s="168"/>
      <c r="Q178" s="168"/>
      <c r="R178" s="169"/>
      <c r="S178" s="169"/>
      <c r="T178" s="169"/>
      <c r="U178" s="134"/>
      <c r="V178" s="135"/>
      <c r="W178" s="135"/>
      <c r="X178" s="136"/>
      <c r="Y178" s="132"/>
      <c r="Z178" s="133"/>
      <c r="AA178" s="133"/>
      <c r="AB178" s="186"/>
      <c r="AC178" s="186"/>
      <c r="AD178" s="185"/>
      <c r="AE178" s="185"/>
      <c r="AF178" s="185"/>
      <c r="AG178" s="187">
        <f t="shared" si="8"/>
        <v>0</v>
      </c>
      <c r="AH178" s="187"/>
      <c r="AI178" s="187"/>
      <c r="AJ178" s="53"/>
      <c r="AK178" s="188"/>
      <c r="AL178" s="188"/>
      <c r="AM178" s="186"/>
      <c r="AN178" s="186"/>
      <c r="AO178" s="185"/>
      <c r="AP178" s="185"/>
      <c r="AQ178" s="185"/>
      <c r="AR178" s="187">
        <f t="shared" si="9"/>
        <v>0</v>
      </c>
      <c r="AS178" s="187"/>
      <c r="AT178" s="200"/>
      <c r="AU178" s="137"/>
      <c r="AV178" s="135"/>
      <c r="AW178" s="135"/>
      <c r="AX178" s="135"/>
      <c r="AY178" s="135"/>
      <c r="AZ178" s="136"/>
    </row>
    <row r="179" spans="1:52" ht="36" customHeight="1" x14ac:dyDescent="0.2">
      <c r="A179" s="73">
        <v>161</v>
      </c>
      <c r="B179" s="170"/>
      <c r="C179" s="167"/>
      <c r="D179" s="167"/>
      <c r="E179" s="167"/>
      <c r="F179" s="167"/>
      <c r="G179" s="167"/>
      <c r="H179" s="167"/>
      <c r="I179" s="167"/>
      <c r="J179" s="167"/>
      <c r="K179" s="167"/>
      <c r="L179" s="167"/>
      <c r="M179" s="167"/>
      <c r="N179" s="167"/>
      <c r="O179" s="167"/>
      <c r="P179" s="168"/>
      <c r="Q179" s="168"/>
      <c r="R179" s="169"/>
      <c r="S179" s="169"/>
      <c r="T179" s="169"/>
      <c r="U179" s="134"/>
      <c r="V179" s="135"/>
      <c r="W179" s="135"/>
      <c r="X179" s="136"/>
      <c r="Y179" s="132"/>
      <c r="Z179" s="133"/>
      <c r="AA179" s="133"/>
      <c r="AB179" s="186"/>
      <c r="AC179" s="186"/>
      <c r="AD179" s="185"/>
      <c r="AE179" s="185"/>
      <c r="AF179" s="185"/>
      <c r="AG179" s="187">
        <f t="shared" ref="AG179:AG206" si="10">AD179*AB179</f>
        <v>0</v>
      </c>
      <c r="AH179" s="187"/>
      <c r="AI179" s="187"/>
      <c r="AJ179" s="53"/>
      <c r="AK179" s="188"/>
      <c r="AL179" s="188"/>
      <c r="AM179" s="186"/>
      <c r="AN179" s="186"/>
      <c r="AO179" s="185"/>
      <c r="AP179" s="185"/>
      <c r="AQ179" s="185"/>
      <c r="AR179" s="187">
        <f t="shared" ref="AR179:AR206" si="11">AO179*AM179</f>
        <v>0</v>
      </c>
      <c r="AS179" s="187"/>
      <c r="AT179" s="200"/>
      <c r="AU179" s="137"/>
      <c r="AV179" s="135"/>
      <c r="AW179" s="135"/>
      <c r="AX179" s="135"/>
      <c r="AY179" s="135"/>
      <c r="AZ179" s="136"/>
    </row>
    <row r="180" spans="1:52" ht="36" customHeight="1" x14ac:dyDescent="0.2">
      <c r="A180" s="73">
        <v>162</v>
      </c>
      <c r="B180" s="170"/>
      <c r="C180" s="167"/>
      <c r="D180" s="167"/>
      <c r="E180" s="167"/>
      <c r="F180" s="167"/>
      <c r="G180" s="167"/>
      <c r="H180" s="167"/>
      <c r="I180" s="167"/>
      <c r="J180" s="167"/>
      <c r="K180" s="167"/>
      <c r="L180" s="167"/>
      <c r="M180" s="167"/>
      <c r="N180" s="167"/>
      <c r="O180" s="167"/>
      <c r="P180" s="168"/>
      <c r="Q180" s="168"/>
      <c r="R180" s="169"/>
      <c r="S180" s="169"/>
      <c r="T180" s="169"/>
      <c r="U180" s="134"/>
      <c r="V180" s="135"/>
      <c r="W180" s="135"/>
      <c r="X180" s="136"/>
      <c r="Y180" s="132"/>
      <c r="Z180" s="133"/>
      <c r="AA180" s="133"/>
      <c r="AB180" s="186"/>
      <c r="AC180" s="186"/>
      <c r="AD180" s="185"/>
      <c r="AE180" s="185"/>
      <c r="AF180" s="185"/>
      <c r="AG180" s="187">
        <f t="shared" si="10"/>
        <v>0</v>
      </c>
      <c r="AH180" s="187"/>
      <c r="AI180" s="187"/>
      <c r="AJ180" s="53"/>
      <c r="AK180" s="188"/>
      <c r="AL180" s="188"/>
      <c r="AM180" s="186"/>
      <c r="AN180" s="186"/>
      <c r="AO180" s="185"/>
      <c r="AP180" s="185"/>
      <c r="AQ180" s="185"/>
      <c r="AR180" s="187">
        <f t="shared" si="11"/>
        <v>0</v>
      </c>
      <c r="AS180" s="187"/>
      <c r="AT180" s="200"/>
      <c r="AU180" s="137"/>
      <c r="AV180" s="135"/>
      <c r="AW180" s="135"/>
      <c r="AX180" s="135"/>
      <c r="AY180" s="135"/>
      <c r="AZ180" s="136"/>
    </row>
    <row r="181" spans="1:52" ht="36" customHeight="1" x14ac:dyDescent="0.2">
      <c r="A181" s="73">
        <v>163</v>
      </c>
      <c r="B181" s="170"/>
      <c r="C181" s="167"/>
      <c r="D181" s="167"/>
      <c r="E181" s="167"/>
      <c r="F181" s="167"/>
      <c r="G181" s="167"/>
      <c r="H181" s="167"/>
      <c r="I181" s="167"/>
      <c r="J181" s="167"/>
      <c r="K181" s="167"/>
      <c r="L181" s="167"/>
      <c r="M181" s="167"/>
      <c r="N181" s="167"/>
      <c r="O181" s="167"/>
      <c r="P181" s="168"/>
      <c r="Q181" s="168"/>
      <c r="R181" s="169"/>
      <c r="S181" s="169"/>
      <c r="T181" s="169"/>
      <c r="U181" s="134"/>
      <c r="V181" s="135"/>
      <c r="W181" s="135"/>
      <c r="X181" s="136"/>
      <c r="Y181" s="132"/>
      <c r="Z181" s="133"/>
      <c r="AA181" s="133"/>
      <c r="AB181" s="186"/>
      <c r="AC181" s="186"/>
      <c r="AD181" s="185"/>
      <c r="AE181" s="185"/>
      <c r="AF181" s="185"/>
      <c r="AG181" s="187">
        <f t="shared" si="10"/>
        <v>0</v>
      </c>
      <c r="AH181" s="187"/>
      <c r="AI181" s="187"/>
      <c r="AJ181" s="53"/>
      <c r="AK181" s="188"/>
      <c r="AL181" s="188"/>
      <c r="AM181" s="186"/>
      <c r="AN181" s="186"/>
      <c r="AO181" s="185"/>
      <c r="AP181" s="185"/>
      <c r="AQ181" s="185"/>
      <c r="AR181" s="187">
        <f t="shared" si="11"/>
        <v>0</v>
      </c>
      <c r="AS181" s="187"/>
      <c r="AT181" s="200"/>
      <c r="AU181" s="137"/>
      <c r="AV181" s="135"/>
      <c r="AW181" s="135"/>
      <c r="AX181" s="135"/>
      <c r="AY181" s="135"/>
      <c r="AZ181" s="136"/>
    </row>
    <row r="182" spans="1:52" ht="36" customHeight="1" x14ac:dyDescent="0.2">
      <c r="A182" s="73">
        <v>164</v>
      </c>
      <c r="B182" s="170"/>
      <c r="C182" s="167"/>
      <c r="D182" s="167"/>
      <c r="E182" s="167"/>
      <c r="F182" s="167"/>
      <c r="G182" s="167"/>
      <c r="H182" s="167"/>
      <c r="I182" s="167"/>
      <c r="J182" s="167"/>
      <c r="K182" s="167"/>
      <c r="L182" s="167"/>
      <c r="M182" s="167"/>
      <c r="N182" s="167"/>
      <c r="O182" s="167"/>
      <c r="P182" s="168"/>
      <c r="Q182" s="168"/>
      <c r="R182" s="169"/>
      <c r="S182" s="169"/>
      <c r="T182" s="169"/>
      <c r="U182" s="134"/>
      <c r="V182" s="135"/>
      <c r="W182" s="135"/>
      <c r="X182" s="136"/>
      <c r="Y182" s="132"/>
      <c r="Z182" s="133"/>
      <c r="AA182" s="133"/>
      <c r="AB182" s="186"/>
      <c r="AC182" s="186"/>
      <c r="AD182" s="185"/>
      <c r="AE182" s="185"/>
      <c r="AF182" s="185"/>
      <c r="AG182" s="187">
        <f t="shared" si="10"/>
        <v>0</v>
      </c>
      <c r="AH182" s="187"/>
      <c r="AI182" s="187"/>
      <c r="AJ182" s="53"/>
      <c r="AK182" s="188"/>
      <c r="AL182" s="188"/>
      <c r="AM182" s="186"/>
      <c r="AN182" s="186"/>
      <c r="AO182" s="185"/>
      <c r="AP182" s="185"/>
      <c r="AQ182" s="185"/>
      <c r="AR182" s="187">
        <f t="shared" si="11"/>
        <v>0</v>
      </c>
      <c r="AS182" s="187"/>
      <c r="AT182" s="200"/>
      <c r="AU182" s="137"/>
      <c r="AV182" s="135"/>
      <c r="AW182" s="135"/>
      <c r="AX182" s="135"/>
      <c r="AY182" s="135"/>
      <c r="AZ182" s="136"/>
    </row>
    <row r="183" spans="1:52" ht="36" customHeight="1" x14ac:dyDescent="0.2">
      <c r="A183" s="73">
        <v>165</v>
      </c>
      <c r="B183" s="170"/>
      <c r="C183" s="167"/>
      <c r="D183" s="167"/>
      <c r="E183" s="167"/>
      <c r="F183" s="167"/>
      <c r="G183" s="167"/>
      <c r="H183" s="167"/>
      <c r="I183" s="167"/>
      <c r="J183" s="167"/>
      <c r="K183" s="167"/>
      <c r="L183" s="167"/>
      <c r="M183" s="167"/>
      <c r="N183" s="167"/>
      <c r="O183" s="167"/>
      <c r="P183" s="168"/>
      <c r="Q183" s="168"/>
      <c r="R183" s="169"/>
      <c r="S183" s="169"/>
      <c r="T183" s="169"/>
      <c r="U183" s="134"/>
      <c r="V183" s="135"/>
      <c r="W183" s="135"/>
      <c r="X183" s="136"/>
      <c r="Y183" s="132"/>
      <c r="Z183" s="133"/>
      <c r="AA183" s="133"/>
      <c r="AB183" s="186"/>
      <c r="AC183" s="186"/>
      <c r="AD183" s="185"/>
      <c r="AE183" s="185"/>
      <c r="AF183" s="185"/>
      <c r="AG183" s="187">
        <f t="shared" si="10"/>
        <v>0</v>
      </c>
      <c r="AH183" s="187"/>
      <c r="AI183" s="187"/>
      <c r="AJ183" s="53"/>
      <c r="AK183" s="188"/>
      <c r="AL183" s="188"/>
      <c r="AM183" s="186"/>
      <c r="AN183" s="186"/>
      <c r="AO183" s="185"/>
      <c r="AP183" s="185"/>
      <c r="AQ183" s="185"/>
      <c r="AR183" s="187">
        <f t="shared" si="11"/>
        <v>0</v>
      </c>
      <c r="AS183" s="187"/>
      <c r="AT183" s="200"/>
      <c r="AU183" s="137"/>
      <c r="AV183" s="135"/>
      <c r="AW183" s="135"/>
      <c r="AX183" s="135"/>
      <c r="AY183" s="135"/>
      <c r="AZ183" s="136"/>
    </row>
    <row r="184" spans="1:52" ht="36" customHeight="1" x14ac:dyDescent="0.2">
      <c r="A184" s="73">
        <v>166</v>
      </c>
      <c r="B184" s="170"/>
      <c r="C184" s="167"/>
      <c r="D184" s="167"/>
      <c r="E184" s="167"/>
      <c r="F184" s="167"/>
      <c r="G184" s="167"/>
      <c r="H184" s="167"/>
      <c r="I184" s="167"/>
      <c r="J184" s="167"/>
      <c r="K184" s="167"/>
      <c r="L184" s="167"/>
      <c r="M184" s="167"/>
      <c r="N184" s="167"/>
      <c r="O184" s="167"/>
      <c r="P184" s="168"/>
      <c r="Q184" s="168"/>
      <c r="R184" s="169"/>
      <c r="S184" s="169"/>
      <c r="T184" s="169"/>
      <c r="U184" s="134"/>
      <c r="V184" s="135"/>
      <c r="W184" s="135"/>
      <c r="X184" s="136"/>
      <c r="Y184" s="132"/>
      <c r="Z184" s="133"/>
      <c r="AA184" s="133"/>
      <c r="AB184" s="186"/>
      <c r="AC184" s="186"/>
      <c r="AD184" s="185"/>
      <c r="AE184" s="185"/>
      <c r="AF184" s="185"/>
      <c r="AG184" s="187">
        <f t="shared" si="10"/>
        <v>0</v>
      </c>
      <c r="AH184" s="187"/>
      <c r="AI184" s="187"/>
      <c r="AJ184" s="53"/>
      <c r="AK184" s="188"/>
      <c r="AL184" s="188"/>
      <c r="AM184" s="186"/>
      <c r="AN184" s="186"/>
      <c r="AO184" s="185"/>
      <c r="AP184" s="185"/>
      <c r="AQ184" s="185"/>
      <c r="AR184" s="187">
        <f t="shared" si="11"/>
        <v>0</v>
      </c>
      <c r="AS184" s="187"/>
      <c r="AT184" s="200"/>
      <c r="AU184" s="137"/>
      <c r="AV184" s="135"/>
      <c r="AW184" s="135"/>
      <c r="AX184" s="135"/>
      <c r="AY184" s="135"/>
      <c r="AZ184" s="136"/>
    </row>
    <row r="185" spans="1:52" ht="36" customHeight="1" x14ac:dyDescent="0.2">
      <c r="A185" s="73">
        <v>167</v>
      </c>
      <c r="B185" s="170"/>
      <c r="C185" s="167"/>
      <c r="D185" s="167"/>
      <c r="E185" s="167"/>
      <c r="F185" s="167"/>
      <c r="G185" s="167"/>
      <c r="H185" s="167"/>
      <c r="I185" s="167"/>
      <c r="J185" s="167"/>
      <c r="K185" s="167"/>
      <c r="L185" s="167"/>
      <c r="M185" s="167"/>
      <c r="N185" s="167"/>
      <c r="O185" s="167"/>
      <c r="P185" s="168"/>
      <c r="Q185" s="168"/>
      <c r="R185" s="169"/>
      <c r="S185" s="169"/>
      <c r="T185" s="169"/>
      <c r="U185" s="134"/>
      <c r="V185" s="135"/>
      <c r="W185" s="135"/>
      <c r="X185" s="136"/>
      <c r="Y185" s="132"/>
      <c r="Z185" s="133"/>
      <c r="AA185" s="133"/>
      <c r="AB185" s="186"/>
      <c r="AC185" s="186"/>
      <c r="AD185" s="185"/>
      <c r="AE185" s="185"/>
      <c r="AF185" s="185"/>
      <c r="AG185" s="187">
        <f t="shared" si="10"/>
        <v>0</v>
      </c>
      <c r="AH185" s="187"/>
      <c r="AI185" s="187"/>
      <c r="AJ185" s="53"/>
      <c r="AK185" s="188"/>
      <c r="AL185" s="188"/>
      <c r="AM185" s="186"/>
      <c r="AN185" s="186"/>
      <c r="AO185" s="185"/>
      <c r="AP185" s="185"/>
      <c r="AQ185" s="185"/>
      <c r="AR185" s="187">
        <f t="shared" si="11"/>
        <v>0</v>
      </c>
      <c r="AS185" s="187"/>
      <c r="AT185" s="200"/>
      <c r="AU185" s="137"/>
      <c r="AV185" s="135"/>
      <c r="AW185" s="135"/>
      <c r="AX185" s="135"/>
      <c r="AY185" s="135"/>
      <c r="AZ185" s="136"/>
    </row>
    <row r="186" spans="1:52" ht="36" customHeight="1" x14ac:dyDescent="0.2">
      <c r="A186" s="73">
        <v>168</v>
      </c>
      <c r="B186" s="170"/>
      <c r="C186" s="167"/>
      <c r="D186" s="167"/>
      <c r="E186" s="167"/>
      <c r="F186" s="167"/>
      <c r="G186" s="167"/>
      <c r="H186" s="167"/>
      <c r="I186" s="167"/>
      <c r="J186" s="167"/>
      <c r="K186" s="167"/>
      <c r="L186" s="167"/>
      <c r="M186" s="167"/>
      <c r="N186" s="167"/>
      <c r="O186" s="167"/>
      <c r="P186" s="168"/>
      <c r="Q186" s="168"/>
      <c r="R186" s="169"/>
      <c r="S186" s="169"/>
      <c r="T186" s="169"/>
      <c r="U186" s="134"/>
      <c r="V186" s="135"/>
      <c r="W186" s="135"/>
      <c r="X186" s="136"/>
      <c r="Y186" s="132"/>
      <c r="Z186" s="133"/>
      <c r="AA186" s="133"/>
      <c r="AB186" s="186"/>
      <c r="AC186" s="186"/>
      <c r="AD186" s="185"/>
      <c r="AE186" s="185"/>
      <c r="AF186" s="185"/>
      <c r="AG186" s="187">
        <f t="shared" si="10"/>
        <v>0</v>
      </c>
      <c r="AH186" s="187"/>
      <c r="AI186" s="187"/>
      <c r="AJ186" s="53"/>
      <c r="AK186" s="188"/>
      <c r="AL186" s="188"/>
      <c r="AM186" s="186"/>
      <c r="AN186" s="186"/>
      <c r="AO186" s="185"/>
      <c r="AP186" s="185"/>
      <c r="AQ186" s="185"/>
      <c r="AR186" s="187">
        <f t="shared" si="11"/>
        <v>0</v>
      </c>
      <c r="AS186" s="187"/>
      <c r="AT186" s="200"/>
      <c r="AU186" s="137"/>
      <c r="AV186" s="135"/>
      <c r="AW186" s="135"/>
      <c r="AX186" s="135"/>
      <c r="AY186" s="135"/>
      <c r="AZ186" s="136"/>
    </row>
    <row r="187" spans="1:52" ht="36" customHeight="1" x14ac:dyDescent="0.2">
      <c r="A187" s="73">
        <v>169</v>
      </c>
      <c r="B187" s="170"/>
      <c r="C187" s="167"/>
      <c r="D187" s="167"/>
      <c r="E187" s="167"/>
      <c r="F187" s="167"/>
      <c r="G187" s="167"/>
      <c r="H187" s="167"/>
      <c r="I187" s="167"/>
      <c r="J187" s="167"/>
      <c r="K187" s="167"/>
      <c r="L187" s="167"/>
      <c r="M187" s="167"/>
      <c r="N187" s="167"/>
      <c r="O187" s="167"/>
      <c r="P187" s="168"/>
      <c r="Q187" s="168"/>
      <c r="R187" s="169"/>
      <c r="S187" s="169"/>
      <c r="T187" s="169"/>
      <c r="U187" s="134"/>
      <c r="V187" s="135"/>
      <c r="W187" s="135"/>
      <c r="X187" s="136"/>
      <c r="Y187" s="132"/>
      <c r="Z187" s="133"/>
      <c r="AA187" s="133"/>
      <c r="AB187" s="186"/>
      <c r="AC187" s="186"/>
      <c r="AD187" s="185"/>
      <c r="AE187" s="185"/>
      <c r="AF187" s="185"/>
      <c r="AG187" s="187">
        <f t="shared" si="10"/>
        <v>0</v>
      </c>
      <c r="AH187" s="187"/>
      <c r="AI187" s="187"/>
      <c r="AJ187" s="53"/>
      <c r="AK187" s="188"/>
      <c r="AL187" s="188"/>
      <c r="AM187" s="186"/>
      <c r="AN187" s="186"/>
      <c r="AO187" s="185"/>
      <c r="AP187" s="185"/>
      <c r="AQ187" s="185"/>
      <c r="AR187" s="187">
        <f t="shared" si="11"/>
        <v>0</v>
      </c>
      <c r="AS187" s="187"/>
      <c r="AT187" s="200"/>
      <c r="AU187" s="137"/>
      <c r="AV187" s="135"/>
      <c r="AW187" s="135"/>
      <c r="AX187" s="135"/>
      <c r="AY187" s="135"/>
      <c r="AZ187" s="136"/>
    </row>
    <row r="188" spans="1:52" ht="36" customHeight="1" x14ac:dyDescent="0.2">
      <c r="A188" s="73">
        <v>170</v>
      </c>
      <c r="B188" s="170"/>
      <c r="C188" s="167"/>
      <c r="D188" s="167"/>
      <c r="E188" s="167"/>
      <c r="F188" s="167"/>
      <c r="G188" s="167"/>
      <c r="H188" s="167"/>
      <c r="I188" s="167"/>
      <c r="J188" s="167"/>
      <c r="K188" s="167"/>
      <c r="L188" s="167"/>
      <c r="M188" s="167"/>
      <c r="N188" s="167"/>
      <c r="O188" s="167"/>
      <c r="P188" s="168"/>
      <c r="Q188" s="168"/>
      <c r="R188" s="169"/>
      <c r="S188" s="169"/>
      <c r="T188" s="169"/>
      <c r="U188" s="134"/>
      <c r="V188" s="135"/>
      <c r="W188" s="135"/>
      <c r="X188" s="136"/>
      <c r="Y188" s="132"/>
      <c r="Z188" s="133"/>
      <c r="AA188" s="133"/>
      <c r="AB188" s="186"/>
      <c r="AC188" s="186"/>
      <c r="AD188" s="185"/>
      <c r="AE188" s="185"/>
      <c r="AF188" s="185"/>
      <c r="AG188" s="187">
        <f t="shared" si="10"/>
        <v>0</v>
      </c>
      <c r="AH188" s="187"/>
      <c r="AI188" s="187"/>
      <c r="AJ188" s="53"/>
      <c r="AK188" s="188"/>
      <c r="AL188" s="188"/>
      <c r="AM188" s="186"/>
      <c r="AN188" s="186"/>
      <c r="AO188" s="185"/>
      <c r="AP188" s="185"/>
      <c r="AQ188" s="185"/>
      <c r="AR188" s="187">
        <f t="shared" si="11"/>
        <v>0</v>
      </c>
      <c r="AS188" s="187"/>
      <c r="AT188" s="200"/>
      <c r="AU188" s="137"/>
      <c r="AV188" s="135"/>
      <c r="AW188" s="135"/>
      <c r="AX188" s="135"/>
      <c r="AY188" s="135"/>
      <c r="AZ188" s="136"/>
    </row>
    <row r="189" spans="1:52" ht="36" customHeight="1" x14ac:dyDescent="0.2">
      <c r="A189" s="73">
        <v>171</v>
      </c>
      <c r="B189" s="170"/>
      <c r="C189" s="167"/>
      <c r="D189" s="167"/>
      <c r="E189" s="167"/>
      <c r="F189" s="167"/>
      <c r="G189" s="167"/>
      <c r="H189" s="167"/>
      <c r="I189" s="167"/>
      <c r="J189" s="167"/>
      <c r="K189" s="167"/>
      <c r="L189" s="167"/>
      <c r="M189" s="167"/>
      <c r="N189" s="167"/>
      <c r="O189" s="167"/>
      <c r="P189" s="168"/>
      <c r="Q189" s="168"/>
      <c r="R189" s="169"/>
      <c r="S189" s="169"/>
      <c r="T189" s="169"/>
      <c r="U189" s="134"/>
      <c r="V189" s="135"/>
      <c r="W189" s="135"/>
      <c r="X189" s="136"/>
      <c r="Y189" s="132"/>
      <c r="Z189" s="133"/>
      <c r="AA189" s="133"/>
      <c r="AB189" s="186"/>
      <c r="AC189" s="186"/>
      <c r="AD189" s="185"/>
      <c r="AE189" s="185"/>
      <c r="AF189" s="185"/>
      <c r="AG189" s="187">
        <f t="shared" si="10"/>
        <v>0</v>
      </c>
      <c r="AH189" s="187"/>
      <c r="AI189" s="187"/>
      <c r="AJ189" s="53"/>
      <c r="AK189" s="188"/>
      <c r="AL189" s="188"/>
      <c r="AM189" s="186"/>
      <c r="AN189" s="186"/>
      <c r="AO189" s="185"/>
      <c r="AP189" s="185"/>
      <c r="AQ189" s="185"/>
      <c r="AR189" s="187">
        <f t="shared" si="11"/>
        <v>0</v>
      </c>
      <c r="AS189" s="187"/>
      <c r="AT189" s="200"/>
      <c r="AU189" s="137"/>
      <c r="AV189" s="135"/>
      <c r="AW189" s="135"/>
      <c r="AX189" s="135"/>
      <c r="AY189" s="135"/>
      <c r="AZ189" s="136"/>
    </row>
    <row r="190" spans="1:52" ht="36" customHeight="1" x14ac:dyDescent="0.2">
      <c r="A190" s="73">
        <v>172</v>
      </c>
      <c r="B190" s="170"/>
      <c r="C190" s="167"/>
      <c r="D190" s="167"/>
      <c r="E190" s="167"/>
      <c r="F190" s="167"/>
      <c r="G190" s="167"/>
      <c r="H190" s="167"/>
      <c r="I190" s="167"/>
      <c r="J190" s="167"/>
      <c r="K190" s="167"/>
      <c r="L190" s="167"/>
      <c r="M190" s="167"/>
      <c r="N190" s="167"/>
      <c r="O190" s="167"/>
      <c r="P190" s="168"/>
      <c r="Q190" s="168"/>
      <c r="R190" s="169"/>
      <c r="S190" s="169"/>
      <c r="T190" s="169"/>
      <c r="U190" s="134"/>
      <c r="V190" s="135"/>
      <c r="W190" s="135"/>
      <c r="X190" s="136"/>
      <c r="Y190" s="132"/>
      <c r="Z190" s="133"/>
      <c r="AA190" s="133"/>
      <c r="AB190" s="186"/>
      <c r="AC190" s="186"/>
      <c r="AD190" s="185"/>
      <c r="AE190" s="185"/>
      <c r="AF190" s="185"/>
      <c r="AG190" s="187">
        <f t="shared" si="10"/>
        <v>0</v>
      </c>
      <c r="AH190" s="187"/>
      <c r="AI190" s="187"/>
      <c r="AJ190" s="53"/>
      <c r="AK190" s="188"/>
      <c r="AL190" s="188"/>
      <c r="AM190" s="186"/>
      <c r="AN190" s="186"/>
      <c r="AO190" s="185"/>
      <c r="AP190" s="185"/>
      <c r="AQ190" s="185"/>
      <c r="AR190" s="187">
        <f t="shared" si="11"/>
        <v>0</v>
      </c>
      <c r="AS190" s="187"/>
      <c r="AT190" s="200"/>
      <c r="AU190" s="137"/>
      <c r="AV190" s="135"/>
      <c r="AW190" s="135"/>
      <c r="AX190" s="135"/>
      <c r="AY190" s="135"/>
      <c r="AZ190" s="136"/>
    </row>
    <row r="191" spans="1:52" ht="36" customHeight="1" x14ac:dyDescent="0.2">
      <c r="A191" s="73">
        <v>173</v>
      </c>
      <c r="B191" s="170"/>
      <c r="C191" s="167"/>
      <c r="D191" s="167"/>
      <c r="E191" s="167"/>
      <c r="F191" s="167"/>
      <c r="G191" s="167"/>
      <c r="H191" s="167"/>
      <c r="I191" s="167"/>
      <c r="J191" s="167"/>
      <c r="K191" s="167"/>
      <c r="L191" s="167"/>
      <c r="M191" s="167"/>
      <c r="N191" s="167"/>
      <c r="O191" s="167"/>
      <c r="P191" s="168"/>
      <c r="Q191" s="168"/>
      <c r="R191" s="169"/>
      <c r="S191" s="169"/>
      <c r="T191" s="169"/>
      <c r="U191" s="134"/>
      <c r="V191" s="135"/>
      <c r="W191" s="135"/>
      <c r="X191" s="136"/>
      <c r="Y191" s="132"/>
      <c r="Z191" s="133"/>
      <c r="AA191" s="133"/>
      <c r="AB191" s="186"/>
      <c r="AC191" s="186"/>
      <c r="AD191" s="185"/>
      <c r="AE191" s="185"/>
      <c r="AF191" s="185"/>
      <c r="AG191" s="187">
        <f t="shared" si="10"/>
        <v>0</v>
      </c>
      <c r="AH191" s="187"/>
      <c r="AI191" s="187"/>
      <c r="AJ191" s="53"/>
      <c r="AK191" s="188"/>
      <c r="AL191" s="188"/>
      <c r="AM191" s="186"/>
      <c r="AN191" s="186"/>
      <c r="AO191" s="185"/>
      <c r="AP191" s="185"/>
      <c r="AQ191" s="185"/>
      <c r="AR191" s="187">
        <f t="shared" si="11"/>
        <v>0</v>
      </c>
      <c r="AS191" s="187"/>
      <c r="AT191" s="200"/>
      <c r="AU191" s="137"/>
      <c r="AV191" s="135"/>
      <c r="AW191" s="135"/>
      <c r="AX191" s="135"/>
      <c r="AY191" s="135"/>
      <c r="AZ191" s="136"/>
    </row>
    <row r="192" spans="1:52" ht="36" customHeight="1" x14ac:dyDescent="0.2">
      <c r="A192" s="73">
        <v>174</v>
      </c>
      <c r="B192" s="170"/>
      <c r="C192" s="167"/>
      <c r="D192" s="167"/>
      <c r="E192" s="167"/>
      <c r="F192" s="167"/>
      <c r="G192" s="167"/>
      <c r="H192" s="167"/>
      <c r="I192" s="167"/>
      <c r="J192" s="167"/>
      <c r="K192" s="167"/>
      <c r="L192" s="167"/>
      <c r="M192" s="167"/>
      <c r="N192" s="167"/>
      <c r="O192" s="167"/>
      <c r="P192" s="168"/>
      <c r="Q192" s="168"/>
      <c r="R192" s="169"/>
      <c r="S192" s="169"/>
      <c r="T192" s="169"/>
      <c r="U192" s="134"/>
      <c r="V192" s="135"/>
      <c r="W192" s="135"/>
      <c r="X192" s="136"/>
      <c r="Y192" s="132"/>
      <c r="Z192" s="133"/>
      <c r="AA192" s="133"/>
      <c r="AB192" s="186"/>
      <c r="AC192" s="186"/>
      <c r="AD192" s="185"/>
      <c r="AE192" s="185"/>
      <c r="AF192" s="185"/>
      <c r="AG192" s="187">
        <f t="shared" si="10"/>
        <v>0</v>
      </c>
      <c r="AH192" s="187"/>
      <c r="AI192" s="187"/>
      <c r="AJ192" s="53"/>
      <c r="AK192" s="188"/>
      <c r="AL192" s="188"/>
      <c r="AM192" s="186"/>
      <c r="AN192" s="186"/>
      <c r="AO192" s="185"/>
      <c r="AP192" s="185"/>
      <c r="AQ192" s="185"/>
      <c r="AR192" s="187">
        <f t="shared" si="11"/>
        <v>0</v>
      </c>
      <c r="AS192" s="187"/>
      <c r="AT192" s="200"/>
      <c r="AU192" s="137"/>
      <c r="AV192" s="135"/>
      <c r="AW192" s="135"/>
      <c r="AX192" s="135"/>
      <c r="AY192" s="135"/>
      <c r="AZ192" s="136"/>
    </row>
    <row r="193" spans="1:52" ht="36" customHeight="1" x14ac:dyDescent="0.2">
      <c r="A193" s="73">
        <v>175</v>
      </c>
      <c r="B193" s="170"/>
      <c r="C193" s="167"/>
      <c r="D193" s="167"/>
      <c r="E193" s="167"/>
      <c r="F193" s="167"/>
      <c r="G193" s="167"/>
      <c r="H193" s="167"/>
      <c r="I193" s="167"/>
      <c r="J193" s="167"/>
      <c r="K193" s="167"/>
      <c r="L193" s="167"/>
      <c r="M193" s="167"/>
      <c r="N193" s="167"/>
      <c r="O193" s="167"/>
      <c r="P193" s="168"/>
      <c r="Q193" s="168"/>
      <c r="R193" s="169"/>
      <c r="S193" s="169"/>
      <c r="T193" s="169"/>
      <c r="U193" s="134"/>
      <c r="V193" s="135"/>
      <c r="W193" s="135"/>
      <c r="X193" s="136"/>
      <c r="Y193" s="132"/>
      <c r="Z193" s="133"/>
      <c r="AA193" s="133"/>
      <c r="AB193" s="186"/>
      <c r="AC193" s="186"/>
      <c r="AD193" s="185"/>
      <c r="AE193" s="185"/>
      <c r="AF193" s="185"/>
      <c r="AG193" s="187">
        <f t="shared" si="10"/>
        <v>0</v>
      </c>
      <c r="AH193" s="187"/>
      <c r="AI193" s="187"/>
      <c r="AJ193" s="53"/>
      <c r="AK193" s="188"/>
      <c r="AL193" s="188"/>
      <c r="AM193" s="186"/>
      <c r="AN193" s="186"/>
      <c r="AO193" s="185"/>
      <c r="AP193" s="185"/>
      <c r="AQ193" s="185"/>
      <c r="AR193" s="187">
        <f t="shared" si="11"/>
        <v>0</v>
      </c>
      <c r="AS193" s="187"/>
      <c r="AT193" s="200"/>
      <c r="AU193" s="137"/>
      <c r="AV193" s="135"/>
      <c r="AW193" s="135"/>
      <c r="AX193" s="135"/>
      <c r="AY193" s="135"/>
      <c r="AZ193" s="136"/>
    </row>
    <row r="194" spans="1:52" ht="36" customHeight="1" x14ac:dyDescent="0.2">
      <c r="A194" s="73">
        <v>176</v>
      </c>
      <c r="B194" s="170"/>
      <c r="C194" s="167"/>
      <c r="D194" s="167"/>
      <c r="E194" s="167"/>
      <c r="F194" s="167"/>
      <c r="G194" s="167"/>
      <c r="H194" s="167"/>
      <c r="I194" s="167"/>
      <c r="J194" s="167"/>
      <c r="K194" s="167"/>
      <c r="L194" s="167"/>
      <c r="M194" s="167"/>
      <c r="N194" s="167"/>
      <c r="O194" s="167"/>
      <c r="P194" s="168"/>
      <c r="Q194" s="168"/>
      <c r="R194" s="169"/>
      <c r="S194" s="169"/>
      <c r="T194" s="169"/>
      <c r="U194" s="134"/>
      <c r="V194" s="135"/>
      <c r="W194" s="135"/>
      <c r="X194" s="136"/>
      <c r="Y194" s="132"/>
      <c r="Z194" s="133"/>
      <c r="AA194" s="133"/>
      <c r="AB194" s="186"/>
      <c r="AC194" s="186"/>
      <c r="AD194" s="185"/>
      <c r="AE194" s="185"/>
      <c r="AF194" s="185"/>
      <c r="AG194" s="187">
        <f t="shared" si="10"/>
        <v>0</v>
      </c>
      <c r="AH194" s="187"/>
      <c r="AI194" s="187"/>
      <c r="AJ194" s="53"/>
      <c r="AK194" s="188"/>
      <c r="AL194" s="188"/>
      <c r="AM194" s="186"/>
      <c r="AN194" s="186"/>
      <c r="AO194" s="185"/>
      <c r="AP194" s="185"/>
      <c r="AQ194" s="185"/>
      <c r="AR194" s="187">
        <f t="shared" si="11"/>
        <v>0</v>
      </c>
      <c r="AS194" s="187"/>
      <c r="AT194" s="200"/>
      <c r="AU194" s="137"/>
      <c r="AV194" s="135"/>
      <c r="AW194" s="135"/>
      <c r="AX194" s="135"/>
      <c r="AY194" s="135"/>
      <c r="AZ194" s="136"/>
    </row>
    <row r="195" spans="1:52" ht="36" customHeight="1" x14ac:dyDescent="0.2">
      <c r="A195" s="73">
        <v>177</v>
      </c>
      <c r="B195" s="170"/>
      <c r="C195" s="167"/>
      <c r="D195" s="167"/>
      <c r="E195" s="167"/>
      <c r="F195" s="167"/>
      <c r="G195" s="167"/>
      <c r="H195" s="167"/>
      <c r="I195" s="167"/>
      <c r="J195" s="167"/>
      <c r="K195" s="167"/>
      <c r="L195" s="167"/>
      <c r="M195" s="167"/>
      <c r="N195" s="167"/>
      <c r="O195" s="167"/>
      <c r="P195" s="168"/>
      <c r="Q195" s="168"/>
      <c r="R195" s="169"/>
      <c r="S195" s="169"/>
      <c r="T195" s="169"/>
      <c r="U195" s="134"/>
      <c r="V195" s="135"/>
      <c r="W195" s="135"/>
      <c r="X195" s="136"/>
      <c r="Y195" s="132"/>
      <c r="Z195" s="133"/>
      <c r="AA195" s="133"/>
      <c r="AB195" s="186"/>
      <c r="AC195" s="186"/>
      <c r="AD195" s="185"/>
      <c r="AE195" s="185"/>
      <c r="AF195" s="185"/>
      <c r="AG195" s="187">
        <f t="shared" si="10"/>
        <v>0</v>
      </c>
      <c r="AH195" s="187"/>
      <c r="AI195" s="187"/>
      <c r="AJ195" s="53"/>
      <c r="AK195" s="188"/>
      <c r="AL195" s="188"/>
      <c r="AM195" s="186"/>
      <c r="AN195" s="186"/>
      <c r="AO195" s="185"/>
      <c r="AP195" s="185"/>
      <c r="AQ195" s="185"/>
      <c r="AR195" s="187">
        <f t="shared" si="11"/>
        <v>0</v>
      </c>
      <c r="AS195" s="187"/>
      <c r="AT195" s="200"/>
      <c r="AU195" s="137"/>
      <c r="AV195" s="135"/>
      <c r="AW195" s="135"/>
      <c r="AX195" s="135"/>
      <c r="AY195" s="135"/>
      <c r="AZ195" s="136"/>
    </row>
    <row r="196" spans="1:52" ht="36" customHeight="1" x14ac:dyDescent="0.2">
      <c r="A196" s="73">
        <v>178</v>
      </c>
      <c r="B196" s="170"/>
      <c r="C196" s="167"/>
      <c r="D196" s="167"/>
      <c r="E196" s="167"/>
      <c r="F196" s="167"/>
      <c r="G196" s="167"/>
      <c r="H196" s="167"/>
      <c r="I196" s="167"/>
      <c r="J196" s="167"/>
      <c r="K196" s="167"/>
      <c r="L196" s="167"/>
      <c r="M196" s="167"/>
      <c r="N196" s="167"/>
      <c r="O196" s="167"/>
      <c r="P196" s="168"/>
      <c r="Q196" s="168"/>
      <c r="R196" s="169"/>
      <c r="S196" s="169"/>
      <c r="T196" s="169"/>
      <c r="U196" s="134"/>
      <c r="V196" s="135"/>
      <c r="W196" s="135"/>
      <c r="X196" s="136"/>
      <c r="Y196" s="132"/>
      <c r="Z196" s="133"/>
      <c r="AA196" s="133"/>
      <c r="AB196" s="186"/>
      <c r="AC196" s="186"/>
      <c r="AD196" s="185"/>
      <c r="AE196" s="185"/>
      <c r="AF196" s="185"/>
      <c r="AG196" s="187">
        <f t="shared" si="10"/>
        <v>0</v>
      </c>
      <c r="AH196" s="187"/>
      <c r="AI196" s="187"/>
      <c r="AJ196" s="53"/>
      <c r="AK196" s="188"/>
      <c r="AL196" s="188"/>
      <c r="AM196" s="186"/>
      <c r="AN196" s="186"/>
      <c r="AO196" s="185"/>
      <c r="AP196" s="185"/>
      <c r="AQ196" s="185"/>
      <c r="AR196" s="187">
        <f t="shared" si="11"/>
        <v>0</v>
      </c>
      <c r="AS196" s="187"/>
      <c r="AT196" s="200"/>
      <c r="AU196" s="137"/>
      <c r="AV196" s="135"/>
      <c r="AW196" s="135"/>
      <c r="AX196" s="135"/>
      <c r="AY196" s="135"/>
      <c r="AZ196" s="136"/>
    </row>
    <row r="197" spans="1:52" ht="36" customHeight="1" x14ac:dyDescent="0.2">
      <c r="A197" s="73">
        <v>179</v>
      </c>
      <c r="B197" s="170"/>
      <c r="C197" s="167"/>
      <c r="D197" s="167"/>
      <c r="E197" s="167"/>
      <c r="F197" s="167"/>
      <c r="G197" s="167"/>
      <c r="H197" s="167"/>
      <c r="I197" s="167"/>
      <c r="J197" s="167"/>
      <c r="K197" s="167"/>
      <c r="L197" s="167"/>
      <c r="M197" s="167"/>
      <c r="N197" s="167"/>
      <c r="O197" s="167"/>
      <c r="P197" s="168"/>
      <c r="Q197" s="168"/>
      <c r="R197" s="169"/>
      <c r="S197" s="169"/>
      <c r="T197" s="169"/>
      <c r="U197" s="134"/>
      <c r="V197" s="135"/>
      <c r="W197" s="135"/>
      <c r="X197" s="136"/>
      <c r="Y197" s="132"/>
      <c r="Z197" s="133"/>
      <c r="AA197" s="133"/>
      <c r="AB197" s="186"/>
      <c r="AC197" s="186"/>
      <c r="AD197" s="185"/>
      <c r="AE197" s="185"/>
      <c r="AF197" s="185"/>
      <c r="AG197" s="187">
        <f t="shared" si="10"/>
        <v>0</v>
      </c>
      <c r="AH197" s="187"/>
      <c r="AI197" s="187"/>
      <c r="AJ197" s="53"/>
      <c r="AK197" s="188"/>
      <c r="AL197" s="188"/>
      <c r="AM197" s="186"/>
      <c r="AN197" s="186"/>
      <c r="AO197" s="185"/>
      <c r="AP197" s="185"/>
      <c r="AQ197" s="185"/>
      <c r="AR197" s="187">
        <f t="shared" si="11"/>
        <v>0</v>
      </c>
      <c r="AS197" s="187"/>
      <c r="AT197" s="200"/>
      <c r="AU197" s="137"/>
      <c r="AV197" s="135"/>
      <c r="AW197" s="135"/>
      <c r="AX197" s="135"/>
      <c r="AY197" s="135"/>
      <c r="AZ197" s="136"/>
    </row>
    <row r="198" spans="1:52" ht="36" customHeight="1" x14ac:dyDescent="0.2">
      <c r="A198" s="73">
        <v>180</v>
      </c>
      <c r="B198" s="170"/>
      <c r="C198" s="167"/>
      <c r="D198" s="167"/>
      <c r="E198" s="167"/>
      <c r="F198" s="167"/>
      <c r="G198" s="167"/>
      <c r="H198" s="167"/>
      <c r="I198" s="167"/>
      <c r="J198" s="167"/>
      <c r="K198" s="167"/>
      <c r="L198" s="167"/>
      <c r="M198" s="167"/>
      <c r="N198" s="167"/>
      <c r="O198" s="167"/>
      <c r="P198" s="168"/>
      <c r="Q198" s="168"/>
      <c r="R198" s="169"/>
      <c r="S198" s="169"/>
      <c r="T198" s="169"/>
      <c r="U198" s="134"/>
      <c r="V198" s="135"/>
      <c r="W198" s="135"/>
      <c r="X198" s="136"/>
      <c r="Y198" s="132"/>
      <c r="Z198" s="133"/>
      <c r="AA198" s="133"/>
      <c r="AB198" s="186"/>
      <c r="AC198" s="186"/>
      <c r="AD198" s="185"/>
      <c r="AE198" s="185"/>
      <c r="AF198" s="185"/>
      <c r="AG198" s="187">
        <f t="shared" si="10"/>
        <v>0</v>
      </c>
      <c r="AH198" s="187"/>
      <c r="AI198" s="187"/>
      <c r="AJ198" s="53"/>
      <c r="AK198" s="188"/>
      <c r="AL198" s="188"/>
      <c r="AM198" s="186"/>
      <c r="AN198" s="186"/>
      <c r="AO198" s="185"/>
      <c r="AP198" s="185"/>
      <c r="AQ198" s="185"/>
      <c r="AR198" s="187">
        <f t="shared" si="11"/>
        <v>0</v>
      </c>
      <c r="AS198" s="187"/>
      <c r="AT198" s="200"/>
      <c r="AU198" s="137"/>
      <c r="AV198" s="135"/>
      <c r="AW198" s="135"/>
      <c r="AX198" s="135"/>
      <c r="AY198" s="135"/>
      <c r="AZ198" s="136"/>
    </row>
    <row r="199" spans="1:52" ht="36" customHeight="1" x14ac:dyDescent="0.2">
      <c r="A199" s="73">
        <v>181</v>
      </c>
      <c r="B199" s="170"/>
      <c r="C199" s="167"/>
      <c r="D199" s="167"/>
      <c r="E199" s="167"/>
      <c r="F199" s="167"/>
      <c r="G199" s="167"/>
      <c r="H199" s="167"/>
      <c r="I199" s="167"/>
      <c r="J199" s="167"/>
      <c r="K199" s="167"/>
      <c r="L199" s="167"/>
      <c r="M199" s="167"/>
      <c r="N199" s="167"/>
      <c r="O199" s="167"/>
      <c r="P199" s="168"/>
      <c r="Q199" s="168"/>
      <c r="R199" s="169"/>
      <c r="S199" s="169"/>
      <c r="T199" s="169"/>
      <c r="U199" s="134"/>
      <c r="V199" s="135"/>
      <c r="W199" s="135"/>
      <c r="X199" s="136"/>
      <c r="Y199" s="132"/>
      <c r="Z199" s="133"/>
      <c r="AA199" s="133"/>
      <c r="AB199" s="186"/>
      <c r="AC199" s="186"/>
      <c r="AD199" s="185"/>
      <c r="AE199" s="185"/>
      <c r="AF199" s="185"/>
      <c r="AG199" s="187">
        <f t="shared" si="10"/>
        <v>0</v>
      </c>
      <c r="AH199" s="187"/>
      <c r="AI199" s="187"/>
      <c r="AJ199" s="53"/>
      <c r="AK199" s="188"/>
      <c r="AL199" s="188"/>
      <c r="AM199" s="186"/>
      <c r="AN199" s="186"/>
      <c r="AO199" s="185"/>
      <c r="AP199" s="185"/>
      <c r="AQ199" s="185"/>
      <c r="AR199" s="187">
        <f t="shared" si="11"/>
        <v>0</v>
      </c>
      <c r="AS199" s="187"/>
      <c r="AT199" s="200"/>
      <c r="AU199" s="137"/>
      <c r="AV199" s="135"/>
      <c r="AW199" s="135"/>
      <c r="AX199" s="135"/>
      <c r="AY199" s="135"/>
      <c r="AZ199" s="136"/>
    </row>
    <row r="200" spans="1:52" ht="36" customHeight="1" x14ac:dyDescent="0.2">
      <c r="A200" s="73">
        <v>182</v>
      </c>
      <c r="B200" s="170"/>
      <c r="C200" s="167"/>
      <c r="D200" s="167"/>
      <c r="E200" s="167"/>
      <c r="F200" s="167"/>
      <c r="G200" s="167"/>
      <c r="H200" s="167"/>
      <c r="I200" s="167"/>
      <c r="J200" s="167"/>
      <c r="K200" s="167"/>
      <c r="L200" s="167"/>
      <c r="M200" s="167"/>
      <c r="N200" s="167"/>
      <c r="O200" s="167"/>
      <c r="P200" s="168"/>
      <c r="Q200" s="168"/>
      <c r="R200" s="169"/>
      <c r="S200" s="169"/>
      <c r="T200" s="169"/>
      <c r="U200" s="134"/>
      <c r="V200" s="135"/>
      <c r="W200" s="135"/>
      <c r="X200" s="136"/>
      <c r="Y200" s="132"/>
      <c r="Z200" s="133"/>
      <c r="AA200" s="133"/>
      <c r="AB200" s="186"/>
      <c r="AC200" s="186"/>
      <c r="AD200" s="185"/>
      <c r="AE200" s="185"/>
      <c r="AF200" s="185"/>
      <c r="AG200" s="187">
        <f t="shared" si="10"/>
        <v>0</v>
      </c>
      <c r="AH200" s="187"/>
      <c r="AI200" s="187"/>
      <c r="AJ200" s="53"/>
      <c r="AK200" s="188"/>
      <c r="AL200" s="188"/>
      <c r="AM200" s="186"/>
      <c r="AN200" s="186"/>
      <c r="AO200" s="185"/>
      <c r="AP200" s="185"/>
      <c r="AQ200" s="185"/>
      <c r="AR200" s="187">
        <f t="shared" si="11"/>
        <v>0</v>
      </c>
      <c r="AS200" s="187"/>
      <c r="AT200" s="200"/>
      <c r="AU200" s="137"/>
      <c r="AV200" s="135"/>
      <c r="AW200" s="135"/>
      <c r="AX200" s="135"/>
      <c r="AY200" s="135"/>
      <c r="AZ200" s="136"/>
    </row>
    <row r="201" spans="1:52" ht="36" customHeight="1" x14ac:dyDescent="0.2">
      <c r="A201" s="73">
        <v>183</v>
      </c>
      <c r="B201" s="170"/>
      <c r="C201" s="167"/>
      <c r="D201" s="167"/>
      <c r="E201" s="167"/>
      <c r="F201" s="167"/>
      <c r="G201" s="167"/>
      <c r="H201" s="167"/>
      <c r="I201" s="167"/>
      <c r="J201" s="167"/>
      <c r="K201" s="167"/>
      <c r="L201" s="167"/>
      <c r="M201" s="167"/>
      <c r="N201" s="167"/>
      <c r="O201" s="167"/>
      <c r="P201" s="168"/>
      <c r="Q201" s="168"/>
      <c r="R201" s="169"/>
      <c r="S201" s="169"/>
      <c r="T201" s="169"/>
      <c r="U201" s="134"/>
      <c r="V201" s="135"/>
      <c r="W201" s="135"/>
      <c r="X201" s="136"/>
      <c r="Y201" s="132"/>
      <c r="Z201" s="133"/>
      <c r="AA201" s="133"/>
      <c r="AB201" s="186"/>
      <c r="AC201" s="186"/>
      <c r="AD201" s="185"/>
      <c r="AE201" s="185"/>
      <c r="AF201" s="185"/>
      <c r="AG201" s="187">
        <f t="shared" si="10"/>
        <v>0</v>
      </c>
      <c r="AH201" s="187"/>
      <c r="AI201" s="187"/>
      <c r="AJ201" s="53"/>
      <c r="AK201" s="188"/>
      <c r="AL201" s="188"/>
      <c r="AM201" s="186"/>
      <c r="AN201" s="186"/>
      <c r="AO201" s="185"/>
      <c r="AP201" s="185"/>
      <c r="AQ201" s="185"/>
      <c r="AR201" s="187">
        <f t="shared" si="11"/>
        <v>0</v>
      </c>
      <c r="AS201" s="187"/>
      <c r="AT201" s="200"/>
      <c r="AU201" s="137"/>
      <c r="AV201" s="135"/>
      <c r="AW201" s="135"/>
      <c r="AX201" s="135"/>
      <c r="AY201" s="135"/>
      <c r="AZ201" s="136"/>
    </row>
    <row r="202" spans="1:52" ht="36" customHeight="1" x14ac:dyDescent="0.2">
      <c r="A202" s="73">
        <v>184</v>
      </c>
      <c r="B202" s="170"/>
      <c r="C202" s="167"/>
      <c r="D202" s="167"/>
      <c r="E202" s="167"/>
      <c r="F202" s="167"/>
      <c r="G202" s="167"/>
      <c r="H202" s="167"/>
      <c r="I202" s="167"/>
      <c r="J202" s="167"/>
      <c r="K202" s="167"/>
      <c r="L202" s="167"/>
      <c r="M202" s="167"/>
      <c r="N202" s="167"/>
      <c r="O202" s="167"/>
      <c r="P202" s="168"/>
      <c r="Q202" s="168"/>
      <c r="R202" s="169"/>
      <c r="S202" s="169"/>
      <c r="T202" s="169"/>
      <c r="U202" s="134"/>
      <c r="V202" s="135"/>
      <c r="W202" s="135"/>
      <c r="X202" s="136"/>
      <c r="Y202" s="132"/>
      <c r="Z202" s="133"/>
      <c r="AA202" s="133"/>
      <c r="AB202" s="186"/>
      <c r="AC202" s="186"/>
      <c r="AD202" s="185"/>
      <c r="AE202" s="185"/>
      <c r="AF202" s="185"/>
      <c r="AG202" s="187">
        <f t="shared" si="10"/>
        <v>0</v>
      </c>
      <c r="AH202" s="187"/>
      <c r="AI202" s="187"/>
      <c r="AJ202" s="53"/>
      <c r="AK202" s="188"/>
      <c r="AL202" s="188"/>
      <c r="AM202" s="186"/>
      <c r="AN202" s="186"/>
      <c r="AO202" s="185"/>
      <c r="AP202" s="185"/>
      <c r="AQ202" s="185"/>
      <c r="AR202" s="187">
        <f t="shared" si="11"/>
        <v>0</v>
      </c>
      <c r="AS202" s="187"/>
      <c r="AT202" s="200"/>
      <c r="AU202" s="137"/>
      <c r="AV202" s="135"/>
      <c r="AW202" s="135"/>
      <c r="AX202" s="135"/>
      <c r="AY202" s="135"/>
      <c r="AZ202" s="136"/>
    </row>
    <row r="203" spans="1:52" ht="36" customHeight="1" x14ac:dyDescent="0.2">
      <c r="A203" s="73">
        <v>185</v>
      </c>
      <c r="B203" s="170"/>
      <c r="C203" s="167"/>
      <c r="D203" s="167"/>
      <c r="E203" s="167"/>
      <c r="F203" s="167"/>
      <c r="G203" s="167"/>
      <c r="H203" s="167"/>
      <c r="I203" s="167"/>
      <c r="J203" s="167"/>
      <c r="K203" s="167"/>
      <c r="L203" s="167"/>
      <c r="M203" s="167"/>
      <c r="N203" s="167"/>
      <c r="O203" s="167"/>
      <c r="P203" s="168"/>
      <c r="Q203" s="168"/>
      <c r="R203" s="169"/>
      <c r="S203" s="169"/>
      <c r="T203" s="169"/>
      <c r="U203" s="134"/>
      <c r="V203" s="135"/>
      <c r="W203" s="135"/>
      <c r="X203" s="136"/>
      <c r="Y203" s="132"/>
      <c r="Z203" s="133"/>
      <c r="AA203" s="133"/>
      <c r="AB203" s="186"/>
      <c r="AC203" s="186"/>
      <c r="AD203" s="185"/>
      <c r="AE203" s="185"/>
      <c r="AF203" s="185"/>
      <c r="AG203" s="187">
        <f t="shared" si="10"/>
        <v>0</v>
      </c>
      <c r="AH203" s="187"/>
      <c r="AI203" s="187"/>
      <c r="AJ203" s="53"/>
      <c r="AK203" s="188"/>
      <c r="AL203" s="188"/>
      <c r="AM203" s="186"/>
      <c r="AN203" s="186"/>
      <c r="AO203" s="185"/>
      <c r="AP203" s="185"/>
      <c r="AQ203" s="185"/>
      <c r="AR203" s="187">
        <f t="shared" si="11"/>
        <v>0</v>
      </c>
      <c r="AS203" s="187"/>
      <c r="AT203" s="200"/>
      <c r="AU203" s="137"/>
      <c r="AV203" s="135"/>
      <c r="AW203" s="135"/>
      <c r="AX203" s="135"/>
      <c r="AY203" s="135"/>
      <c r="AZ203" s="136"/>
    </row>
    <row r="204" spans="1:52" ht="36" customHeight="1" x14ac:dyDescent="0.2">
      <c r="A204" s="73">
        <v>186</v>
      </c>
      <c r="B204" s="170"/>
      <c r="C204" s="167"/>
      <c r="D204" s="167"/>
      <c r="E204" s="167"/>
      <c r="F204" s="167"/>
      <c r="G204" s="167"/>
      <c r="H204" s="167"/>
      <c r="I204" s="167"/>
      <c r="J204" s="167"/>
      <c r="K204" s="167"/>
      <c r="L204" s="167"/>
      <c r="M204" s="167"/>
      <c r="N204" s="167"/>
      <c r="O204" s="167"/>
      <c r="P204" s="168"/>
      <c r="Q204" s="168"/>
      <c r="R204" s="169"/>
      <c r="S204" s="169"/>
      <c r="T204" s="169"/>
      <c r="U204" s="134"/>
      <c r="V204" s="135"/>
      <c r="W204" s="135"/>
      <c r="X204" s="136"/>
      <c r="Y204" s="132"/>
      <c r="Z204" s="133"/>
      <c r="AA204" s="133"/>
      <c r="AB204" s="186"/>
      <c r="AC204" s="186"/>
      <c r="AD204" s="185"/>
      <c r="AE204" s="185"/>
      <c r="AF204" s="185"/>
      <c r="AG204" s="187">
        <f t="shared" si="10"/>
        <v>0</v>
      </c>
      <c r="AH204" s="187"/>
      <c r="AI204" s="187"/>
      <c r="AJ204" s="53"/>
      <c r="AK204" s="188"/>
      <c r="AL204" s="188"/>
      <c r="AM204" s="186"/>
      <c r="AN204" s="186"/>
      <c r="AO204" s="185"/>
      <c r="AP204" s="185"/>
      <c r="AQ204" s="185"/>
      <c r="AR204" s="187">
        <f t="shared" si="11"/>
        <v>0</v>
      </c>
      <c r="AS204" s="187"/>
      <c r="AT204" s="200"/>
      <c r="AU204" s="137"/>
      <c r="AV204" s="135"/>
      <c r="AW204" s="135"/>
      <c r="AX204" s="135"/>
      <c r="AY204" s="135"/>
      <c r="AZ204" s="136"/>
    </row>
    <row r="205" spans="1:52" ht="36" customHeight="1" x14ac:dyDescent="0.2">
      <c r="A205" s="73">
        <v>187</v>
      </c>
      <c r="B205" s="170"/>
      <c r="C205" s="167"/>
      <c r="D205" s="167"/>
      <c r="E205" s="167"/>
      <c r="F205" s="167"/>
      <c r="G205" s="167"/>
      <c r="H205" s="167"/>
      <c r="I205" s="167"/>
      <c r="J205" s="167"/>
      <c r="K205" s="167"/>
      <c r="L205" s="167"/>
      <c r="M205" s="167"/>
      <c r="N205" s="167"/>
      <c r="O205" s="167"/>
      <c r="P205" s="168"/>
      <c r="Q205" s="168"/>
      <c r="R205" s="169"/>
      <c r="S205" s="169"/>
      <c r="T205" s="169"/>
      <c r="U205" s="134"/>
      <c r="V205" s="135"/>
      <c r="W205" s="135"/>
      <c r="X205" s="136"/>
      <c r="Y205" s="132"/>
      <c r="Z205" s="133"/>
      <c r="AA205" s="133"/>
      <c r="AB205" s="186"/>
      <c r="AC205" s="186"/>
      <c r="AD205" s="185"/>
      <c r="AE205" s="185"/>
      <c r="AF205" s="185"/>
      <c r="AG205" s="187">
        <f t="shared" si="10"/>
        <v>0</v>
      </c>
      <c r="AH205" s="187"/>
      <c r="AI205" s="187"/>
      <c r="AJ205" s="53"/>
      <c r="AK205" s="188"/>
      <c r="AL205" s="188"/>
      <c r="AM205" s="186"/>
      <c r="AN205" s="186"/>
      <c r="AO205" s="185"/>
      <c r="AP205" s="185"/>
      <c r="AQ205" s="185"/>
      <c r="AR205" s="187">
        <f t="shared" si="11"/>
        <v>0</v>
      </c>
      <c r="AS205" s="187"/>
      <c r="AT205" s="200"/>
      <c r="AU205" s="137"/>
      <c r="AV205" s="135"/>
      <c r="AW205" s="135"/>
      <c r="AX205" s="135"/>
      <c r="AY205" s="135"/>
      <c r="AZ205" s="136"/>
    </row>
    <row r="206" spans="1:52" ht="36" customHeight="1" thickBot="1" x14ac:dyDescent="0.25">
      <c r="A206" s="73">
        <v>188</v>
      </c>
      <c r="B206" s="196"/>
      <c r="C206" s="197"/>
      <c r="D206" s="197"/>
      <c r="E206" s="197"/>
      <c r="F206" s="197"/>
      <c r="G206" s="197"/>
      <c r="H206" s="197"/>
      <c r="I206" s="197"/>
      <c r="J206" s="197"/>
      <c r="K206" s="197"/>
      <c r="L206" s="197"/>
      <c r="M206" s="197"/>
      <c r="N206" s="197"/>
      <c r="O206" s="197"/>
      <c r="P206" s="198"/>
      <c r="Q206" s="198"/>
      <c r="R206" s="199"/>
      <c r="S206" s="199"/>
      <c r="T206" s="199"/>
      <c r="U206" s="193"/>
      <c r="V206" s="139"/>
      <c r="W206" s="139"/>
      <c r="X206" s="140"/>
      <c r="Y206" s="194"/>
      <c r="Z206" s="195"/>
      <c r="AA206" s="195"/>
      <c r="AB206" s="190"/>
      <c r="AC206" s="190"/>
      <c r="AD206" s="189"/>
      <c r="AE206" s="189"/>
      <c r="AF206" s="189"/>
      <c r="AG206" s="191">
        <f t="shared" si="10"/>
        <v>0</v>
      </c>
      <c r="AH206" s="191"/>
      <c r="AI206" s="191"/>
      <c r="AJ206" s="54"/>
      <c r="AK206" s="192"/>
      <c r="AL206" s="192"/>
      <c r="AM206" s="178"/>
      <c r="AN206" s="178"/>
      <c r="AO206" s="177"/>
      <c r="AP206" s="177"/>
      <c r="AQ206" s="177"/>
      <c r="AR206" s="179">
        <f t="shared" si="11"/>
        <v>0</v>
      </c>
      <c r="AS206" s="179"/>
      <c r="AT206" s="180"/>
      <c r="AU206" s="138"/>
      <c r="AV206" s="139"/>
      <c r="AW206" s="139"/>
      <c r="AX206" s="139"/>
      <c r="AY206" s="139"/>
      <c r="AZ206" s="140"/>
    </row>
    <row r="207" spans="1:52" ht="12" customHeight="1" thickTop="1" thickBot="1" x14ac:dyDescent="0.25">
      <c r="B207" s="48"/>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51"/>
    </row>
    <row r="208" spans="1:52" ht="36" customHeight="1" thickTop="1" x14ac:dyDescent="0.2">
      <c r="B208" s="28"/>
      <c r="C208" s="28"/>
      <c r="D208" s="29"/>
      <c r="E208" s="29"/>
      <c r="F208" s="30"/>
      <c r="G208" s="30"/>
      <c r="H208" s="22"/>
      <c r="O208" s="27"/>
      <c r="AD208" s="127" t="s">
        <v>0</v>
      </c>
      <c r="AE208" s="127"/>
      <c r="AF208" s="128"/>
      <c r="AG208" s="234">
        <f>SUM(AG19:AI206)</f>
        <v>0</v>
      </c>
      <c r="AH208" s="235"/>
      <c r="AI208" s="235"/>
      <c r="AO208" s="127" t="s">
        <v>0</v>
      </c>
      <c r="AP208" s="127"/>
      <c r="AQ208" s="128"/>
      <c r="AR208" s="234">
        <f>SUM(AR19:AT206)</f>
        <v>0</v>
      </c>
      <c r="AS208" s="235"/>
      <c r="AT208" s="235"/>
    </row>
  </sheetData>
  <sheetProtection algorithmName="SHA-512" hashValue="pu5vjAU8oExN6yMmZVb2Q1wiNz2CVPV0dOKNMj4DrLhjsbvExOG7qDdtXL0e/ILFOv1INqfuO6lt5bo+GCbHJA==" saltValue="8B2PNKZYM5sMXVQ04fJpiQ==" spinCount="100000" sheet="1" objects="1" scenarios="1" selectLockedCells="1"/>
  <mergeCells count="2885">
    <mergeCell ref="B6:C6"/>
    <mergeCell ref="D6:G6"/>
    <mergeCell ref="H6:J6"/>
    <mergeCell ref="K6:M6"/>
    <mergeCell ref="B21:E21"/>
    <mergeCell ref="F21:I21"/>
    <mergeCell ref="J21:O21"/>
    <mergeCell ref="P21:Q21"/>
    <mergeCell ref="R21:T21"/>
    <mergeCell ref="B20:E20"/>
    <mergeCell ref="F20:I20"/>
    <mergeCell ref="J20:O20"/>
    <mergeCell ref="P20:Q20"/>
    <mergeCell ref="R20:T20"/>
    <mergeCell ref="O6:P6"/>
    <mergeCell ref="Q6:T6"/>
    <mergeCell ref="H10:J10"/>
    <mergeCell ref="K10:M10"/>
    <mergeCell ref="O10:P10"/>
    <mergeCell ref="Q8:T8"/>
    <mergeCell ref="B24:E24"/>
    <mergeCell ref="F24:I24"/>
    <mergeCell ref="J24:O24"/>
    <mergeCell ref="P24:Q24"/>
    <mergeCell ref="R24:T24"/>
    <mergeCell ref="B23:E23"/>
    <mergeCell ref="F23:I23"/>
    <mergeCell ref="J23:O23"/>
    <mergeCell ref="P23:Q23"/>
    <mergeCell ref="R23:T23"/>
    <mergeCell ref="U22:X22"/>
    <mergeCell ref="Y22:AA22"/>
    <mergeCell ref="AB22:AC22"/>
    <mergeCell ref="AD22:AF22"/>
    <mergeCell ref="AG22:AI22"/>
    <mergeCell ref="B22:E22"/>
    <mergeCell ref="F22:I22"/>
    <mergeCell ref="J22:O22"/>
    <mergeCell ref="P22:Q22"/>
    <mergeCell ref="R22:T22"/>
    <mergeCell ref="B27:E27"/>
    <mergeCell ref="F27:I27"/>
    <mergeCell ref="J27:O27"/>
    <mergeCell ref="P27:Q27"/>
    <mergeCell ref="R27:T27"/>
    <mergeCell ref="B26:E26"/>
    <mergeCell ref="F26:I26"/>
    <mergeCell ref="J26:O26"/>
    <mergeCell ref="P26:Q26"/>
    <mergeCell ref="R26:T26"/>
    <mergeCell ref="U25:X25"/>
    <mergeCell ref="Y25:AA25"/>
    <mergeCell ref="AB25:AC25"/>
    <mergeCell ref="AD25:AF25"/>
    <mergeCell ref="AG25:AI25"/>
    <mergeCell ref="B25:E25"/>
    <mergeCell ref="F25:I25"/>
    <mergeCell ref="J25:O25"/>
    <mergeCell ref="P25:Q25"/>
    <mergeCell ref="R25:T25"/>
    <mergeCell ref="B30:E30"/>
    <mergeCell ref="F30:I30"/>
    <mergeCell ref="J30:O30"/>
    <mergeCell ref="P30:Q30"/>
    <mergeCell ref="R30:T30"/>
    <mergeCell ref="B29:E29"/>
    <mergeCell ref="F29:I29"/>
    <mergeCell ref="J29:O29"/>
    <mergeCell ref="P29:Q29"/>
    <mergeCell ref="R29:T29"/>
    <mergeCell ref="U28:X28"/>
    <mergeCell ref="Y28:AA28"/>
    <mergeCell ref="AB28:AC28"/>
    <mergeCell ref="AD28:AF28"/>
    <mergeCell ref="AG28:AI28"/>
    <mergeCell ref="B28:E28"/>
    <mergeCell ref="F28:I28"/>
    <mergeCell ref="J28:O28"/>
    <mergeCell ref="P28:Q28"/>
    <mergeCell ref="R28:T28"/>
    <mergeCell ref="B33:E33"/>
    <mergeCell ref="F33:I33"/>
    <mergeCell ref="J33:O33"/>
    <mergeCell ref="P33:Q33"/>
    <mergeCell ref="R33:T33"/>
    <mergeCell ref="B32:E32"/>
    <mergeCell ref="F32:I32"/>
    <mergeCell ref="J32:O32"/>
    <mergeCell ref="P32:Q32"/>
    <mergeCell ref="R32:T32"/>
    <mergeCell ref="U31:X31"/>
    <mergeCell ref="Y31:AA31"/>
    <mergeCell ref="AB31:AC31"/>
    <mergeCell ref="AD31:AF31"/>
    <mergeCell ref="AG31:AI31"/>
    <mergeCell ref="B31:E31"/>
    <mergeCell ref="F31:I31"/>
    <mergeCell ref="J31:O31"/>
    <mergeCell ref="P31:Q31"/>
    <mergeCell ref="R31:T31"/>
    <mergeCell ref="B36:E36"/>
    <mergeCell ref="F36:I36"/>
    <mergeCell ref="J36:O36"/>
    <mergeCell ref="P36:Q36"/>
    <mergeCell ref="R36:T36"/>
    <mergeCell ref="B35:E35"/>
    <mergeCell ref="F35:I35"/>
    <mergeCell ref="J35:O35"/>
    <mergeCell ref="P35:Q35"/>
    <mergeCell ref="R35:T35"/>
    <mergeCell ref="U34:X34"/>
    <mergeCell ref="Y34:AA34"/>
    <mergeCell ref="AB34:AC34"/>
    <mergeCell ref="AD34:AF34"/>
    <mergeCell ref="AG34:AI34"/>
    <mergeCell ref="B34:E34"/>
    <mergeCell ref="F34:I34"/>
    <mergeCell ref="J34:O34"/>
    <mergeCell ref="P34:Q34"/>
    <mergeCell ref="R34:T34"/>
    <mergeCell ref="B39:E39"/>
    <mergeCell ref="F39:I39"/>
    <mergeCell ref="J39:O39"/>
    <mergeCell ref="P39:Q39"/>
    <mergeCell ref="R39:T39"/>
    <mergeCell ref="B38:E38"/>
    <mergeCell ref="F38:I38"/>
    <mergeCell ref="J38:O38"/>
    <mergeCell ref="P38:Q38"/>
    <mergeCell ref="R38:T38"/>
    <mergeCell ref="U37:X37"/>
    <mergeCell ref="Y37:AA37"/>
    <mergeCell ref="AB37:AC37"/>
    <mergeCell ref="AD37:AF37"/>
    <mergeCell ref="AG37:AI37"/>
    <mergeCell ref="B37:E37"/>
    <mergeCell ref="F37:I37"/>
    <mergeCell ref="J37:O37"/>
    <mergeCell ref="P37:Q37"/>
    <mergeCell ref="R37:T37"/>
    <mergeCell ref="B42:E42"/>
    <mergeCell ref="F42:I42"/>
    <mergeCell ref="J42:O42"/>
    <mergeCell ref="P42:Q42"/>
    <mergeCell ref="R42:T42"/>
    <mergeCell ref="B41:E41"/>
    <mergeCell ref="F41:I41"/>
    <mergeCell ref="J41:O41"/>
    <mergeCell ref="P41:Q41"/>
    <mergeCell ref="R41:T41"/>
    <mergeCell ref="U40:X40"/>
    <mergeCell ref="Y40:AA40"/>
    <mergeCell ref="AB40:AC40"/>
    <mergeCell ref="AD40:AF40"/>
    <mergeCell ref="AG40:AI40"/>
    <mergeCell ref="B40:E40"/>
    <mergeCell ref="F40:I40"/>
    <mergeCell ref="J40:O40"/>
    <mergeCell ref="P40:Q40"/>
    <mergeCell ref="R40:T40"/>
    <mergeCell ref="B45:E45"/>
    <mergeCell ref="F45:I45"/>
    <mergeCell ref="J45:O45"/>
    <mergeCell ref="P45:Q45"/>
    <mergeCell ref="R45:T45"/>
    <mergeCell ref="B44:E44"/>
    <mergeCell ref="F44:I44"/>
    <mergeCell ref="J44:O44"/>
    <mergeCell ref="P44:Q44"/>
    <mergeCell ref="R44:T44"/>
    <mergeCell ref="U43:X43"/>
    <mergeCell ref="Y43:AA43"/>
    <mergeCell ref="AB43:AC43"/>
    <mergeCell ref="AD43:AF43"/>
    <mergeCell ref="AG43:AI43"/>
    <mergeCell ref="B43:E43"/>
    <mergeCell ref="F43:I43"/>
    <mergeCell ref="J43:O43"/>
    <mergeCell ref="P43:Q43"/>
    <mergeCell ref="R43:T43"/>
    <mergeCell ref="B48:E48"/>
    <mergeCell ref="F48:I48"/>
    <mergeCell ref="J48:O48"/>
    <mergeCell ref="P48:Q48"/>
    <mergeCell ref="R48:T48"/>
    <mergeCell ref="B47:E47"/>
    <mergeCell ref="F47:I47"/>
    <mergeCell ref="J47:O47"/>
    <mergeCell ref="P47:Q47"/>
    <mergeCell ref="R47:T47"/>
    <mergeCell ref="U46:X46"/>
    <mergeCell ref="Y46:AA46"/>
    <mergeCell ref="AB46:AC46"/>
    <mergeCell ref="AD46:AF46"/>
    <mergeCell ref="AG46:AI46"/>
    <mergeCell ref="B46:E46"/>
    <mergeCell ref="F46:I46"/>
    <mergeCell ref="J46:O46"/>
    <mergeCell ref="P46:Q46"/>
    <mergeCell ref="R46:T46"/>
    <mergeCell ref="B51:E51"/>
    <mergeCell ref="F51:I51"/>
    <mergeCell ref="J51:O51"/>
    <mergeCell ref="P51:Q51"/>
    <mergeCell ref="R51:T51"/>
    <mergeCell ref="B50:E50"/>
    <mergeCell ref="F50:I50"/>
    <mergeCell ref="J50:O50"/>
    <mergeCell ref="P50:Q50"/>
    <mergeCell ref="R50:T50"/>
    <mergeCell ref="U49:X49"/>
    <mergeCell ref="Y49:AA49"/>
    <mergeCell ref="AB49:AC49"/>
    <mergeCell ref="AD49:AF49"/>
    <mergeCell ref="AG49:AI49"/>
    <mergeCell ref="B49:E49"/>
    <mergeCell ref="F49:I49"/>
    <mergeCell ref="J49:O49"/>
    <mergeCell ref="P49:Q49"/>
    <mergeCell ref="R49:T49"/>
    <mergeCell ref="B54:E54"/>
    <mergeCell ref="F54:I54"/>
    <mergeCell ref="J54:O54"/>
    <mergeCell ref="P54:Q54"/>
    <mergeCell ref="R54:T54"/>
    <mergeCell ref="B53:E53"/>
    <mergeCell ref="F53:I53"/>
    <mergeCell ref="J53:O53"/>
    <mergeCell ref="P53:Q53"/>
    <mergeCell ref="R53:T53"/>
    <mergeCell ref="U52:X52"/>
    <mergeCell ref="Y52:AA52"/>
    <mergeCell ref="AB52:AC52"/>
    <mergeCell ref="AD52:AF52"/>
    <mergeCell ref="AG52:AI52"/>
    <mergeCell ref="B52:E52"/>
    <mergeCell ref="F52:I52"/>
    <mergeCell ref="J52:O52"/>
    <mergeCell ref="P52:Q52"/>
    <mergeCell ref="R52:T52"/>
    <mergeCell ref="B57:E57"/>
    <mergeCell ref="F57:I57"/>
    <mergeCell ref="J57:O57"/>
    <mergeCell ref="P57:Q57"/>
    <mergeCell ref="R57:T57"/>
    <mergeCell ref="B56:E56"/>
    <mergeCell ref="F56:I56"/>
    <mergeCell ref="J56:O56"/>
    <mergeCell ref="P56:Q56"/>
    <mergeCell ref="R56:T56"/>
    <mergeCell ref="U55:X55"/>
    <mergeCell ref="Y55:AA55"/>
    <mergeCell ref="AB55:AC55"/>
    <mergeCell ref="AD55:AF55"/>
    <mergeCell ref="AG55:AI55"/>
    <mergeCell ref="B55:E55"/>
    <mergeCell ref="F55:I55"/>
    <mergeCell ref="J55:O55"/>
    <mergeCell ref="P55:Q55"/>
    <mergeCell ref="R55:T55"/>
    <mergeCell ref="B60:E60"/>
    <mergeCell ref="F60:I60"/>
    <mergeCell ref="J60:O60"/>
    <mergeCell ref="P60:Q60"/>
    <mergeCell ref="R60:T60"/>
    <mergeCell ref="B59:E59"/>
    <mergeCell ref="F59:I59"/>
    <mergeCell ref="J59:O59"/>
    <mergeCell ref="P59:Q59"/>
    <mergeCell ref="R59:T59"/>
    <mergeCell ref="U58:X58"/>
    <mergeCell ref="Y58:AA58"/>
    <mergeCell ref="AB58:AC58"/>
    <mergeCell ref="AD58:AF58"/>
    <mergeCell ref="AG58:AI58"/>
    <mergeCell ref="B58:E58"/>
    <mergeCell ref="F58:I58"/>
    <mergeCell ref="J58:O58"/>
    <mergeCell ref="P58:Q58"/>
    <mergeCell ref="R58:T58"/>
    <mergeCell ref="B63:E63"/>
    <mergeCell ref="F63:I63"/>
    <mergeCell ref="J63:O63"/>
    <mergeCell ref="P63:Q63"/>
    <mergeCell ref="R63:T63"/>
    <mergeCell ref="B62:E62"/>
    <mergeCell ref="F62:I62"/>
    <mergeCell ref="J62:O62"/>
    <mergeCell ref="P62:Q62"/>
    <mergeCell ref="R62:T62"/>
    <mergeCell ref="U61:X61"/>
    <mergeCell ref="Y61:AA61"/>
    <mergeCell ref="AB61:AC61"/>
    <mergeCell ref="AD61:AF61"/>
    <mergeCell ref="AG61:AI61"/>
    <mergeCell ref="B61:E61"/>
    <mergeCell ref="F61:I61"/>
    <mergeCell ref="J61:O61"/>
    <mergeCell ref="P61:Q61"/>
    <mergeCell ref="R61:T61"/>
    <mergeCell ref="B66:E66"/>
    <mergeCell ref="F66:I66"/>
    <mergeCell ref="J66:O66"/>
    <mergeCell ref="P66:Q66"/>
    <mergeCell ref="R66:T66"/>
    <mergeCell ref="B65:E65"/>
    <mergeCell ref="F65:I65"/>
    <mergeCell ref="J65:O65"/>
    <mergeCell ref="P65:Q65"/>
    <mergeCell ref="R65:T65"/>
    <mergeCell ref="U64:X64"/>
    <mergeCell ref="Y64:AA64"/>
    <mergeCell ref="AB64:AC64"/>
    <mergeCell ref="AD64:AF64"/>
    <mergeCell ref="AG64:AI64"/>
    <mergeCell ref="B64:E64"/>
    <mergeCell ref="F64:I64"/>
    <mergeCell ref="J64:O64"/>
    <mergeCell ref="P64:Q64"/>
    <mergeCell ref="R64:T64"/>
    <mergeCell ref="B69:E69"/>
    <mergeCell ref="F69:I69"/>
    <mergeCell ref="J69:O69"/>
    <mergeCell ref="P69:Q69"/>
    <mergeCell ref="R69:T69"/>
    <mergeCell ref="B68:E68"/>
    <mergeCell ref="F68:I68"/>
    <mergeCell ref="J68:O68"/>
    <mergeCell ref="P68:Q68"/>
    <mergeCell ref="R68:T68"/>
    <mergeCell ref="U67:X67"/>
    <mergeCell ref="Y67:AA67"/>
    <mergeCell ref="AB67:AC67"/>
    <mergeCell ref="AD67:AF67"/>
    <mergeCell ref="AG67:AI67"/>
    <mergeCell ref="B67:E67"/>
    <mergeCell ref="F67:I67"/>
    <mergeCell ref="J67:O67"/>
    <mergeCell ref="P67:Q67"/>
    <mergeCell ref="R67:T67"/>
    <mergeCell ref="B72:E72"/>
    <mergeCell ref="F72:I72"/>
    <mergeCell ref="J72:O72"/>
    <mergeCell ref="P72:Q72"/>
    <mergeCell ref="R72:T72"/>
    <mergeCell ref="B71:E71"/>
    <mergeCell ref="F71:I71"/>
    <mergeCell ref="J71:O71"/>
    <mergeCell ref="P71:Q71"/>
    <mergeCell ref="R71:T71"/>
    <mergeCell ref="U70:X70"/>
    <mergeCell ref="Y70:AA70"/>
    <mergeCell ref="AB70:AC70"/>
    <mergeCell ref="AD70:AF70"/>
    <mergeCell ref="AG70:AI70"/>
    <mergeCell ref="B70:E70"/>
    <mergeCell ref="F70:I70"/>
    <mergeCell ref="J70:O70"/>
    <mergeCell ref="P70:Q70"/>
    <mergeCell ref="R70:T70"/>
    <mergeCell ref="B75:E75"/>
    <mergeCell ref="F75:I75"/>
    <mergeCell ref="J75:O75"/>
    <mergeCell ref="P75:Q75"/>
    <mergeCell ref="R75:T75"/>
    <mergeCell ref="B74:E74"/>
    <mergeCell ref="F74:I74"/>
    <mergeCell ref="J74:O74"/>
    <mergeCell ref="P74:Q74"/>
    <mergeCell ref="R74:T74"/>
    <mergeCell ref="U73:X73"/>
    <mergeCell ref="Y73:AA73"/>
    <mergeCell ref="AB73:AC73"/>
    <mergeCell ref="AD73:AF73"/>
    <mergeCell ref="AG73:AI73"/>
    <mergeCell ref="B73:E73"/>
    <mergeCell ref="F73:I73"/>
    <mergeCell ref="J73:O73"/>
    <mergeCell ref="P73:Q73"/>
    <mergeCell ref="R73:T73"/>
    <mergeCell ref="B78:E78"/>
    <mergeCell ref="F78:I78"/>
    <mergeCell ref="J78:O78"/>
    <mergeCell ref="P78:Q78"/>
    <mergeCell ref="R78:T78"/>
    <mergeCell ref="B77:E77"/>
    <mergeCell ref="F77:I77"/>
    <mergeCell ref="J77:O77"/>
    <mergeCell ref="P77:Q77"/>
    <mergeCell ref="R77:T77"/>
    <mergeCell ref="U76:X76"/>
    <mergeCell ref="Y76:AA76"/>
    <mergeCell ref="AB76:AC76"/>
    <mergeCell ref="AD76:AF76"/>
    <mergeCell ref="AG76:AI76"/>
    <mergeCell ref="B76:E76"/>
    <mergeCell ref="F76:I76"/>
    <mergeCell ref="J76:O76"/>
    <mergeCell ref="P76:Q76"/>
    <mergeCell ref="R76:T76"/>
    <mergeCell ref="B81:E81"/>
    <mergeCell ref="F81:I81"/>
    <mergeCell ref="J81:O81"/>
    <mergeCell ref="P81:Q81"/>
    <mergeCell ref="R81:T81"/>
    <mergeCell ref="B80:E80"/>
    <mergeCell ref="F80:I80"/>
    <mergeCell ref="J80:O80"/>
    <mergeCell ref="P80:Q80"/>
    <mergeCell ref="R80:T80"/>
    <mergeCell ref="U79:X79"/>
    <mergeCell ref="Y79:AA79"/>
    <mergeCell ref="AB79:AC79"/>
    <mergeCell ref="AD79:AF79"/>
    <mergeCell ref="AG79:AI79"/>
    <mergeCell ref="B79:E79"/>
    <mergeCell ref="F79:I79"/>
    <mergeCell ref="J79:O79"/>
    <mergeCell ref="P79:Q79"/>
    <mergeCell ref="R79:T79"/>
    <mergeCell ref="B84:E84"/>
    <mergeCell ref="F84:I84"/>
    <mergeCell ref="J84:O84"/>
    <mergeCell ref="P84:Q84"/>
    <mergeCell ref="R84:T84"/>
    <mergeCell ref="B83:E83"/>
    <mergeCell ref="F83:I83"/>
    <mergeCell ref="J83:O83"/>
    <mergeCell ref="P83:Q83"/>
    <mergeCell ref="R83:T83"/>
    <mergeCell ref="U82:X82"/>
    <mergeCell ref="Y82:AA82"/>
    <mergeCell ref="AB82:AC82"/>
    <mergeCell ref="AD82:AF82"/>
    <mergeCell ref="AG82:AI82"/>
    <mergeCell ref="B82:E82"/>
    <mergeCell ref="F82:I82"/>
    <mergeCell ref="J82:O82"/>
    <mergeCell ref="P82:Q82"/>
    <mergeCell ref="R82:T82"/>
    <mergeCell ref="B87:E87"/>
    <mergeCell ref="F87:I87"/>
    <mergeCell ref="J87:O87"/>
    <mergeCell ref="P87:Q87"/>
    <mergeCell ref="R87:T87"/>
    <mergeCell ref="B86:E86"/>
    <mergeCell ref="F86:I86"/>
    <mergeCell ref="J86:O86"/>
    <mergeCell ref="P86:Q86"/>
    <mergeCell ref="R86:T86"/>
    <mergeCell ref="U85:X85"/>
    <mergeCell ref="Y85:AA85"/>
    <mergeCell ref="AB85:AC85"/>
    <mergeCell ref="AD85:AF85"/>
    <mergeCell ref="AG85:AI85"/>
    <mergeCell ref="B85:E85"/>
    <mergeCell ref="F85:I85"/>
    <mergeCell ref="J85:O85"/>
    <mergeCell ref="P85:Q85"/>
    <mergeCell ref="R85:T85"/>
    <mergeCell ref="B90:E90"/>
    <mergeCell ref="F90:I90"/>
    <mergeCell ref="J90:O90"/>
    <mergeCell ref="P90:Q90"/>
    <mergeCell ref="R90:T90"/>
    <mergeCell ref="B89:E89"/>
    <mergeCell ref="F89:I89"/>
    <mergeCell ref="J89:O89"/>
    <mergeCell ref="P89:Q89"/>
    <mergeCell ref="R89:T89"/>
    <mergeCell ref="U88:X88"/>
    <mergeCell ref="Y88:AA88"/>
    <mergeCell ref="AB88:AC88"/>
    <mergeCell ref="AD88:AF88"/>
    <mergeCell ref="AG88:AI88"/>
    <mergeCell ref="B88:E88"/>
    <mergeCell ref="F88:I88"/>
    <mergeCell ref="J88:O88"/>
    <mergeCell ref="P88:Q88"/>
    <mergeCell ref="R88:T88"/>
    <mergeCell ref="B93:E93"/>
    <mergeCell ref="F93:I93"/>
    <mergeCell ref="J93:O93"/>
    <mergeCell ref="P93:Q93"/>
    <mergeCell ref="R93:T93"/>
    <mergeCell ref="B92:E92"/>
    <mergeCell ref="F92:I92"/>
    <mergeCell ref="J92:O92"/>
    <mergeCell ref="P92:Q92"/>
    <mergeCell ref="R92:T92"/>
    <mergeCell ref="U91:X91"/>
    <mergeCell ref="Y91:AA91"/>
    <mergeCell ref="AB91:AC91"/>
    <mergeCell ref="AD91:AF91"/>
    <mergeCell ref="AG91:AI91"/>
    <mergeCell ref="B91:E91"/>
    <mergeCell ref="F91:I91"/>
    <mergeCell ref="J91:O91"/>
    <mergeCell ref="P91:Q91"/>
    <mergeCell ref="R91:T91"/>
    <mergeCell ref="B96:E96"/>
    <mergeCell ref="F96:I96"/>
    <mergeCell ref="J96:O96"/>
    <mergeCell ref="P96:Q96"/>
    <mergeCell ref="R96:T96"/>
    <mergeCell ref="B95:E95"/>
    <mergeCell ref="F95:I95"/>
    <mergeCell ref="J95:O95"/>
    <mergeCell ref="P95:Q95"/>
    <mergeCell ref="R95:T95"/>
    <mergeCell ref="U94:X94"/>
    <mergeCell ref="Y94:AA94"/>
    <mergeCell ref="AB94:AC94"/>
    <mergeCell ref="AD94:AF94"/>
    <mergeCell ref="AG94:AI94"/>
    <mergeCell ref="B94:E94"/>
    <mergeCell ref="F94:I94"/>
    <mergeCell ref="J94:O94"/>
    <mergeCell ref="P94:Q94"/>
    <mergeCell ref="R94:T94"/>
    <mergeCell ref="B99:E99"/>
    <mergeCell ref="F99:I99"/>
    <mergeCell ref="J99:O99"/>
    <mergeCell ref="P99:Q99"/>
    <mergeCell ref="R99:T99"/>
    <mergeCell ref="B98:E98"/>
    <mergeCell ref="F98:I98"/>
    <mergeCell ref="J98:O98"/>
    <mergeCell ref="P98:Q98"/>
    <mergeCell ref="R98:T98"/>
    <mergeCell ref="U97:X97"/>
    <mergeCell ref="Y97:AA97"/>
    <mergeCell ref="AB97:AC97"/>
    <mergeCell ref="AD97:AF97"/>
    <mergeCell ref="AG97:AI97"/>
    <mergeCell ref="B97:E97"/>
    <mergeCell ref="F97:I97"/>
    <mergeCell ref="J97:O97"/>
    <mergeCell ref="P97:Q97"/>
    <mergeCell ref="R97:T97"/>
    <mergeCell ref="B102:E102"/>
    <mergeCell ref="F102:I102"/>
    <mergeCell ref="J102:O102"/>
    <mergeCell ref="P102:Q102"/>
    <mergeCell ref="R102:T102"/>
    <mergeCell ref="B101:E101"/>
    <mergeCell ref="F101:I101"/>
    <mergeCell ref="J101:O101"/>
    <mergeCell ref="P101:Q101"/>
    <mergeCell ref="R101:T101"/>
    <mergeCell ref="U100:X100"/>
    <mergeCell ref="Y100:AA100"/>
    <mergeCell ref="AB100:AC100"/>
    <mergeCell ref="AD100:AF100"/>
    <mergeCell ref="AG100:AI100"/>
    <mergeCell ref="B100:E100"/>
    <mergeCell ref="F100:I100"/>
    <mergeCell ref="J100:O100"/>
    <mergeCell ref="P100:Q100"/>
    <mergeCell ref="R100:T100"/>
    <mergeCell ref="B105:E105"/>
    <mergeCell ref="F105:I105"/>
    <mergeCell ref="J105:O105"/>
    <mergeCell ref="P105:Q105"/>
    <mergeCell ref="R105:T105"/>
    <mergeCell ref="B104:E104"/>
    <mergeCell ref="F104:I104"/>
    <mergeCell ref="J104:O104"/>
    <mergeCell ref="P104:Q104"/>
    <mergeCell ref="R104:T104"/>
    <mergeCell ref="U103:X103"/>
    <mergeCell ref="Y103:AA103"/>
    <mergeCell ref="AB103:AC103"/>
    <mergeCell ref="AD103:AF103"/>
    <mergeCell ref="AG103:AI103"/>
    <mergeCell ref="B103:E103"/>
    <mergeCell ref="F103:I103"/>
    <mergeCell ref="J103:O103"/>
    <mergeCell ref="P103:Q103"/>
    <mergeCell ref="R103:T103"/>
    <mergeCell ref="B108:E108"/>
    <mergeCell ref="F108:I108"/>
    <mergeCell ref="J108:O108"/>
    <mergeCell ref="P108:Q108"/>
    <mergeCell ref="R108:T108"/>
    <mergeCell ref="B107:E107"/>
    <mergeCell ref="F107:I107"/>
    <mergeCell ref="J107:O107"/>
    <mergeCell ref="P107:Q107"/>
    <mergeCell ref="R107:T107"/>
    <mergeCell ref="U106:X106"/>
    <mergeCell ref="Y106:AA106"/>
    <mergeCell ref="AB106:AC106"/>
    <mergeCell ref="AD106:AF106"/>
    <mergeCell ref="AG106:AI106"/>
    <mergeCell ref="B106:E106"/>
    <mergeCell ref="F106:I106"/>
    <mergeCell ref="J106:O106"/>
    <mergeCell ref="P106:Q106"/>
    <mergeCell ref="R106:T106"/>
    <mergeCell ref="B111:E111"/>
    <mergeCell ref="F111:I111"/>
    <mergeCell ref="J111:O111"/>
    <mergeCell ref="P111:Q111"/>
    <mergeCell ref="R111:T111"/>
    <mergeCell ref="B110:E110"/>
    <mergeCell ref="F110:I110"/>
    <mergeCell ref="J110:O110"/>
    <mergeCell ref="P110:Q110"/>
    <mergeCell ref="R110:T110"/>
    <mergeCell ref="U109:X109"/>
    <mergeCell ref="Y109:AA109"/>
    <mergeCell ref="AB109:AC109"/>
    <mergeCell ref="AD109:AF109"/>
    <mergeCell ref="AG109:AI109"/>
    <mergeCell ref="B109:E109"/>
    <mergeCell ref="F109:I109"/>
    <mergeCell ref="J109:O109"/>
    <mergeCell ref="P109:Q109"/>
    <mergeCell ref="R109:T109"/>
    <mergeCell ref="B114:E114"/>
    <mergeCell ref="F114:I114"/>
    <mergeCell ref="J114:O114"/>
    <mergeCell ref="P114:Q114"/>
    <mergeCell ref="R114:T114"/>
    <mergeCell ref="B113:E113"/>
    <mergeCell ref="F113:I113"/>
    <mergeCell ref="J113:O113"/>
    <mergeCell ref="P113:Q113"/>
    <mergeCell ref="R113:T113"/>
    <mergeCell ref="U112:X112"/>
    <mergeCell ref="Y112:AA112"/>
    <mergeCell ref="AB112:AC112"/>
    <mergeCell ref="AD112:AF112"/>
    <mergeCell ref="AG112:AI112"/>
    <mergeCell ref="B112:E112"/>
    <mergeCell ref="F112:I112"/>
    <mergeCell ref="J112:O112"/>
    <mergeCell ref="P112:Q112"/>
    <mergeCell ref="R112:T112"/>
    <mergeCell ref="B117:E117"/>
    <mergeCell ref="F117:I117"/>
    <mergeCell ref="J117:O117"/>
    <mergeCell ref="P117:Q117"/>
    <mergeCell ref="R117:T117"/>
    <mergeCell ref="B116:E116"/>
    <mergeCell ref="F116:I116"/>
    <mergeCell ref="J116:O116"/>
    <mergeCell ref="P116:Q116"/>
    <mergeCell ref="R116:T116"/>
    <mergeCell ref="U115:X115"/>
    <mergeCell ref="Y115:AA115"/>
    <mergeCell ref="AB115:AC115"/>
    <mergeCell ref="AD115:AF115"/>
    <mergeCell ref="AG115:AI115"/>
    <mergeCell ref="B115:E115"/>
    <mergeCell ref="F115:I115"/>
    <mergeCell ref="J115:O115"/>
    <mergeCell ref="P115:Q115"/>
    <mergeCell ref="R115:T115"/>
    <mergeCell ref="B120:E120"/>
    <mergeCell ref="F120:I120"/>
    <mergeCell ref="J120:O120"/>
    <mergeCell ref="P120:Q120"/>
    <mergeCell ref="R120:T120"/>
    <mergeCell ref="B119:E119"/>
    <mergeCell ref="F119:I119"/>
    <mergeCell ref="J119:O119"/>
    <mergeCell ref="P119:Q119"/>
    <mergeCell ref="R119:T119"/>
    <mergeCell ref="U118:X118"/>
    <mergeCell ref="Y118:AA118"/>
    <mergeCell ref="AB118:AC118"/>
    <mergeCell ref="AD118:AF118"/>
    <mergeCell ref="AG118:AI118"/>
    <mergeCell ref="B118:E118"/>
    <mergeCell ref="F118:I118"/>
    <mergeCell ref="J118:O118"/>
    <mergeCell ref="P118:Q118"/>
    <mergeCell ref="R118:T118"/>
    <mergeCell ref="B123:E123"/>
    <mergeCell ref="F123:I123"/>
    <mergeCell ref="J123:O123"/>
    <mergeCell ref="P123:Q123"/>
    <mergeCell ref="R123:T123"/>
    <mergeCell ref="B122:E122"/>
    <mergeCell ref="F122:I122"/>
    <mergeCell ref="J122:O122"/>
    <mergeCell ref="P122:Q122"/>
    <mergeCell ref="R122:T122"/>
    <mergeCell ref="U121:X121"/>
    <mergeCell ref="Y121:AA121"/>
    <mergeCell ref="AB121:AC121"/>
    <mergeCell ref="AD121:AF121"/>
    <mergeCell ref="AG121:AI121"/>
    <mergeCell ref="B121:E121"/>
    <mergeCell ref="F121:I121"/>
    <mergeCell ref="J121:O121"/>
    <mergeCell ref="P121:Q121"/>
    <mergeCell ref="R121:T121"/>
    <mergeCell ref="B126:E126"/>
    <mergeCell ref="F126:I126"/>
    <mergeCell ref="J126:O126"/>
    <mergeCell ref="P126:Q126"/>
    <mergeCell ref="R126:T126"/>
    <mergeCell ref="B125:E125"/>
    <mergeCell ref="F125:I125"/>
    <mergeCell ref="J125:O125"/>
    <mergeCell ref="P125:Q125"/>
    <mergeCell ref="R125:T125"/>
    <mergeCell ref="U124:X124"/>
    <mergeCell ref="Y124:AA124"/>
    <mergeCell ref="AB124:AC124"/>
    <mergeCell ref="AD124:AF124"/>
    <mergeCell ref="AG124:AI124"/>
    <mergeCell ref="B124:E124"/>
    <mergeCell ref="F124:I124"/>
    <mergeCell ref="J124:O124"/>
    <mergeCell ref="P124:Q124"/>
    <mergeCell ref="R124:T124"/>
    <mergeCell ref="B129:E129"/>
    <mergeCell ref="F129:I129"/>
    <mergeCell ref="J129:O129"/>
    <mergeCell ref="P129:Q129"/>
    <mergeCell ref="R129:T129"/>
    <mergeCell ref="B128:E128"/>
    <mergeCell ref="F128:I128"/>
    <mergeCell ref="J128:O128"/>
    <mergeCell ref="P128:Q128"/>
    <mergeCell ref="R128:T128"/>
    <mergeCell ref="U127:X127"/>
    <mergeCell ref="Y127:AA127"/>
    <mergeCell ref="AB127:AC127"/>
    <mergeCell ref="AD127:AF127"/>
    <mergeCell ref="AG127:AI127"/>
    <mergeCell ref="B127:E127"/>
    <mergeCell ref="F127:I127"/>
    <mergeCell ref="J127:O127"/>
    <mergeCell ref="P127:Q127"/>
    <mergeCell ref="R127:T127"/>
    <mergeCell ref="B132:E132"/>
    <mergeCell ref="F132:I132"/>
    <mergeCell ref="J132:O132"/>
    <mergeCell ref="P132:Q132"/>
    <mergeCell ref="R132:T132"/>
    <mergeCell ref="B131:E131"/>
    <mergeCell ref="F131:I131"/>
    <mergeCell ref="J131:O131"/>
    <mergeCell ref="P131:Q131"/>
    <mergeCell ref="R131:T131"/>
    <mergeCell ref="U130:X130"/>
    <mergeCell ref="Y130:AA130"/>
    <mergeCell ref="AB130:AC130"/>
    <mergeCell ref="AD130:AF130"/>
    <mergeCell ref="AG130:AI130"/>
    <mergeCell ref="B130:E130"/>
    <mergeCell ref="F130:I130"/>
    <mergeCell ref="J130:O130"/>
    <mergeCell ref="P130:Q130"/>
    <mergeCell ref="R130:T130"/>
    <mergeCell ref="B135:E135"/>
    <mergeCell ref="F135:I135"/>
    <mergeCell ref="J135:O135"/>
    <mergeCell ref="P135:Q135"/>
    <mergeCell ref="R135:T135"/>
    <mergeCell ref="B134:E134"/>
    <mergeCell ref="F134:I134"/>
    <mergeCell ref="J134:O134"/>
    <mergeCell ref="P134:Q134"/>
    <mergeCell ref="R134:T134"/>
    <mergeCell ref="U133:X133"/>
    <mergeCell ref="Y133:AA133"/>
    <mergeCell ref="AB133:AC133"/>
    <mergeCell ref="AD133:AF133"/>
    <mergeCell ref="AG133:AI133"/>
    <mergeCell ref="B133:E133"/>
    <mergeCell ref="F133:I133"/>
    <mergeCell ref="J133:O133"/>
    <mergeCell ref="P133:Q133"/>
    <mergeCell ref="R133:T133"/>
    <mergeCell ref="B138:E138"/>
    <mergeCell ref="F138:I138"/>
    <mergeCell ref="J138:O138"/>
    <mergeCell ref="P138:Q138"/>
    <mergeCell ref="R138:T138"/>
    <mergeCell ref="B137:E137"/>
    <mergeCell ref="F137:I137"/>
    <mergeCell ref="J137:O137"/>
    <mergeCell ref="P137:Q137"/>
    <mergeCell ref="R137:T137"/>
    <mergeCell ref="U136:X136"/>
    <mergeCell ref="Y136:AA136"/>
    <mergeCell ref="AB136:AC136"/>
    <mergeCell ref="AD136:AF136"/>
    <mergeCell ref="AG136:AI136"/>
    <mergeCell ref="B136:E136"/>
    <mergeCell ref="F136:I136"/>
    <mergeCell ref="J136:O136"/>
    <mergeCell ref="P136:Q136"/>
    <mergeCell ref="R136:T136"/>
    <mergeCell ref="B141:E141"/>
    <mergeCell ref="F141:I141"/>
    <mergeCell ref="J141:O141"/>
    <mergeCell ref="P141:Q141"/>
    <mergeCell ref="R141:T141"/>
    <mergeCell ref="B140:E140"/>
    <mergeCell ref="F140:I140"/>
    <mergeCell ref="J140:O140"/>
    <mergeCell ref="P140:Q140"/>
    <mergeCell ref="R140:T140"/>
    <mergeCell ref="U139:X139"/>
    <mergeCell ref="Y139:AA139"/>
    <mergeCell ref="AB139:AC139"/>
    <mergeCell ref="AD139:AF139"/>
    <mergeCell ref="AG139:AI139"/>
    <mergeCell ref="B139:E139"/>
    <mergeCell ref="F139:I139"/>
    <mergeCell ref="J139:O139"/>
    <mergeCell ref="P139:Q139"/>
    <mergeCell ref="R139:T139"/>
    <mergeCell ref="B144:E144"/>
    <mergeCell ref="F144:I144"/>
    <mergeCell ref="J144:O144"/>
    <mergeCell ref="P144:Q144"/>
    <mergeCell ref="R144:T144"/>
    <mergeCell ref="B143:E143"/>
    <mergeCell ref="F143:I143"/>
    <mergeCell ref="J143:O143"/>
    <mergeCell ref="P143:Q143"/>
    <mergeCell ref="R143:T143"/>
    <mergeCell ref="U142:X142"/>
    <mergeCell ref="Y142:AA142"/>
    <mergeCell ref="AB142:AC142"/>
    <mergeCell ref="AD142:AF142"/>
    <mergeCell ref="AG142:AI142"/>
    <mergeCell ref="B142:E142"/>
    <mergeCell ref="F142:I142"/>
    <mergeCell ref="J142:O142"/>
    <mergeCell ref="P142:Q142"/>
    <mergeCell ref="R142:T142"/>
    <mergeCell ref="B147:E147"/>
    <mergeCell ref="F147:I147"/>
    <mergeCell ref="J147:O147"/>
    <mergeCell ref="P147:Q147"/>
    <mergeCell ref="R147:T147"/>
    <mergeCell ref="B146:E146"/>
    <mergeCell ref="F146:I146"/>
    <mergeCell ref="J146:O146"/>
    <mergeCell ref="P146:Q146"/>
    <mergeCell ref="R146:T146"/>
    <mergeCell ref="U145:X145"/>
    <mergeCell ref="Y145:AA145"/>
    <mergeCell ref="AB145:AC145"/>
    <mergeCell ref="AD145:AF145"/>
    <mergeCell ref="AG145:AI145"/>
    <mergeCell ref="B145:E145"/>
    <mergeCell ref="F145:I145"/>
    <mergeCell ref="J145:O145"/>
    <mergeCell ref="P145:Q145"/>
    <mergeCell ref="R145:T145"/>
    <mergeCell ref="B150:E150"/>
    <mergeCell ref="F150:I150"/>
    <mergeCell ref="J150:O150"/>
    <mergeCell ref="P150:Q150"/>
    <mergeCell ref="R150:T150"/>
    <mergeCell ref="B149:E149"/>
    <mergeCell ref="F149:I149"/>
    <mergeCell ref="J149:O149"/>
    <mergeCell ref="P149:Q149"/>
    <mergeCell ref="R149:T149"/>
    <mergeCell ref="U148:X148"/>
    <mergeCell ref="Y148:AA148"/>
    <mergeCell ref="AB148:AC148"/>
    <mergeCell ref="AD148:AF148"/>
    <mergeCell ref="AG148:AI148"/>
    <mergeCell ref="B148:E148"/>
    <mergeCell ref="F148:I148"/>
    <mergeCell ref="J148:O148"/>
    <mergeCell ref="P148:Q148"/>
    <mergeCell ref="R148:T148"/>
    <mergeCell ref="B153:E153"/>
    <mergeCell ref="F153:I153"/>
    <mergeCell ref="J153:O153"/>
    <mergeCell ref="P153:Q153"/>
    <mergeCell ref="R153:T153"/>
    <mergeCell ref="B152:E152"/>
    <mergeCell ref="F152:I152"/>
    <mergeCell ref="J152:O152"/>
    <mergeCell ref="P152:Q152"/>
    <mergeCell ref="R152:T152"/>
    <mergeCell ref="U151:X151"/>
    <mergeCell ref="Y151:AA151"/>
    <mergeCell ref="AB151:AC151"/>
    <mergeCell ref="AD151:AF151"/>
    <mergeCell ref="AG151:AI151"/>
    <mergeCell ref="B151:E151"/>
    <mergeCell ref="F151:I151"/>
    <mergeCell ref="J151:O151"/>
    <mergeCell ref="P151:Q151"/>
    <mergeCell ref="R151:T151"/>
    <mergeCell ref="B156:E156"/>
    <mergeCell ref="F156:I156"/>
    <mergeCell ref="J156:O156"/>
    <mergeCell ref="P156:Q156"/>
    <mergeCell ref="R156:T156"/>
    <mergeCell ref="B155:E155"/>
    <mergeCell ref="F155:I155"/>
    <mergeCell ref="J155:O155"/>
    <mergeCell ref="P155:Q155"/>
    <mergeCell ref="R155:T155"/>
    <mergeCell ref="U154:X154"/>
    <mergeCell ref="Y154:AA154"/>
    <mergeCell ref="AB154:AC154"/>
    <mergeCell ref="AD154:AF154"/>
    <mergeCell ref="AG154:AI154"/>
    <mergeCell ref="B154:E154"/>
    <mergeCell ref="F154:I154"/>
    <mergeCell ref="J154:O154"/>
    <mergeCell ref="P154:Q154"/>
    <mergeCell ref="R154:T154"/>
    <mergeCell ref="B159:E159"/>
    <mergeCell ref="F159:I159"/>
    <mergeCell ref="J159:O159"/>
    <mergeCell ref="P159:Q159"/>
    <mergeCell ref="R159:T159"/>
    <mergeCell ref="B158:E158"/>
    <mergeCell ref="F158:I158"/>
    <mergeCell ref="J158:O158"/>
    <mergeCell ref="P158:Q158"/>
    <mergeCell ref="R158:T158"/>
    <mergeCell ref="U157:X157"/>
    <mergeCell ref="Y157:AA157"/>
    <mergeCell ref="AB157:AC157"/>
    <mergeCell ref="AD157:AF157"/>
    <mergeCell ref="AG157:AI157"/>
    <mergeCell ref="B157:E157"/>
    <mergeCell ref="F157:I157"/>
    <mergeCell ref="J157:O157"/>
    <mergeCell ref="P157:Q157"/>
    <mergeCell ref="R157:T157"/>
    <mergeCell ref="B162:E162"/>
    <mergeCell ref="F162:I162"/>
    <mergeCell ref="J162:O162"/>
    <mergeCell ref="P162:Q162"/>
    <mergeCell ref="R162:T162"/>
    <mergeCell ref="B161:E161"/>
    <mergeCell ref="F161:I161"/>
    <mergeCell ref="J161:O161"/>
    <mergeCell ref="P161:Q161"/>
    <mergeCell ref="R161:T161"/>
    <mergeCell ref="U160:X160"/>
    <mergeCell ref="Y160:AA160"/>
    <mergeCell ref="AB160:AC160"/>
    <mergeCell ref="AD160:AF160"/>
    <mergeCell ref="AG160:AI160"/>
    <mergeCell ref="B160:E160"/>
    <mergeCell ref="F160:I160"/>
    <mergeCell ref="J160:O160"/>
    <mergeCell ref="P160:Q160"/>
    <mergeCell ref="R160:T160"/>
    <mergeCell ref="B165:E165"/>
    <mergeCell ref="F165:I165"/>
    <mergeCell ref="J165:O165"/>
    <mergeCell ref="P165:Q165"/>
    <mergeCell ref="R165:T165"/>
    <mergeCell ref="B164:E164"/>
    <mergeCell ref="F164:I164"/>
    <mergeCell ref="J164:O164"/>
    <mergeCell ref="P164:Q164"/>
    <mergeCell ref="R164:T164"/>
    <mergeCell ref="U163:X163"/>
    <mergeCell ref="Y163:AA163"/>
    <mergeCell ref="AB163:AC163"/>
    <mergeCell ref="AD163:AF163"/>
    <mergeCell ref="AG163:AI163"/>
    <mergeCell ref="B163:E163"/>
    <mergeCell ref="F163:I163"/>
    <mergeCell ref="J163:O163"/>
    <mergeCell ref="P163:Q163"/>
    <mergeCell ref="R163:T163"/>
    <mergeCell ref="B168:E168"/>
    <mergeCell ref="F168:I168"/>
    <mergeCell ref="J168:O168"/>
    <mergeCell ref="P168:Q168"/>
    <mergeCell ref="R168:T168"/>
    <mergeCell ref="B167:E167"/>
    <mergeCell ref="F167:I167"/>
    <mergeCell ref="J167:O167"/>
    <mergeCell ref="P167:Q167"/>
    <mergeCell ref="R167:T167"/>
    <mergeCell ref="U166:X166"/>
    <mergeCell ref="Y166:AA166"/>
    <mergeCell ref="AB166:AC166"/>
    <mergeCell ref="AD166:AF166"/>
    <mergeCell ref="AG166:AI166"/>
    <mergeCell ref="B166:E166"/>
    <mergeCell ref="F166:I166"/>
    <mergeCell ref="J166:O166"/>
    <mergeCell ref="P166:Q166"/>
    <mergeCell ref="R166:T166"/>
    <mergeCell ref="B171:E171"/>
    <mergeCell ref="F171:I171"/>
    <mergeCell ref="J171:O171"/>
    <mergeCell ref="P171:Q171"/>
    <mergeCell ref="R171:T171"/>
    <mergeCell ref="B170:E170"/>
    <mergeCell ref="F170:I170"/>
    <mergeCell ref="J170:O170"/>
    <mergeCell ref="P170:Q170"/>
    <mergeCell ref="R170:T170"/>
    <mergeCell ref="U169:X169"/>
    <mergeCell ref="Y169:AA169"/>
    <mergeCell ref="AB169:AC169"/>
    <mergeCell ref="AD169:AF169"/>
    <mergeCell ref="AG169:AI169"/>
    <mergeCell ref="B169:E169"/>
    <mergeCell ref="F169:I169"/>
    <mergeCell ref="J169:O169"/>
    <mergeCell ref="P169:Q169"/>
    <mergeCell ref="R169:T169"/>
    <mergeCell ref="B174:E174"/>
    <mergeCell ref="F174:I174"/>
    <mergeCell ref="J174:O174"/>
    <mergeCell ref="P174:Q174"/>
    <mergeCell ref="R174:T174"/>
    <mergeCell ref="B173:E173"/>
    <mergeCell ref="F173:I173"/>
    <mergeCell ref="J173:O173"/>
    <mergeCell ref="P173:Q173"/>
    <mergeCell ref="R173:T173"/>
    <mergeCell ref="U172:X172"/>
    <mergeCell ref="Y172:AA172"/>
    <mergeCell ref="AB172:AC172"/>
    <mergeCell ref="AD172:AF172"/>
    <mergeCell ref="AG172:AI172"/>
    <mergeCell ref="B172:E172"/>
    <mergeCell ref="F172:I172"/>
    <mergeCell ref="J172:O172"/>
    <mergeCell ref="P172:Q172"/>
    <mergeCell ref="R172:T172"/>
    <mergeCell ref="B177:E177"/>
    <mergeCell ref="F177:I177"/>
    <mergeCell ref="J177:O177"/>
    <mergeCell ref="P177:Q177"/>
    <mergeCell ref="R177:T177"/>
    <mergeCell ref="B176:E176"/>
    <mergeCell ref="F176:I176"/>
    <mergeCell ref="J176:O176"/>
    <mergeCell ref="P176:Q176"/>
    <mergeCell ref="R176:T176"/>
    <mergeCell ref="U175:X175"/>
    <mergeCell ref="Y175:AA175"/>
    <mergeCell ref="AB175:AC175"/>
    <mergeCell ref="AD175:AF175"/>
    <mergeCell ref="AG175:AI175"/>
    <mergeCell ref="B175:E175"/>
    <mergeCell ref="F175:I175"/>
    <mergeCell ref="J175:O175"/>
    <mergeCell ref="P175:Q175"/>
    <mergeCell ref="R175:T175"/>
    <mergeCell ref="B180:E180"/>
    <mergeCell ref="F180:I180"/>
    <mergeCell ref="J180:O180"/>
    <mergeCell ref="P180:Q180"/>
    <mergeCell ref="R180:T180"/>
    <mergeCell ref="B179:E179"/>
    <mergeCell ref="F179:I179"/>
    <mergeCell ref="J179:O179"/>
    <mergeCell ref="P179:Q179"/>
    <mergeCell ref="R179:T179"/>
    <mergeCell ref="U178:X178"/>
    <mergeCell ref="Y178:AA178"/>
    <mergeCell ref="AB178:AC178"/>
    <mergeCell ref="AD178:AF178"/>
    <mergeCell ref="AG178:AI178"/>
    <mergeCell ref="B178:E178"/>
    <mergeCell ref="F178:I178"/>
    <mergeCell ref="J178:O178"/>
    <mergeCell ref="P178:Q178"/>
    <mergeCell ref="R178:T178"/>
    <mergeCell ref="B183:E183"/>
    <mergeCell ref="F183:I183"/>
    <mergeCell ref="J183:O183"/>
    <mergeCell ref="P183:Q183"/>
    <mergeCell ref="R183:T183"/>
    <mergeCell ref="B182:E182"/>
    <mergeCell ref="F182:I182"/>
    <mergeCell ref="J182:O182"/>
    <mergeCell ref="P182:Q182"/>
    <mergeCell ref="R182:T182"/>
    <mergeCell ref="U181:X181"/>
    <mergeCell ref="Y181:AA181"/>
    <mergeCell ref="AB181:AC181"/>
    <mergeCell ref="AD181:AF181"/>
    <mergeCell ref="AG181:AI181"/>
    <mergeCell ref="B181:E181"/>
    <mergeCell ref="F181:I181"/>
    <mergeCell ref="J181:O181"/>
    <mergeCell ref="P181:Q181"/>
    <mergeCell ref="R181:T181"/>
    <mergeCell ref="B186:E186"/>
    <mergeCell ref="F186:I186"/>
    <mergeCell ref="J186:O186"/>
    <mergeCell ref="P186:Q186"/>
    <mergeCell ref="R186:T186"/>
    <mergeCell ref="B185:E185"/>
    <mergeCell ref="F185:I185"/>
    <mergeCell ref="J185:O185"/>
    <mergeCell ref="P185:Q185"/>
    <mergeCell ref="R185:T185"/>
    <mergeCell ref="U184:X184"/>
    <mergeCell ref="Y184:AA184"/>
    <mergeCell ref="AB184:AC184"/>
    <mergeCell ref="AD184:AF184"/>
    <mergeCell ref="AG184:AI184"/>
    <mergeCell ref="B184:E184"/>
    <mergeCell ref="F184:I184"/>
    <mergeCell ref="J184:O184"/>
    <mergeCell ref="P184:Q184"/>
    <mergeCell ref="R184:T184"/>
    <mergeCell ref="B189:E189"/>
    <mergeCell ref="F189:I189"/>
    <mergeCell ref="J189:O189"/>
    <mergeCell ref="P189:Q189"/>
    <mergeCell ref="R189:T189"/>
    <mergeCell ref="B188:E188"/>
    <mergeCell ref="F188:I188"/>
    <mergeCell ref="J188:O188"/>
    <mergeCell ref="P188:Q188"/>
    <mergeCell ref="R188:T188"/>
    <mergeCell ref="U187:X187"/>
    <mergeCell ref="Y187:AA187"/>
    <mergeCell ref="AB187:AC187"/>
    <mergeCell ref="AD187:AF187"/>
    <mergeCell ref="AG187:AI187"/>
    <mergeCell ref="B187:E187"/>
    <mergeCell ref="F187:I187"/>
    <mergeCell ref="J187:O187"/>
    <mergeCell ref="P187:Q187"/>
    <mergeCell ref="R187:T187"/>
    <mergeCell ref="B192:E192"/>
    <mergeCell ref="F192:I192"/>
    <mergeCell ref="J192:O192"/>
    <mergeCell ref="P192:Q192"/>
    <mergeCell ref="R192:T192"/>
    <mergeCell ref="B191:E191"/>
    <mergeCell ref="F191:I191"/>
    <mergeCell ref="J191:O191"/>
    <mergeCell ref="P191:Q191"/>
    <mergeCell ref="R191:T191"/>
    <mergeCell ref="U190:X190"/>
    <mergeCell ref="Y190:AA190"/>
    <mergeCell ref="AB190:AC190"/>
    <mergeCell ref="AD190:AF190"/>
    <mergeCell ref="AG190:AI190"/>
    <mergeCell ref="B190:E190"/>
    <mergeCell ref="F190:I190"/>
    <mergeCell ref="J190:O190"/>
    <mergeCell ref="P190:Q190"/>
    <mergeCell ref="R190:T190"/>
    <mergeCell ref="B195:E195"/>
    <mergeCell ref="F195:I195"/>
    <mergeCell ref="J195:O195"/>
    <mergeCell ref="P195:Q195"/>
    <mergeCell ref="R195:T195"/>
    <mergeCell ref="B194:E194"/>
    <mergeCell ref="F194:I194"/>
    <mergeCell ref="J194:O194"/>
    <mergeCell ref="P194:Q194"/>
    <mergeCell ref="R194:T194"/>
    <mergeCell ref="U193:X193"/>
    <mergeCell ref="Y193:AA193"/>
    <mergeCell ref="AB193:AC193"/>
    <mergeCell ref="AD193:AF193"/>
    <mergeCell ref="AG193:AI193"/>
    <mergeCell ref="B193:E193"/>
    <mergeCell ref="F193:I193"/>
    <mergeCell ref="J193:O193"/>
    <mergeCell ref="P193:Q193"/>
    <mergeCell ref="R193:T193"/>
    <mergeCell ref="B198:E198"/>
    <mergeCell ref="F198:I198"/>
    <mergeCell ref="J198:O198"/>
    <mergeCell ref="P198:Q198"/>
    <mergeCell ref="R198:T198"/>
    <mergeCell ref="B197:E197"/>
    <mergeCell ref="F197:I197"/>
    <mergeCell ref="J197:O197"/>
    <mergeCell ref="P197:Q197"/>
    <mergeCell ref="R197:T197"/>
    <mergeCell ref="U196:X196"/>
    <mergeCell ref="Y196:AA196"/>
    <mergeCell ref="AB196:AC196"/>
    <mergeCell ref="AD196:AF196"/>
    <mergeCell ref="AG196:AI196"/>
    <mergeCell ref="B196:E196"/>
    <mergeCell ref="F196:I196"/>
    <mergeCell ref="J196:O196"/>
    <mergeCell ref="P196:Q196"/>
    <mergeCell ref="R196:T196"/>
    <mergeCell ref="B201:E201"/>
    <mergeCell ref="F201:I201"/>
    <mergeCell ref="J201:O201"/>
    <mergeCell ref="P201:Q201"/>
    <mergeCell ref="R201:T201"/>
    <mergeCell ref="B200:E200"/>
    <mergeCell ref="F200:I200"/>
    <mergeCell ref="J200:O200"/>
    <mergeCell ref="P200:Q200"/>
    <mergeCell ref="R200:T200"/>
    <mergeCell ref="U199:X199"/>
    <mergeCell ref="Y199:AA199"/>
    <mergeCell ref="AB199:AC199"/>
    <mergeCell ref="AD199:AF199"/>
    <mergeCell ref="AG199:AI199"/>
    <mergeCell ref="B199:E199"/>
    <mergeCell ref="F199:I199"/>
    <mergeCell ref="J199:O199"/>
    <mergeCell ref="P199:Q199"/>
    <mergeCell ref="R199:T199"/>
    <mergeCell ref="AG205:AI205"/>
    <mergeCell ref="B205:E205"/>
    <mergeCell ref="F205:I205"/>
    <mergeCell ref="J205:O205"/>
    <mergeCell ref="P205:Q205"/>
    <mergeCell ref="R205:T205"/>
    <mergeCell ref="B204:E204"/>
    <mergeCell ref="F204:I204"/>
    <mergeCell ref="J204:O204"/>
    <mergeCell ref="P204:Q204"/>
    <mergeCell ref="R204:T204"/>
    <mergeCell ref="B203:E203"/>
    <mergeCell ref="F203:I203"/>
    <mergeCell ref="J203:O203"/>
    <mergeCell ref="P203:Q203"/>
    <mergeCell ref="R203:T203"/>
    <mergeCell ref="U202:X202"/>
    <mergeCell ref="Y202:AA202"/>
    <mergeCell ref="AB202:AC202"/>
    <mergeCell ref="AD202:AF202"/>
    <mergeCell ref="AG202:AI202"/>
    <mergeCell ref="B202:E202"/>
    <mergeCell ref="F202:I202"/>
    <mergeCell ref="J202:O202"/>
    <mergeCell ref="P202:Q202"/>
    <mergeCell ref="R202:T202"/>
    <mergeCell ref="U6:W6"/>
    <mergeCell ref="X6:Z6"/>
    <mergeCell ref="B7:C7"/>
    <mergeCell ref="D7:G7"/>
    <mergeCell ref="H7:J7"/>
    <mergeCell ref="K7:M7"/>
    <mergeCell ref="O7:P7"/>
    <mergeCell ref="Q7:T7"/>
    <mergeCell ref="U7:W7"/>
    <mergeCell ref="X7:Z7"/>
    <mergeCell ref="AG208:AI208"/>
    <mergeCell ref="AR208:AT208"/>
    <mergeCell ref="U206:X206"/>
    <mergeCell ref="Y206:AA206"/>
    <mergeCell ref="AB206:AC206"/>
    <mergeCell ref="AD206:AF206"/>
    <mergeCell ref="AG206:AI206"/>
    <mergeCell ref="AK206:AL206"/>
    <mergeCell ref="AM206:AN206"/>
    <mergeCell ref="AO206:AQ206"/>
    <mergeCell ref="AR206:AT206"/>
    <mergeCell ref="B206:E206"/>
    <mergeCell ref="F206:I206"/>
    <mergeCell ref="J206:O206"/>
    <mergeCell ref="P206:Q206"/>
    <mergeCell ref="R206:T206"/>
    <mergeCell ref="U205:X205"/>
    <mergeCell ref="Y205:AA205"/>
    <mergeCell ref="AB205:AC205"/>
    <mergeCell ref="AD205:AF205"/>
    <mergeCell ref="B10:C10"/>
    <mergeCell ref="D10:G10"/>
    <mergeCell ref="U8:W8"/>
    <mergeCell ref="X8:Z8"/>
    <mergeCell ref="B9:C9"/>
    <mergeCell ref="D9:G9"/>
    <mergeCell ref="H9:J9"/>
    <mergeCell ref="K9:M9"/>
    <mergeCell ref="O9:P9"/>
    <mergeCell ref="Q9:T9"/>
    <mergeCell ref="U9:W9"/>
    <mergeCell ref="X9:Z9"/>
    <mergeCell ref="B8:C8"/>
    <mergeCell ref="D8:G8"/>
    <mergeCell ref="H8:J8"/>
    <mergeCell ref="K8:M8"/>
    <mergeCell ref="O8:P8"/>
    <mergeCell ref="AK19:AL19"/>
    <mergeCell ref="AM19:AN19"/>
    <mergeCell ref="U19:X19"/>
    <mergeCell ref="Y19:AA19"/>
    <mergeCell ref="AB19:AC19"/>
    <mergeCell ref="AD19:AF19"/>
    <mergeCell ref="AG19:AI19"/>
    <mergeCell ref="B19:E19"/>
    <mergeCell ref="F19:I19"/>
    <mergeCell ref="J19:O19"/>
    <mergeCell ref="P19:Q19"/>
    <mergeCell ref="R19:T19"/>
    <mergeCell ref="B16:E18"/>
    <mergeCell ref="F16:I18"/>
    <mergeCell ref="J16:O18"/>
    <mergeCell ref="P16:Q18"/>
    <mergeCell ref="R16:T18"/>
    <mergeCell ref="AO19:AQ19"/>
    <mergeCell ref="AR19:AT19"/>
    <mergeCell ref="AU19:AZ19"/>
    <mergeCell ref="AK17:AT17"/>
    <mergeCell ref="Y18:AA18"/>
    <mergeCell ref="AB18:AC18"/>
    <mergeCell ref="AD18:AF18"/>
    <mergeCell ref="AG18:AI18"/>
    <mergeCell ref="AK18:AL18"/>
    <mergeCell ref="AM18:AN18"/>
    <mergeCell ref="AO18:AQ18"/>
    <mergeCell ref="AR18:AT18"/>
    <mergeCell ref="Q10:T10"/>
    <mergeCell ref="U10:W10"/>
    <mergeCell ref="X10:Z10"/>
    <mergeCell ref="U16:X18"/>
    <mergeCell ref="Y16:AI17"/>
    <mergeCell ref="AK16:AT16"/>
    <mergeCell ref="AU16:AZ18"/>
    <mergeCell ref="AK22:AL22"/>
    <mergeCell ref="AM22:AN22"/>
    <mergeCell ref="AO22:AQ22"/>
    <mergeCell ref="AR22:AT22"/>
    <mergeCell ref="AU22:AZ22"/>
    <mergeCell ref="AK21:AL21"/>
    <mergeCell ref="AM21:AN21"/>
    <mergeCell ref="AO21:AQ21"/>
    <mergeCell ref="AR21:AT21"/>
    <mergeCell ref="AU21:AZ21"/>
    <mergeCell ref="U21:X21"/>
    <mergeCell ref="Y21:AA21"/>
    <mergeCell ref="AB21:AC21"/>
    <mergeCell ref="AD21:AF21"/>
    <mergeCell ref="AG21:AI21"/>
    <mergeCell ref="AK20:AL20"/>
    <mergeCell ref="AM20:AN20"/>
    <mergeCell ref="AO20:AQ20"/>
    <mergeCell ref="AR20:AT20"/>
    <mergeCell ref="AU20:AZ20"/>
    <mergeCell ref="U20:X20"/>
    <mergeCell ref="Y20:AA20"/>
    <mergeCell ref="AB20:AC20"/>
    <mergeCell ref="AD20:AF20"/>
    <mergeCell ref="AG20:AI20"/>
    <mergeCell ref="AK25:AL25"/>
    <mergeCell ref="AM25:AN25"/>
    <mergeCell ref="AO25:AQ25"/>
    <mergeCell ref="AR25:AT25"/>
    <mergeCell ref="AU25:AZ25"/>
    <mergeCell ref="AK24:AL24"/>
    <mergeCell ref="AM24:AN24"/>
    <mergeCell ref="AO24:AQ24"/>
    <mergeCell ref="AR24:AT24"/>
    <mergeCell ref="AU24:AZ24"/>
    <mergeCell ref="U24:X24"/>
    <mergeCell ref="Y24:AA24"/>
    <mergeCell ref="AB24:AC24"/>
    <mergeCell ref="AD24:AF24"/>
    <mergeCell ref="AG24:AI24"/>
    <mergeCell ref="AK23:AL23"/>
    <mergeCell ref="AM23:AN23"/>
    <mergeCell ref="AO23:AQ23"/>
    <mergeCell ref="AR23:AT23"/>
    <mergeCell ref="AU23:AZ23"/>
    <mergeCell ref="U23:X23"/>
    <mergeCell ref="Y23:AA23"/>
    <mergeCell ref="AB23:AC23"/>
    <mergeCell ref="AD23:AF23"/>
    <mergeCell ref="AG23:AI23"/>
    <mergeCell ref="AK28:AL28"/>
    <mergeCell ref="AM28:AN28"/>
    <mergeCell ref="AO28:AQ28"/>
    <mergeCell ref="AR28:AT28"/>
    <mergeCell ref="AU28:AZ28"/>
    <mergeCell ref="AK27:AL27"/>
    <mergeCell ref="AM27:AN27"/>
    <mergeCell ref="AO27:AQ27"/>
    <mergeCell ref="AR27:AT27"/>
    <mergeCell ref="AU27:AZ27"/>
    <mergeCell ref="U27:X27"/>
    <mergeCell ref="Y27:AA27"/>
    <mergeCell ref="AB27:AC27"/>
    <mergeCell ref="AD27:AF27"/>
    <mergeCell ref="AG27:AI27"/>
    <mergeCell ref="AK26:AL26"/>
    <mergeCell ref="AM26:AN26"/>
    <mergeCell ref="AO26:AQ26"/>
    <mergeCell ref="AR26:AT26"/>
    <mergeCell ref="AU26:AZ26"/>
    <mergeCell ref="U26:X26"/>
    <mergeCell ref="Y26:AA26"/>
    <mergeCell ref="AB26:AC26"/>
    <mergeCell ref="AD26:AF26"/>
    <mergeCell ref="AG26:AI26"/>
    <mergeCell ref="AK31:AL31"/>
    <mergeCell ref="AM31:AN31"/>
    <mergeCell ref="AO31:AQ31"/>
    <mergeCell ref="AR31:AT31"/>
    <mergeCell ref="AU31:AZ31"/>
    <mergeCell ref="AK30:AL30"/>
    <mergeCell ref="AM30:AN30"/>
    <mergeCell ref="AO30:AQ30"/>
    <mergeCell ref="AR30:AT30"/>
    <mergeCell ref="AU30:AZ30"/>
    <mergeCell ref="U30:X30"/>
    <mergeCell ref="Y30:AA30"/>
    <mergeCell ref="AB30:AC30"/>
    <mergeCell ref="AD30:AF30"/>
    <mergeCell ref="AG30:AI30"/>
    <mergeCell ref="AK29:AL29"/>
    <mergeCell ref="AM29:AN29"/>
    <mergeCell ref="AO29:AQ29"/>
    <mergeCell ref="AR29:AT29"/>
    <mergeCell ref="AU29:AZ29"/>
    <mergeCell ref="U29:X29"/>
    <mergeCell ref="Y29:AA29"/>
    <mergeCell ref="AB29:AC29"/>
    <mergeCell ref="AD29:AF29"/>
    <mergeCell ref="AG29:AI29"/>
    <mergeCell ref="AK34:AL34"/>
    <mergeCell ref="AM34:AN34"/>
    <mergeCell ref="AO34:AQ34"/>
    <mergeCell ref="AR34:AT34"/>
    <mergeCell ref="AU34:AZ34"/>
    <mergeCell ref="AK33:AL33"/>
    <mergeCell ref="AM33:AN33"/>
    <mergeCell ref="AO33:AQ33"/>
    <mergeCell ref="AR33:AT33"/>
    <mergeCell ref="AU33:AZ33"/>
    <mergeCell ref="U33:X33"/>
    <mergeCell ref="Y33:AA33"/>
    <mergeCell ref="AB33:AC33"/>
    <mergeCell ref="AD33:AF33"/>
    <mergeCell ref="AG33:AI33"/>
    <mergeCell ref="AK32:AL32"/>
    <mergeCell ref="AM32:AN32"/>
    <mergeCell ref="AO32:AQ32"/>
    <mergeCell ref="AR32:AT32"/>
    <mergeCell ref="AU32:AZ32"/>
    <mergeCell ref="U32:X32"/>
    <mergeCell ref="Y32:AA32"/>
    <mergeCell ref="AB32:AC32"/>
    <mergeCell ref="AD32:AF32"/>
    <mergeCell ref="AG32:AI32"/>
    <mergeCell ref="AK37:AL37"/>
    <mergeCell ref="AM37:AN37"/>
    <mergeCell ref="AO37:AQ37"/>
    <mergeCell ref="AR37:AT37"/>
    <mergeCell ref="AU37:AZ37"/>
    <mergeCell ref="AK36:AL36"/>
    <mergeCell ref="AM36:AN36"/>
    <mergeCell ref="AO36:AQ36"/>
    <mergeCell ref="AR36:AT36"/>
    <mergeCell ref="AU36:AZ36"/>
    <mergeCell ref="U36:X36"/>
    <mergeCell ref="Y36:AA36"/>
    <mergeCell ref="AB36:AC36"/>
    <mergeCell ref="AD36:AF36"/>
    <mergeCell ref="AG36:AI36"/>
    <mergeCell ref="AK35:AL35"/>
    <mergeCell ref="AM35:AN35"/>
    <mergeCell ref="AO35:AQ35"/>
    <mergeCell ref="AR35:AT35"/>
    <mergeCell ref="AU35:AZ35"/>
    <mergeCell ref="U35:X35"/>
    <mergeCell ref="Y35:AA35"/>
    <mergeCell ref="AB35:AC35"/>
    <mergeCell ref="AD35:AF35"/>
    <mergeCell ref="AG35:AI35"/>
    <mergeCell ref="AK40:AL40"/>
    <mergeCell ref="AM40:AN40"/>
    <mergeCell ref="AO40:AQ40"/>
    <mergeCell ref="AR40:AT40"/>
    <mergeCell ref="AU40:AZ40"/>
    <mergeCell ref="AK39:AL39"/>
    <mergeCell ref="AM39:AN39"/>
    <mergeCell ref="AO39:AQ39"/>
    <mergeCell ref="AR39:AT39"/>
    <mergeCell ref="AU39:AZ39"/>
    <mergeCell ref="U39:X39"/>
    <mergeCell ref="Y39:AA39"/>
    <mergeCell ref="AB39:AC39"/>
    <mergeCell ref="AD39:AF39"/>
    <mergeCell ref="AG39:AI39"/>
    <mergeCell ref="AK38:AL38"/>
    <mergeCell ref="AM38:AN38"/>
    <mergeCell ref="AO38:AQ38"/>
    <mergeCell ref="AR38:AT38"/>
    <mergeCell ref="AU38:AZ38"/>
    <mergeCell ref="U38:X38"/>
    <mergeCell ref="Y38:AA38"/>
    <mergeCell ref="AB38:AC38"/>
    <mergeCell ref="AD38:AF38"/>
    <mergeCell ref="AG38:AI38"/>
    <mergeCell ref="AK43:AL43"/>
    <mergeCell ref="AM43:AN43"/>
    <mergeCell ref="AO43:AQ43"/>
    <mergeCell ref="AR43:AT43"/>
    <mergeCell ref="AU43:AZ43"/>
    <mergeCell ref="AK42:AL42"/>
    <mergeCell ref="AM42:AN42"/>
    <mergeCell ref="AO42:AQ42"/>
    <mergeCell ref="AR42:AT42"/>
    <mergeCell ref="AU42:AZ42"/>
    <mergeCell ref="U42:X42"/>
    <mergeCell ref="Y42:AA42"/>
    <mergeCell ref="AB42:AC42"/>
    <mergeCell ref="AD42:AF42"/>
    <mergeCell ref="AG42:AI42"/>
    <mergeCell ref="AK41:AL41"/>
    <mergeCell ref="AM41:AN41"/>
    <mergeCell ref="AO41:AQ41"/>
    <mergeCell ref="AR41:AT41"/>
    <mergeCell ref="AU41:AZ41"/>
    <mergeCell ref="U41:X41"/>
    <mergeCell ref="Y41:AA41"/>
    <mergeCell ref="AB41:AC41"/>
    <mergeCell ref="AD41:AF41"/>
    <mergeCell ref="AG41:AI41"/>
    <mergeCell ref="AK46:AL46"/>
    <mergeCell ref="AM46:AN46"/>
    <mergeCell ref="AO46:AQ46"/>
    <mergeCell ref="AR46:AT46"/>
    <mergeCell ref="AU46:AZ46"/>
    <mergeCell ref="AK45:AL45"/>
    <mergeCell ref="AM45:AN45"/>
    <mergeCell ref="AO45:AQ45"/>
    <mergeCell ref="AR45:AT45"/>
    <mergeCell ref="AU45:AZ45"/>
    <mergeCell ref="U45:X45"/>
    <mergeCell ref="Y45:AA45"/>
    <mergeCell ref="AB45:AC45"/>
    <mergeCell ref="AD45:AF45"/>
    <mergeCell ref="AG45:AI45"/>
    <mergeCell ref="AK44:AL44"/>
    <mergeCell ref="AM44:AN44"/>
    <mergeCell ref="AO44:AQ44"/>
    <mergeCell ref="AR44:AT44"/>
    <mergeCell ref="AU44:AZ44"/>
    <mergeCell ref="U44:X44"/>
    <mergeCell ref="Y44:AA44"/>
    <mergeCell ref="AB44:AC44"/>
    <mergeCell ref="AD44:AF44"/>
    <mergeCell ref="AG44:AI44"/>
    <mergeCell ref="AK49:AL49"/>
    <mergeCell ref="AM49:AN49"/>
    <mergeCell ref="AO49:AQ49"/>
    <mergeCell ref="AR49:AT49"/>
    <mergeCell ref="AU49:AZ49"/>
    <mergeCell ref="AK48:AL48"/>
    <mergeCell ref="AM48:AN48"/>
    <mergeCell ref="AO48:AQ48"/>
    <mergeCell ref="AR48:AT48"/>
    <mergeCell ref="AU48:AZ48"/>
    <mergeCell ref="U48:X48"/>
    <mergeCell ref="Y48:AA48"/>
    <mergeCell ref="AB48:AC48"/>
    <mergeCell ref="AD48:AF48"/>
    <mergeCell ref="AG48:AI48"/>
    <mergeCell ref="AK47:AL47"/>
    <mergeCell ref="AM47:AN47"/>
    <mergeCell ref="AO47:AQ47"/>
    <mergeCell ref="AR47:AT47"/>
    <mergeCell ref="AU47:AZ47"/>
    <mergeCell ref="U47:X47"/>
    <mergeCell ref="Y47:AA47"/>
    <mergeCell ref="AB47:AC47"/>
    <mergeCell ref="AD47:AF47"/>
    <mergeCell ref="AG47:AI47"/>
    <mergeCell ref="AK52:AL52"/>
    <mergeCell ref="AM52:AN52"/>
    <mergeCell ref="AO52:AQ52"/>
    <mergeCell ref="AR52:AT52"/>
    <mergeCell ref="AU52:AZ52"/>
    <mergeCell ref="AK51:AL51"/>
    <mergeCell ref="AM51:AN51"/>
    <mergeCell ref="AO51:AQ51"/>
    <mergeCell ref="AR51:AT51"/>
    <mergeCell ref="AU51:AZ51"/>
    <mergeCell ref="U51:X51"/>
    <mergeCell ref="Y51:AA51"/>
    <mergeCell ref="AB51:AC51"/>
    <mergeCell ref="AD51:AF51"/>
    <mergeCell ref="AG51:AI51"/>
    <mergeCell ref="AK50:AL50"/>
    <mergeCell ref="AM50:AN50"/>
    <mergeCell ref="AO50:AQ50"/>
    <mergeCell ref="AR50:AT50"/>
    <mergeCell ref="AU50:AZ50"/>
    <mergeCell ref="U50:X50"/>
    <mergeCell ref="Y50:AA50"/>
    <mergeCell ref="AB50:AC50"/>
    <mergeCell ref="AD50:AF50"/>
    <mergeCell ref="AG50:AI50"/>
    <mergeCell ref="AK55:AL55"/>
    <mergeCell ref="AM55:AN55"/>
    <mergeCell ref="AO55:AQ55"/>
    <mergeCell ref="AR55:AT55"/>
    <mergeCell ref="AU55:AZ55"/>
    <mergeCell ref="AK54:AL54"/>
    <mergeCell ref="AM54:AN54"/>
    <mergeCell ref="AO54:AQ54"/>
    <mergeCell ref="AR54:AT54"/>
    <mergeCell ref="AU54:AZ54"/>
    <mergeCell ref="U54:X54"/>
    <mergeCell ref="Y54:AA54"/>
    <mergeCell ref="AB54:AC54"/>
    <mergeCell ref="AD54:AF54"/>
    <mergeCell ref="AG54:AI54"/>
    <mergeCell ref="AK53:AL53"/>
    <mergeCell ref="AM53:AN53"/>
    <mergeCell ref="AO53:AQ53"/>
    <mergeCell ref="AR53:AT53"/>
    <mergeCell ref="AU53:AZ53"/>
    <mergeCell ref="U53:X53"/>
    <mergeCell ref="Y53:AA53"/>
    <mergeCell ref="AB53:AC53"/>
    <mergeCell ref="AD53:AF53"/>
    <mergeCell ref="AG53:AI53"/>
    <mergeCell ref="AK58:AL58"/>
    <mergeCell ref="AM58:AN58"/>
    <mergeCell ref="AO58:AQ58"/>
    <mergeCell ref="AR58:AT58"/>
    <mergeCell ref="AU58:AZ58"/>
    <mergeCell ref="AK57:AL57"/>
    <mergeCell ref="AM57:AN57"/>
    <mergeCell ref="AO57:AQ57"/>
    <mergeCell ref="AR57:AT57"/>
    <mergeCell ref="AU57:AZ57"/>
    <mergeCell ref="U57:X57"/>
    <mergeCell ref="Y57:AA57"/>
    <mergeCell ref="AB57:AC57"/>
    <mergeCell ref="AD57:AF57"/>
    <mergeCell ref="AG57:AI57"/>
    <mergeCell ref="AK56:AL56"/>
    <mergeCell ref="AM56:AN56"/>
    <mergeCell ref="AO56:AQ56"/>
    <mergeCell ref="AR56:AT56"/>
    <mergeCell ref="AU56:AZ56"/>
    <mergeCell ref="U56:X56"/>
    <mergeCell ref="Y56:AA56"/>
    <mergeCell ref="AB56:AC56"/>
    <mergeCell ref="AD56:AF56"/>
    <mergeCell ref="AG56:AI56"/>
    <mergeCell ref="AK61:AL61"/>
    <mergeCell ref="AM61:AN61"/>
    <mergeCell ref="AO61:AQ61"/>
    <mergeCell ref="AR61:AT61"/>
    <mergeCell ref="AU61:AZ61"/>
    <mergeCell ref="AK60:AL60"/>
    <mergeCell ref="AM60:AN60"/>
    <mergeCell ref="AO60:AQ60"/>
    <mergeCell ref="AR60:AT60"/>
    <mergeCell ref="AU60:AZ60"/>
    <mergeCell ref="U60:X60"/>
    <mergeCell ref="Y60:AA60"/>
    <mergeCell ref="AB60:AC60"/>
    <mergeCell ref="AD60:AF60"/>
    <mergeCell ref="AG60:AI60"/>
    <mergeCell ref="AK59:AL59"/>
    <mergeCell ref="AM59:AN59"/>
    <mergeCell ref="AO59:AQ59"/>
    <mergeCell ref="AR59:AT59"/>
    <mergeCell ref="AU59:AZ59"/>
    <mergeCell ref="U59:X59"/>
    <mergeCell ref="Y59:AA59"/>
    <mergeCell ref="AB59:AC59"/>
    <mergeCell ref="AD59:AF59"/>
    <mergeCell ref="AG59:AI59"/>
    <mergeCell ref="AK64:AL64"/>
    <mergeCell ref="AM64:AN64"/>
    <mergeCell ref="AO64:AQ64"/>
    <mergeCell ref="AR64:AT64"/>
    <mergeCell ref="AU64:AZ64"/>
    <mergeCell ref="AK63:AL63"/>
    <mergeCell ref="AM63:AN63"/>
    <mergeCell ref="AO63:AQ63"/>
    <mergeCell ref="AR63:AT63"/>
    <mergeCell ref="AU63:AZ63"/>
    <mergeCell ref="U63:X63"/>
    <mergeCell ref="Y63:AA63"/>
    <mergeCell ref="AB63:AC63"/>
    <mergeCell ref="AD63:AF63"/>
    <mergeCell ref="AG63:AI63"/>
    <mergeCell ref="AK62:AL62"/>
    <mergeCell ref="AM62:AN62"/>
    <mergeCell ref="AO62:AQ62"/>
    <mergeCell ref="AR62:AT62"/>
    <mergeCell ref="AU62:AZ62"/>
    <mergeCell ref="U62:X62"/>
    <mergeCell ref="Y62:AA62"/>
    <mergeCell ref="AB62:AC62"/>
    <mergeCell ref="AD62:AF62"/>
    <mergeCell ref="AG62:AI62"/>
    <mergeCell ref="AK67:AL67"/>
    <mergeCell ref="AM67:AN67"/>
    <mergeCell ref="AO67:AQ67"/>
    <mergeCell ref="AR67:AT67"/>
    <mergeCell ref="AU67:AZ67"/>
    <mergeCell ref="AK66:AL66"/>
    <mergeCell ref="AM66:AN66"/>
    <mergeCell ref="AO66:AQ66"/>
    <mergeCell ref="AR66:AT66"/>
    <mergeCell ref="AU66:AZ66"/>
    <mergeCell ref="U66:X66"/>
    <mergeCell ref="Y66:AA66"/>
    <mergeCell ref="AB66:AC66"/>
    <mergeCell ref="AD66:AF66"/>
    <mergeCell ref="AG66:AI66"/>
    <mergeCell ref="AK65:AL65"/>
    <mergeCell ref="AM65:AN65"/>
    <mergeCell ref="AO65:AQ65"/>
    <mergeCell ref="AR65:AT65"/>
    <mergeCell ref="AU65:AZ65"/>
    <mergeCell ref="U65:X65"/>
    <mergeCell ref="Y65:AA65"/>
    <mergeCell ref="AB65:AC65"/>
    <mergeCell ref="AD65:AF65"/>
    <mergeCell ref="AG65:AI65"/>
    <mergeCell ref="AK70:AL70"/>
    <mergeCell ref="AM70:AN70"/>
    <mergeCell ref="AO70:AQ70"/>
    <mergeCell ref="AR70:AT70"/>
    <mergeCell ref="AU70:AZ70"/>
    <mergeCell ref="AK69:AL69"/>
    <mergeCell ref="AM69:AN69"/>
    <mergeCell ref="AO69:AQ69"/>
    <mergeCell ref="AR69:AT69"/>
    <mergeCell ref="AU69:AZ69"/>
    <mergeCell ref="U69:X69"/>
    <mergeCell ref="Y69:AA69"/>
    <mergeCell ref="AB69:AC69"/>
    <mergeCell ref="AD69:AF69"/>
    <mergeCell ref="AG69:AI69"/>
    <mergeCell ref="AK68:AL68"/>
    <mergeCell ref="AM68:AN68"/>
    <mergeCell ref="AO68:AQ68"/>
    <mergeCell ref="AR68:AT68"/>
    <mergeCell ref="AU68:AZ68"/>
    <mergeCell ref="U68:X68"/>
    <mergeCell ref="Y68:AA68"/>
    <mergeCell ref="AB68:AC68"/>
    <mergeCell ref="AD68:AF68"/>
    <mergeCell ref="AG68:AI68"/>
    <mergeCell ref="AK73:AL73"/>
    <mergeCell ref="AM73:AN73"/>
    <mergeCell ref="AO73:AQ73"/>
    <mergeCell ref="AR73:AT73"/>
    <mergeCell ref="AU73:AZ73"/>
    <mergeCell ref="AK72:AL72"/>
    <mergeCell ref="AM72:AN72"/>
    <mergeCell ref="AO72:AQ72"/>
    <mergeCell ref="AR72:AT72"/>
    <mergeCell ref="AU72:AZ72"/>
    <mergeCell ref="U72:X72"/>
    <mergeCell ref="Y72:AA72"/>
    <mergeCell ref="AB72:AC72"/>
    <mergeCell ref="AD72:AF72"/>
    <mergeCell ref="AG72:AI72"/>
    <mergeCell ref="AK71:AL71"/>
    <mergeCell ref="AM71:AN71"/>
    <mergeCell ref="AO71:AQ71"/>
    <mergeCell ref="AR71:AT71"/>
    <mergeCell ref="AU71:AZ71"/>
    <mergeCell ref="U71:X71"/>
    <mergeCell ref="Y71:AA71"/>
    <mergeCell ref="AB71:AC71"/>
    <mergeCell ref="AD71:AF71"/>
    <mergeCell ref="AG71:AI71"/>
    <mergeCell ref="AK76:AL76"/>
    <mergeCell ref="AM76:AN76"/>
    <mergeCell ref="AO76:AQ76"/>
    <mergeCell ref="AR76:AT76"/>
    <mergeCell ref="AU76:AZ76"/>
    <mergeCell ref="AK75:AL75"/>
    <mergeCell ref="AM75:AN75"/>
    <mergeCell ref="AO75:AQ75"/>
    <mergeCell ref="AR75:AT75"/>
    <mergeCell ref="AU75:AZ75"/>
    <mergeCell ref="U75:X75"/>
    <mergeCell ref="Y75:AA75"/>
    <mergeCell ref="AB75:AC75"/>
    <mergeCell ref="AD75:AF75"/>
    <mergeCell ref="AG75:AI75"/>
    <mergeCell ref="AK74:AL74"/>
    <mergeCell ref="AM74:AN74"/>
    <mergeCell ref="AO74:AQ74"/>
    <mergeCell ref="AR74:AT74"/>
    <mergeCell ref="AU74:AZ74"/>
    <mergeCell ref="U74:X74"/>
    <mergeCell ref="Y74:AA74"/>
    <mergeCell ref="AB74:AC74"/>
    <mergeCell ref="AD74:AF74"/>
    <mergeCell ref="AG74:AI74"/>
    <mergeCell ref="AK79:AL79"/>
    <mergeCell ref="AM79:AN79"/>
    <mergeCell ref="AO79:AQ79"/>
    <mergeCell ref="AR79:AT79"/>
    <mergeCell ref="AU79:AZ79"/>
    <mergeCell ref="AK78:AL78"/>
    <mergeCell ref="AM78:AN78"/>
    <mergeCell ref="AO78:AQ78"/>
    <mergeCell ref="AR78:AT78"/>
    <mergeCell ref="AU78:AZ78"/>
    <mergeCell ref="U78:X78"/>
    <mergeCell ref="Y78:AA78"/>
    <mergeCell ref="AB78:AC78"/>
    <mergeCell ref="AD78:AF78"/>
    <mergeCell ref="AG78:AI78"/>
    <mergeCell ref="AK77:AL77"/>
    <mergeCell ref="AM77:AN77"/>
    <mergeCell ref="AO77:AQ77"/>
    <mergeCell ref="AR77:AT77"/>
    <mergeCell ref="AU77:AZ77"/>
    <mergeCell ref="U77:X77"/>
    <mergeCell ref="Y77:AA77"/>
    <mergeCell ref="AB77:AC77"/>
    <mergeCell ref="AD77:AF77"/>
    <mergeCell ref="AG77:AI77"/>
    <mergeCell ref="AK82:AL82"/>
    <mergeCell ref="AM82:AN82"/>
    <mergeCell ref="AO82:AQ82"/>
    <mergeCell ref="AR82:AT82"/>
    <mergeCell ref="AU82:AZ82"/>
    <mergeCell ref="AK81:AL81"/>
    <mergeCell ref="AM81:AN81"/>
    <mergeCell ref="AO81:AQ81"/>
    <mergeCell ref="AR81:AT81"/>
    <mergeCell ref="AU81:AZ81"/>
    <mergeCell ref="U81:X81"/>
    <mergeCell ref="Y81:AA81"/>
    <mergeCell ref="AB81:AC81"/>
    <mergeCell ref="AD81:AF81"/>
    <mergeCell ref="AG81:AI81"/>
    <mergeCell ref="AK80:AL80"/>
    <mergeCell ref="AM80:AN80"/>
    <mergeCell ref="AO80:AQ80"/>
    <mergeCell ref="AR80:AT80"/>
    <mergeCell ref="AU80:AZ80"/>
    <mergeCell ref="U80:X80"/>
    <mergeCell ref="Y80:AA80"/>
    <mergeCell ref="AB80:AC80"/>
    <mergeCell ref="AD80:AF80"/>
    <mergeCell ref="AG80:AI80"/>
    <mergeCell ref="AK85:AL85"/>
    <mergeCell ref="AM85:AN85"/>
    <mergeCell ref="AO85:AQ85"/>
    <mergeCell ref="AR85:AT85"/>
    <mergeCell ref="AU85:AZ85"/>
    <mergeCell ref="AK84:AL84"/>
    <mergeCell ref="AM84:AN84"/>
    <mergeCell ref="AO84:AQ84"/>
    <mergeCell ref="AR84:AT84"/>
    <mergeCell ref="AU84:AZ84"/>
    <mergeCell ref="U84:X84"/>
    <mergeCell ref="Y84:AA84"/>
    <mergeCell ref="AB84:AC84"/>
    <mergeCell ref="AD84:AF84"/>
    <mergeCell ref="AG84:AI84"/>
    <mergeCell ref="AK83:AL83"/>
    <mergeCell ref="AM83:AN83"/>
    <mergeCell ref="AO83:AQ83"/>
    <mergeCell ref="AR83:AT83"/>
    <mergeCell ref="AU83:AZ83"/>
    <mergeCell ref="U83:X83"/>
    <mergeCell ref="Y83:AA83"/>
    <mergeCell ref="AB83:AC83"/>
    <mergeCell ref="AD83:AF83"/>
    <mergeCell ref="AG83:AI83"/>
    <mergeCell ref="AK88:AL88"/>
    <mergeCell ref="AM88:AN88"/>
    <mergeCell ref="AO88:AQ88"/>
    <mergeCell ref="AR88:AT88"/>
    <mergeCell ref="AU88:AZ88"/>
    <mergeCell ref="AK87:AL87"/>
    <mergeCell ref="AM87:AN87"/>
    <mergeCell ref="AO87:AQ87"/>
    <mergeCell ref="AR87:AT87"/>
    <mergeCell ref="AU87:AZ87"/>
    <mergeCell ref="U87:X87"/>
    <mergeCell ref="Y87:AA87"/>
    <mergeCell ref="AB87:AC87"/>
    <mergeCell ref="AD87:AF87"/>
    <mergeCell ref="AG87:AI87"/>
    <mergeCell ref="AK86:AL86"/>
    <mergeCell ref="AM86:AN86"/>
    <mergeCell ref="AO86:AQ86"/>
    <mergeCell ref="AR86:AT86"/>
    <mergeCell ref="AU86:AZ86"/>
    <mergeCell ref="U86:X86"/>
    <mergeCell ref="Y86:AA86"/>
    <mergeCell ref="AB86:AC86"/>
    <mergeCell ref="AD86:AF86"/>
    <mergeCell ref="AG86:AI86"/>
    <mergeCell ref="AK91:AL91"/>
    <mergeCell ref="AM91:AN91"/>
    <mergeCell ref="AO91:AQ91"/>
    <mergeCell ref="AR91:AT91"/>
    <mergeCell ref="AU91:AZ91"/>
    <mergeCell ref="AK90:AL90"/>
    <mergeCell ref="AM90:AN90"/>
    <mergeCell ref="AO90:AQ90"/>
    <mergeCell ref="AR90:AT90"/>
    <mergeCell ref="AU90:AZ90"/>
    <mergeCell ref="U90:X90"/>
    <mergeCell ref="Y90:AA90"/>
    <mergeCell ref="AB90:AC90"/>
    <mergeCell ref="AD90:AF90"/>
    <mergeCell ref="AG90:AI90"/>
    <mergeCell ref="AK89:AL89"/>
    <mergeCell ref="AM89:AN89"/>
    <mergeCell ref="AO89:AQ89"/>
    <mergeCell ref="AR89:AT89"/>
    <mergeCell ref="AU89:AZ89"/>
    <mergeCell ref="U89:X89"/>
    <mergeCell ref="Y89:AA89"/>
    <mergeCell ref="AB89:AC89"/>
    <mergeCell ref="AD89:AF89"/>
    <mergeCell ref="AG89:AI89"/>
    <mergeCell ref="AK94:AL94"/>
    <mergeCell ref="AM94:AN94"/>
    <mergeCell ref="AO94:AQ94"/>
    <mergeCell ref="AR94:AT94"/>
    <mergeCell ref="AU94:AZ94"/>
    <mergeCell ref="AK93:AL93"/>
    <mergeCell ref="AM93:AN93"/>
    <mergeCell ref="AO93:AQ93"/>
    <mergeCell ref="AR93:AT93"/>
    <mergeCell ref="AU93:AZ93"/>
    <mergeCell ref="U93:X93"/>
    <mergeCell ref="Y93:AA93"/>
    <mergeCell ref="AB93:AC93"/>
    <mergeCell ref="AD93:AF93"/>
    <mergeCell ref="AG93:AI93"/>
    <mergeCell ref="AK92:AL92"/>
    <mergeCell ref="AM92:AN92"/>
    <mergeCell ref="AO92:AQ92"/>
    <mergeCell ref="AR92:AT92"/>
    <mergeCell ref="AU92:AZ92"/>
    <mergeCell ref="U92:X92"/>
    <mergeCell ref="Y92:AA92"/>
    <mergeCell ref="AB92:AC92"/>
    <mergeCell ref="AD92:AF92"/>
    <mergeCell ref="AG92:AI92"/>
    <mergeCell ref="AK97:AL97"/>
    <mergeCell ref="AM97:AN97"/>
    <mergeCell ref="AO97:AQ97"/>
    <mergeCell ref="AR97:AT97"/>
    <mergeCell ref="AU97:AZ97"/>
    <mergeCell ref="AK96:AL96"/>
    <mergeCell ref="AM96:AN96"/>
    <mergeCell ref="AO96:AQ96"/>
    <mergeCell ref="AR96:AT96"/>
    <mergeCell ref="AU96:AZ96"/>
    <mergeCell ref="U96:X96"/>
    <mergeCell ref="Y96:AA96"/>
    <mergeCell ref="AB96:AC96"/>
    <mergeCell ref="AD96:AF96"/>
    <mergeCell ref="AG96:AI96"/>
    <mergeCell ref="AK95:AL95"/>
    <mergeCell ref="AM95:AN95"/>
    <mergeCell ref="AO95:AQ95"/>
    <mergeCell ref="AR95:AT95"/>
    <mergeCell ref="AU95:AZ95"/>
    <mergeCell ref="U95:X95"/>
    <mergeCell ref="Y95:AA95"/>
    <mergeCell ref="AB95:AC95"/>
    <mergeCell ref="AD95:AF95"/>
    <mergeCell ref="AG95:AI95"/>
    <mergeCell ref="AK100:AL100"/>
    <mergeCell ref="AM100:AN100"/>
    <mergeCell ref="AO100:AQ100"/>
    <mergeCell ref="AR100:AT100"/>
    <mergeCell ref="AU100:AZ100"/>
    <mergeCell ref="AK99:AL99"/>
    <mergeCell ref="AM99:AN99"/>
    <mergeCell ref="AO99:AQ99"/>
    <mergeCell ref="AR99:AT99"/>
    <mergeCell ref="AU99:AZ99"/>
    <mergeCell ref="U99:X99"/>
    <mergeCell ref="Y99:AA99"/>
    <mergeCell ref="AB99:AC99"/>
    <mergeCell ref="AD99:AF99"/>
    <mergeCell ref="AG99:AI99"/>
    <mergeCell ref="AK98:AL98"/>
    <mergeCell ref="AM98:AN98"/>
    <mergeCell ref="AO98:AQ98"/>
    <mergeCell ref="AR98:AT98"/>
    <mergeCell ref="AU98:AZ98"/>
    <mergeCell ref="U98:X98"/>
    <mergeCell ref="Y98:AA98"/>
    <mergeCell ref="AB98:AC98"/>
    <mergeCell ref="AD98:AF98"/>
    <mergeCell ref="AG98:AI98"/>
    <mergeCell ref="AK103:AL103"/>
    <mergeCell ref="AM103:AN103"/>
    <mergeCell ref="AO103:AQ103"/>
    <mergeCell ref="AR103:AT103"/>
    <mergeCell ref="AU103:AZ103"/>
    <mergeCell ref="AK102:AL102"/>
    <mergeCell ref="AM102:AN102"/>
    <mergeCell ref="AO102:AQ102"/>
    <mergeCell ref="AR102:AT102"/>
    <mergeCell ref="AU102:AZ102"/>
    <mergeCell ref="U102:X102"/>
    <mergeCell ref="Y102:AA102"/>
    <mergeCell ref="AB102:AC102"/>
    <mergeCell ref="AD102:AF102"/>
    <mergeCell ref="AG102:AI102"/>
    <mergeCell ref="AK101:AL101"/>
    <mergeCell ref="AM101:AN101"/>
    <mergeCell ref="AO101:AQ101"/>
    <mergeCell ref="AR101:AT101"/>
    <mergeCell ref="AU101:AZ101"/>
    <mergeCell ref="U101:X101"/>
    <mergeCell ref="Y101:AA101"/>
    <mergeCell ref="AB101:AC101"/>
    <mergeCell ref="AD101:AF101"/>
    <mergeCell ref="AG101:AI101"/>
    <mergeCell ref="AK106:AL106"/>
    <mergeCell ref="AM106:AN106"/>
    <mergeCell ref="AO106:AQ106"/>
    <mergeCell ref="AR106:AT106"/>
    <mergeCell ref="AU106:AZ106"/>
    <mergeCell ref="AK105:AL105"/>
    <mergeCell ref="AM105:AN105"/>
    <mergeCell ref="AO105:AQ105"/>
    <mergeCell ref="AR105:AT105"/>
    <mergeCell ref="AU105:AZ105"/>
    <mergeCell ref="U105:X105"/>
    <mergeCell ref="Y105:AA105"/>
    <mergeCell ref="AB105:AC105"/>
    <mergeCell ref="AD105:AF105"/>
    <mergeCell ref="AG105:AI105"/>
    <mergeCell ref="AK104:AL104"/>
    <mergeCell ref="AM104:AN104"/>
    <mergeCell ref="AO104:AQ104"/>
    <mergeCell ref="AR104:AT104"/>
    <mergeCell ref="AU104:AZ104"/>
    <mergeCell ref="U104:X104"/>
    <mergeCell ref="Y104:AA104"/>
    <mergeCell ref="AB104:AC104"/>
    <mergeCell ref="AD104:AF104"/>
    <mergeCell ref="AG104:AI104"/>
    <mergeCell ref="AK109:AL109"/>
    <mergeCell ref="AM109:AN109"/>
    <mergeCell ref="AO109:AQ109"/>
    <mergeCell ref="AR109:AT109"/>
    <mergeCell ref="AU109:AZ109"/>
    <mergeCell ref="AK108:AL108"/>
    <mergeCell ref="AM108:AN108"/>
    <mergeCell ref="AO108:AQ108"/>
    <mergeCell ref="AR108:AT108"/>
    <mergeCell ref="AU108:AZ108"/>
    <mergeCell ref="U108:X108"/>
    <mergeCell ref="Y108:AA108"/>
    <mergeCell ref="AB108:AC108"/>
    <mergeCell ref="AD108:AF108"/>
    <mergeCell ref="AG108:AI108"/>
    <mergeCell ref="AK107:AL107"/>
    <mergeCell ref="AM107:AN107"/>
    <mergeCell ref="AO107:AQ107"/>
    <mergeCell ref="AR107:AT107"/>
    <mergeCell ref="AU107:AZ107"/>
    <mergeCell ref="U107:X107"/>
    <mergeCell ref="Y107:AA107"/>
    <mergeCell ref="AB107:AC107"/>
    <mergeCell ref="AD107:AF107"/>
    <mergeCell ref="AG107:AI107"/>
    <mergeCell ref="AK112:AL112"/>
    <mergeCell ref="AM112:AN112"/>
    <mergeCell ref="AO112:AQ112"/>
    <mergeCell ref="AR112:AT112"/>
    <mergeCell ref="AU112:AZ112"/>
    <mergeCell ref="AK111:AL111"/>
    <mergeCell ref="AM111:AN111"/>
    <mergeCell ref="AO111:AQ111"/>
    <mergeCell ref="AR111:AT111"/>
    <mergeCell ref="AU111:AZ111"/>
    <mergeCell ref="U111:X111"/>
    <mergeCell ref="Y111:AA111"/>
    <mergeCell ref="AB111:AC111"/>
    <mergeCell ref="AD111:AF111"/>
    <mergeCell ref="AG111:AI111"/>
    <mergeCell ref="AK110:AL110"/>
    <mergeCell ref="AM110:AN110"/>
    <mergeCell ref="AO110:AQ110"/>
    <mergeCell ref="AR110:AT110"/>
    <mergeCell ref="AU110:AZ110"/>
    <mergeCell ref="U110:X110"/>
    <mergeCell ref="Y110:AA110"/>
    <mergeCell ref="AB110:AC110"/>
    <mergeCell ref="AD110:AF110"/>
    <mergeCell ref="AG110:AI110"/>
    <mergeCell ref="AK115:AL115"/>
    <mergeCell ref="AM115:AN115"/>
    <mergeCell ref="AO115:AQ115"/>
    <mergeCell ref="AR115:AT115"/>
    <mergeCell ref="AU115:AZ115"/>
    <mergeCell ref="AK114:AL114"/>
    <mergeCell ref="AM114:AN114"/>
    <mergeCell ref="AO114:AQ114"/>
    <mergeCell ref="AR114:AT114"/>
    <mergeCell ref="AU114:AZ114"/>
    <mergeCell ref="U114:X114"/>
    <mergeCell ref="Y114:AA114"/>
    <mergeCell ref="AB114:AC114"/>
    <mergeCell ref="AD114:AF114"/>
    <mergeCell ref="AG114:AI114"/>
    <mergeCell ref="AK113:AL113"/>
    <mergeCell ref="AM113:AN113"/>
    <mergeCell ref="AO113:AQ113"/>
    <mergeCell ref="AR113:AT113"/>
    <mergeCell ref="AU113:AZ113"/>
    <mergeCell ref="U113:X113"/>
    <mergeCell ref="Y113:AA113"/>
    <mergeCell ref="AB113:AC113"/>
    <mergeCell ref="AD113:AF113"/>
    <mergeCell ref="AG113:AI113"/>
    <mergeCell ref="AK118:AL118"/>
    <mergeCell ref="AM118:AN118"/>
    <mergeCell ref="AO118:AQ118"/>
    <mergeCell ref="AR118:AT118"/>
    <mergeCell ref="AU118:AZ118"/>
    <mergeCell ref="AK117:AL117"/>
    <mergeCell ref="AM117:AN117"/>
    <mergeCell ref="AO117:AQ117"/>
    <mergeCell ref="AR117:AT117"/>
    <mergeCell ref="AU117:AZ117"/>
    <mergeCell ref="U117:X117"/>
    <mergeCell ref="Y117:AA117"/>
    <mergeCell ref="AB117:AC117"/>
    <mergeCell ref="AD117:AF117"/>
    <mergeCell ref="AG117:AI117"/>
    <mergeCell ref="AK116:AL116"/>
    <mergeCell ref="AM116:AN116"/>
    <mergeCell ref="AO116:AQ116"/>
    <mergeCell ref="AR116:AT116"/>
    <mergeCell ref="AU116:AZ116"/>
    <mergeCell ref="U116:X116"/>
    <mergeCell ref="Y116:AA116"/>
    <mergeCell ref="AB116:AC116"/>
    <mergeCell ref="AD116:AF116"/>
    <mergeCell ref="AG116:AI116"/>
    <mergeCell ref="AK121:AL121"/>
    <mergeCell ref="AM121:AN121"/>
    <mergeCell ref="AO121:AQ121"/>
    <mergeCell ref="AR121:AT121"/>
    <mergeCell ref="AU121:AZ121"/>
    <mergeCell ref="AK120:AL120"/>
    <mergeCell ref="AM120:AN120"/>
    <mergeCell ref="AO120:AQ120"/>
    <mergeCell ref="AR120:AT120"/>
    <mergeCell ref="AU120:AZ120"/>
    <mergeCell ref="U120:X120"/>
    <mergeCell ref="Y120:AA120"/>
    <mergeCell ref="AB120:AC120"/>
    <mergeCell ref="AD120:AF120"/>
    <mergeCell ref="AG120:AI120"/>
    <mergeCell ref="AK119:AL119"/>
    <mergeCell ref="AM119:AN119"/>
    <mergeCell ref="AO119:AQ119"/>
    <mergeCell ref="AR119:AT119"/>
    <mergeCell ref="AU119:AZ119"/>
    <mergeCell ref="U119:X119"/>
    <mergeCell ref="Y119:AA119"/>
    <mergeCell ref="AB119:AC119"/>
    <mergeCell ref="AD119:AF119"/>
    <mergeCell ref="AG119:AI119"/>
    <mergeCell ref="AK124:AL124"/>
    <mergeCell ref="AM124:AN124"/>
    <mergeCell ref="AO124:AQ124"/>
    <mergeCell ref="AR124:AT124"/>
    <mergeCell ref="AU124:AZ124"/>
    <mergeCell ref="AK123:AL123"/>
    <mergeCell ref="AM123:AN123"/>
    <mergeCell ref="AO123:AQ123"/>
    <mergeCell ref="AR123:AT123"/>
    <mergeCell ref="AU123:AZ123"/>
    <mergeCell ref="U123:X123"/>
    <mergeCell ref="Y123:AA123"/>
    <mergeCell ref="AB123:AC123"/>
    <mergeCell ref="AD123:AF123"/>
    <mergeCell ref="AG123:AI123"/>
    <mergeCell ref="AK122:AL122"/>
    <mergeCell ref="AM122:AN122"/>
    <mergeCell ref="AO122:AQ122"/>
    <mergeCell ref="AR122:AT122"/>
    <mergeCell ref="AU122:AZ122"/>
    <mergeCell ref="U122:X122"/>
    <mergeCell ref="Y122:AA122"/>
    <mergeCell ref="AB122:AC122"/>
    <mergeCell ref="AD122:AF122"/>
    <mergeCell ref="AG122:AI122"/>
    <mergeCell ref="AK127:AL127"/>
    <mergeCell ref="AM127:AN127"/>
    <mergeCell ref="AO127:AQ127"/>
    <mergeCell ref="AR127:AT127"/>
    <mergeCell ref="AU127:AZ127"/>
    <mergeCell ref="AK126:AL126"/>
    <mergeCell ref="AM126:AN126"/>
    <mergeCell ref="AO126:AQ126"/>
    <mergeCell ref="AR126:AT126"/>
    <mergeCell ref="AU126:AZ126"/>
    <mergeCell ref="U126:X126"/>
    <mergeCell ref="Y126:AA126"/>
    <mergeCell ref="AB126:AC126"/>
    <mergeCell ref="AD126:AF126"/>
    <mergeCell ref="AG126:AI126"/>
    <mergeCell ref="AK125:AL125"/>
    <mergeCell ref="AM125:AN125"/>
    <mergeCell ref="AO125:AQ125"/>
    <mergeCell ref="AR125:AT125"/>
    <mergeCell ref="AU125:AZ125"/>
    <mergeCell ref="U125:X125"/>
    <mergeCell ref="Y125:AA125"/>
    <mergeCell ref="AB125:AC125"/>
    <mergeCell ref="AD125:AF125"/>
    <mergeCell ref="AG125:AI125"/>
    <mergeCell ref="AK130:AL130"/>
    <mergeCell ref="AM130:AN130"/>
    <mergeCell ref="AO130:AQ130"/>
    <mergeCell ref="AR130:AT130"/>
    <mergeCell ref="AU130:AZ130"/>
    <mergeCell ref="AK129:AL129"/>
    <mergeCell ref="AM129:AN129"/>
    <mergeCell ref="AO129:AQ129"/>
    <mergeCell ref="AR129:AT129"/>
    <mergeCell ref="AU129:AZ129"/>
    <mergeCell ref="U129:X129"/>
    <mergeCell ref="Y129:AA129"/>
    <mergeCell ref="AB129:AC129"/>
    <mergeCell ref="AD129:AF129"/>
    <mergeCell ref="AG129:AI129"/>
    <mergeCell ref="AK128:AL128"/>
    <mergeCell ref="AM128:AN128"/>
    <mergeCell ref="AO128:AQ128"/>
    <mergeCell ref="AR128:AT128"/>
    <mergeCell ref="AU128:AZ128"/>
    <mergeCell ref="U128:X128"/>
    <mergeCell ref="Y128:AA128"/>
    <mergeCell ref="AB128:AC128"/>
    <mergeCell ref="AD128:AF128"/>
    <mergeCell ref="AG128:AI128"/>
    <mergeCell ref="AK133:AL133"/>
    <mergeCell ref="AM133:AN133"/>
    <mergeCell ref="AO133:AQ133"/>
    <mergeCell ref="AR133:AT133"/>
    <mergeCell ref="AU133:AZ133"/>
    <mergeCell ref="AK132:AL132"/>
    <mergeCell ref="AM132:AN132"/>
    <mergeCell ref="AO132:AQ132"/>
    <mergeCell ref="AR132:AT132"/>
    <mergeCell ref="AU132:AZ132"/>
    <mergeCell ref="U132:X132"/>
    <mergeCell ref="Y132:AA132"/>
    <mergeCell ref="AB132:AC132"/>
    <mergeCell ref="AD132:AF132"/>
    <mergeCell ref="AG132:AI132"/>
    <mergeCell ref="AK131:AL131"/>
    <mergeCell ref="AM131:AN131"/>
    <mergeCell ref="AO131:AQ131"/>
    <mergeCell ref="AR131:AT131"/>
    <mergeCell ref="AU131:AZ131"/>
    <mergeCell ref="U131:X131"/>
    <mergeCell ref="Y131:AA131"/>
    <mergeCell ref="AB131:AC131"/>
    <mergeCell ref="AD131:AF131"/>
    <mergeCell ref="AG131:AI131"/>
    <mergeCell ref="AK136:AL136"/>
    <mergeCell ref="AM136:AN136"/>
    <mergeCell ref="AO136:AQ136"/>
    <mergeCell ref="AR136:AT136"/>
    <mergeCell ref="AU136:AZ136"/>
    <mergeCell ref="AK135:AL135"/>
    <mergeCell ref="AM135:AN135"/>
    <mergeCell ref="AO135:AQ135"/>
    <mergeCell ref="AR135:AT135"/>
    <mergeCell ref="AU135:AZ135"/>
    <mergeCell ref="U135:X135"/>
    <mergeCell ref="Y135:AA135"/>
    <mergeCell ref="AB135:AC135"/>
    <mergeCell ref="AD135:AF135"/>
    <mergeCell ref="AG135:AI135"/>
    <mergeCell ref="AK134:AL134"/>
    <mergeCell ref="AM134:AN134"/>
    <mergeCell ref="AO134:AQ134"/>
    <mergeCell ref="AR134:AT134"/>
    <mergeCell ref="AU134:AZ134"/>
    <mergeCell ref="U134:X134"/>
    <mergeCell ref="Y134:AA134"/>
    <mergeCell ref="AB134:AC134"/>
    <mergeCell ref="AD134:AF134"/>
    <mergeCell ref="AG134:AI134"/>
    <mergeCell ref="AK139:AL139"/>
    <mergeCell ref="AM139:AN139"/>
    <mergeCell ref="AO139:AQ139"/>
    <mergeCell ref="AR139:AT139"/>
    <mergeCell ref="AU139:AZ139"/>
    <mergeCell ref="AK138:AL138"/>
    <mergeCell ref="AM138:AN138"/>
    <mergeCell ref="AO138:AQ138"/>
    <mergeCell ref="AR138:AT138"/>
    <mergeCell ref="AU138:AZ138"/>
    <mergeCell ref="U138:X138"/>
    <mergeCell ref="Y138:AA138"/>
    <mergeCell ref="AB138:AC138"/>
    <mergeCell ref="AD138:AF138"/>
    <mergeCell ref="AG138:AI138"/>
    <mergeCell ref="AK137:AL137"/>
    <mergeCell ref="AM137:AN137"/>
    <mergeCell ref="AO137:AQ137"/>
    <mergeCell ref="AR137:AT137"/>
    <mergeCell ref="AU137:AZ137"/>
    <mergeCell ref="U137:X137"/>
    <mergeCell ref="Y137:AA137"/>
    <mergeCell ref="AB137:AC137"/>
    <mergeCell ref="AD137:AF137"/>
    <mergeCell ref="AG137:AI137"/>
    <mergeCell ref="AK142:AL142"/>
    <mergeCell ref="AM142:AN142"/>
    <mergeCell ref="AO142:AQ142"/>
    <mergeCell ref="AR142:AT142"/>
    <mergeCell ref="AU142:AZ142"/>
    <mergeCell ref="AK141:AL141"/>
    <mergeCell ref="AM141:AN141"/>
    <mergeCell ref="AO141:AQ141"/>
    <mergeCell ref="AR141:AT141"/>
    <mergeCell ref="AU141:AZ141"/>
    <mergeCell ref="U141:X141"/>
    <mergeCell ref="Y141:AA141"/>
    <mergeCell ref="AB141:AC141"/>
    <mergeCell ref="AD141:AF141"/>
    <mergeCell ref="AG141:AI141"/>
    <mergeCell ref="AK140:AL140"/>
    <mergeCell ref="AM140:AN140"/>
    <mergeCell ref="AO140:AQ140"/>
    <mergeCell ref="AR140:AT140"/>
    <mergeCell ref="AU140:AZ140"/>
    <mergeCell ref="U140:X140"/>
    <mergeCell ref="Y140:AA140"/>
    <mergeCell ref="AB140:AC140"/>
    <mergeCell ref="AD140:AF140"/>
    <mergeCell ref="AG140:AI140"/>
    <mergeCell ref="AK145:AL145"/>
    <mergeCell ref="AM145:AN145"/>
    <mergeCell ref="AO145:AQ145"/>
    <mergeCell ref="AR145:AT145"/>
    <mergeCell ref="AU145:AZ145"/>
    <mergeCell ref="AK144:AL144"/>
    <mergeCell ref="AM144:AN144"/>
    <mergeCell ref="AO144:AQ144"/>
    <mergeCell ref="AR144:AT144"/>
    <mergeCell ref="AU144:AZ144"/>
    <mergeCell ref="U144:X144"/>
    <mergeCell ref="Y144:AA144"/>
    <mergeCell ref="AB144:AC144"/>
    <mergeCell ref="AD144:AF144"/>
    <mergeCell ref="AG144:AI144"/>
    <mergeCell ref="AK143:AL143"/>
    <mergeCell ref="AM143:AN143"/>
    <mergeCell ref="AO143:AQ143"/>
    <mergeCell ref="AR143:AT143"/>
    <mergeCell ref="AU143:AZ143"/>
    <mergeCell ref="U143:X143"/>
    <mergeCell ref="Y143:AA143"/>
    <mergeCell ref="AB143:AC143"/>
    <mergeCell ref="AD143:AF143"/>
    <mergeCell ref="AG143:AI143"/>
    <mergeCell ref="AK148:AL148"/>
    <mergeCell ref="AM148:AN148"/>
    <mergeCell ref="AO148:AQ148"/>
    <mergeCell ref="AR148:AT148"/>
    <mergeCell ref="AU148:AZ148"/>
    <mergeCell ref="AK147:AL147"/>
    <mergeCell ref="AM147:AN147"/>
    <mergeCell ref="AO147:AQ147"/>
    <mergeCell ref="AR147:AT147"/>
    <mergeCell ref="AU147:AZ147"/>
    <mergeCell ref="U147:X147"/>
    <mergeCell ref="Y147:AA147"/>
    <mergeCell ref="AB147:AC147"/>
    <mergeCell ref="AD147:AF147"/>
    <mergeCell ref="AG147:AI147"/>
    <mergeCell ref="AK146:AL146"/>
    <mergeCell ref="AM146:AN146"/>
    <mergeCell ref="AO146:AQ146"/>
    <mergeCell ref="AR146:AT146"/>
    <mergeCell ref="AU146:AZ146"/>
    <mergeCell ref="U146:X146"/>
    <mergeCell ref="Y146:AA146"/>
    <mergeCell ref="AB146:AC146"/>
    <mergeCell ref="AD146:AF146"/>
    <mergeCell ref="AG146:AI146"/>
    <mergeCell ref="AK151:AL151"/>
    <mergeCell ref="AM151:AN151"/>
    <mergeCell ref="AO151:AQ151"/>
    <mergeCell ref="AR151:AT151"/>
    <mergeCell ref="AU151:AZ151"/>
    <mergeCell ref="AK150:AL150"/>
    <mergeCell ref="AM150:AN150"/>
    <mergeCell ref="AO150:AQ150"/>
    <mergeCell ref="AR150:AT150"/>
    <mergeCell ref="AU150:AZ150"/>
    <mergeCell ref="U150:X150"/>
    <mergeCell ref="Y150:AA150"/>
    <mergeCell ref="AB150:AC150"/>
    <mergeCell ref="AD150:AF150"/>
    <mergeCell ref="AG150:AI150"/>
    <mergeCell ref="AK149:AL149"/>
    <mergeCell ref="AM149:AN149"/>
    <mergeCell ref="AO149:AQ149"/>
    <mergeCell ref="AR149:AT149"/>
    <mergeCell ref="AU149:AZ149"/>
    <mergeCell ref="U149:X149"/>
    <mergeCell ref="Y149:AA149"/>
    <mergeCell ref="AB149:AC149"/>
    <mergeCell ref="AD149:AF149"/>
    <mergeCell ref="AG149:AI149"/>
    <mergeCell ref="AK154:AL154"/>
    <mergeCell ref="AM154:AN154"/>
    <mergeCell ref="AO154:AQ154"/>
    <mergeCell ref="AR154:AT154"/>
    <mergeCell ref="AU154:AZ154"/>
    <mergeCell ref="AK153:AL153"/>
    <mergeCell ref="AM153:AN153"/>
    <mergeCell ref="AO153:AQ153"/>
    <mergeCell ref="AR153:AT153"/>
    <mergeCell ref="AU153:AZ153"/>
    <mergeCell ref="U153:X153"/>
    <mergeCell ref="Y153:AA153"/>
    <mergeCell ref="AB153:AC153"/>
    <mergeCell ref="AD153:AF153"/>
    <mergeCell ref="AG153:AI153"/>
    <mergeCell ref="AK152:AL152"/>
    <mergeCell ref="AM152:AN152"/>
    <mergeCell ref="AO152:AQ152"/>
    <mergeCell ref="AR152:AT152"/>
    <mergeCell ref="AU152:AZ152"/>
    <mergeCell ref="U152:X152"/>
    <mergeCell ref="Y152:AA152"/>
    <mergeCell ref="AB152:AC152"/>
    <mergeCell ref="AD152:AF152"/>
    <mergeCell ref="AG152:AI152"/>
    <mergeCell ref="AK157:AL157"/>
    <mergeCell ref="AM157:AN157"/>
    <mergeCell ref="AO157:AQ157"/>
    <mergeCell ref="AR157:AT157"/>
    <mergeCell ref="AU157:AZ157"/>
    <mergeCell ref="AK156:AL156"/>
    <mergeCell ref="AM156:AN156"/>
    <mergeCell ref="AO156:AQ156"/>
    <mergeCell ref="AR156:AT156"/>
    <mergeCell ref="AU156:AZ156"/>
    <mergeCell ref="U156:X156"/>
    <mergeCell ref="Y156:AA156"/>
    <mergeCell ref="AB156:AC156"/>
    <mergeCell ref="AD156:AF156"/>
    <mergeCell ref="AG156:AI156"/>
    <mergeCell ref="AK155:AL155"/>
    <mergeCell ref="AM155:AN155"/>
    <mergeCell ref="AO155:AQ155"/>
    <mergeCell ref="AR155:AT155"/>
    <mergeCell ref="AU155:AZ155"/>
    <mergeCell ref="U155:X155"/>
    <mergeCell ref="Y155:AA155"/>
    <mergeCell ref="AB155:AC155"/>
    <mergeCell ref="AD155:AF155"/>
    <mergeCell ref="AG155:AI155"/>
    <mergeCell ref="AK160:AL160"/>
    <mergeCell ref="AM160:AN160"/>
    <mergeCell ref="AO160:AQ160"/>
    <mergeCell ref="AR160:AT160"/>
    <mergeCell ref="AU160:AZ160"/>
    <mergeCell ref="AK159:AL159"/>
    <mergeCell ref="AM159:AN159"/>
    <mergeCell ref="AO159:AQ159"/>
    <mergeCell ref="AR159:AT159"/>
    <mergeCell ref="AU159:AZ159"/>
    <mergeCell ref="U159:X159"/>
    <mergeCell ref="Y159:AA159"/>
    <mergeCell ref="AB159:AC159"/>
    <mergeCell ref="AD159:AF159"/>
    <mergeCell ref="AG159:AI159"/>
    <mergeCell ref="AK158:AL158"/>
    <mergeCell ref="AM158:AN158"/>
    <mergeCell ref="AO158:AQ158"/>
    <mergeCell ref="AR158:AT158"/>
    <mergeCell ref="AU158:AZ158"/>
    <mergeCell ref="U158:X158"/>
    <mergeCell ref="Y158:AA158"/>
    <mergeCell ref="AB158:AC158"/>
    <mergeCell ref="AD158:AF158"/>
    <mergeCell ref="AG158:AI158"/>
    <mergeCell ref="AK163:AL163"/>
    <mergeCell ref="AM163:AN163"/>
    <mergeCell ref="AO163:AQ163"/>
    <mergeCell ref="AR163:AT163"/>
    <mergeCell ref="AU163:AZ163"/>
    <mergeCell ref="AK162:AL162"/>
    <mergeCell ref="AM162:AN162"/>
    <mergeCell ref="AO162:AQ162"/>
    <mergeCell ref="AR162:AT162"/>
    <mergeCell ref="AU162:AZ162"/>
    <mergeCell ref="U162:X162"/>
    <mergeCell ref="Y162:AA162"/>
    <mergeCell ref="AB162:AC162"/>
    <mergeCell ref="AD162:AF162"/>
    <mergeCell ref="AG162:AI162"/>
    <mergeCell ref="AK161:AL161"/>
    <mergeCell ref="AM161:AN161"/>
    <mergeCell ref="AO161:AQ161"/>
    <mergeCell ref="AR161:AT161"/>
    <mergeCell ref="AU161:AZ161"/>
    <mergeCell ref="U161:X161"/>
    <mergeCell ref="Y161:AA161"/>
    <mergeCell ref="AB161:AC161"/>
    <mergeCell ref="AD161:AF161"/>
    <mergeCell ref="AG161:AI161"/>
    <mergeCell ref="AK166:AL166"/>
    <mergeCell ref="AM166:AN166"/>
    <mergeCell ref="AO166:AQ166"/>
    <mergeCell ref="AR166:AT166"/>
    <mergeCell ref="AU166:AZ166"/>
    <mergeCell ref="AK165:AL165"/>
    <mergeCell ref="AM165:AN165"/>
    <mergeCell ref="AO165:AQ165"/>
    <mergeCell ref="AR165:AT165"/>
    <mergeCell ref="AU165:AZ165"/>
    <mergeCell ref="U165:X165"/>
    <mergeCell ref="Y165:AA165"/>
    <mergeCell ref="AB165:AC165"/>
    <mergeCell ref="AD165:AF165"/>
    <mergeCell ref="AG165:AI165"/>
    <mergeCell ref="AK164:AL164"/>
    <mergeCell ref="AM164:AN164"/>
    <mergeCell ref="AO164:AQ164"/>
    <mergeCell ref="AR164:AT164"/>
    <mergeCell ref="AU164:AZ164"/>
    <mergeCell ref="U164:X164"/>
    <mergeCell ref="Y164:AA164"/>
    <mergeCell ref="AB164:AC164"/>
    <mergeCell ref="AD164:AF164"/>
    <mergeCell ref="AG164:AI164"/>
    <mergeCell ref="AK169:AL169"/>
    <mergeCell ref="AM169:AN169"/>
    <mergeCell ref="AO169:AQ169"/>
    <mergeCell ref="AR169:AT169"/>
    <mergeCell ref="AU169:AZ169"/>
    <mergeCell ref="AK168:AL168"/>
    <mergeCell ref="AM168:AN168"/>
    <mergeCell ref="AO168:AQ168"/>
    <mergeCell ref="AR168:AT168"/>
    <mergeCell ref="AU168:AZ168"/>
    <mergeCell ref="U168:X168"/>
    <mergeCell ref="Y168:AA168"/>
    <mergeCell ref="AB168:AC168"/>
    <mergeCell ref="AD168:AF168"/>
    <mergeCell ref="AG168:AI168"/>
    <mergeCell ref="AK167:AL167"/>
    <mergeCell ref="AM167:AN167"/>
    <mergeCell ref="AO167:AQ167"/>
    <mergeCell ref="AR167:AT167"/>
    <mergeCell ref="AU167:AZ167"/>
    <mergeCell ref="U167:X167"/>
    <mergeCell ref="Y167:AA167"/>
    <mergeCell ref="AB167:AC167"/>
    <mergeCell ref="AD167:AF167"/>
    <mergeCell ref="AG167:AI167"/>
    <mergeCell ref="AK172:AL172"/>
    <mergeCell ref="AM172:AN172"/>
    <mergeCell ref="AO172:AQ172"/>
    <mergeCell ref="AR172:AT172"/>
    <mergeCell ref="AU172:AZ172"/>
    <mergeCell ref="AK171:AL171"/>
    <mergeCell ref="AM171:AN171"/>
    <mergeCell ref="AO171:AQ171"/>
    <mergeCell ref="AR171:AT171"/>
    <mergeCell ref="AU171:AZ171"/>
    <mergeCell ref="U171:X171"/>
    <mergeCell ref="Y171:AA171"/>
    <mergeCell ref="AB171:AC171"/>
    <mergeCell ref="AD171:AF171"/>
    <mergeCell ref="AG171:AI171"/>
    <mergeCell ref="AK170:AL170"/>
    <mergeCell ref="AM170:AN170"/>
    <mergeCell ref="AO170:AQ170"/>
    <mergeCell ref="AR170:AT170"/>
    <mergeCell ref="AU170:AZ170"/>
    <mergeCell ref="U170:X170"/>
    <mergeCell ref="Y170:AA170"/>
    <mergeCell ref="AB170:AC170"/>
    <mergeCell ref="AD170:AF170"/>
    <mergeCell ref="AG170:AI170"/>
    <mergeCell ref="AK175:AL175"/>
    <mergeCell ref="AM175:AN175"/>
    <mergeCell ref="AO175:AQ175"/>
    <mergeCell ref="AR175:AT175"/>
    <mergeCell ref="AU175:AZ175"/>
    <mergeCell ref="AK174:AL174"/>
    <mergeCell ref="AM174:AN174"/>
    <mergeCell ref="AO174:AQ174"/>
    <mergeCell ref="AR174:AT174"/>
    <mergeCell ref="AU174:AZ174"/>
    <mergeCell ref="U174:X174"/>
    <mergeCell ref="Y174:AA174"/>
    <mergeCell ref="AB174:AC174"/>
    <mergeCell ref="AD174:AF174"/>
    <mergeCell ref="AG174:AI174"/>
    <mergeCell ref="AK173:AL173"/>
    <mergeCell ref="AM173:AN173"/>
    <mergeCell ref="AO173:AQ173"/>
    <mergeCell ref="AR173:AT173"/>
    <mergeCell ref="AU173:AZ173"/>
    <mergeCell ref="U173:X173"/>
    <mergeCell ref="Y173:AA173"/>
    <mergeCell ref="AB173:AC173"/>
    <mergeCell ref="AD173:AF173"/>
    <mergeCell ref="AG173:AI173"/>
    <mergeCell ref="AK178:AL178"/>
    <mergeCell ref="AM178:AN178"/>
    <mergeCell ref="AO178:AQ178"/>
    <mergeCell ref="AR178:AT178"/>
    <mergeCell ref="AU178:AZ178"/>
    <mergeCell ref="AK177:AL177"/>
    <mergeCell ref="AM177:AN177"/>
    <mergeCell ref="AO177:AQ177"/>
    <mergeCell ref="AR177:AT177"/>
    <mergeCell ref="AU177:AZ177"/>
    <mergeCell ref="U177:X177"/>
    <mergeCell ref="Y177:AA177"/>
    <mergeCell ref="AB177:AC177"/>
    <mergeCell ref="AD177:AF177"/>
    <mergeCell ref="AG177:AI177"/>
    <mergeCell ref="AK176:AL176"/>
    <mergeCell ref="AM176:AN176"/>
    <mergeCell ref="AO176:AQ176"/>
    <mergeCell ref="AR176:AT176"/>
    <mergeCell ref="AU176:AZ176"/>
    <mergeCell ref="U176:X176"/>
    <mergeCell ref="Y176:AA176"/>
    <mergeCell ref="AB176:AC176"/>
    <mergeCell ref="AD176:AF176"/>
    <mergeCell ref="AG176:AI176"/>
    <mergeCell ref="AK181:AL181"/>
    <mergeCell ref="AM181:AN181"/>
    <mergeCell ref="AO181:AQ181"/>
    <mergeCell ref="AR181:AT181"/>
    <mergeCell ref="AU181:AZ181"/>
    <mergeCell ref="AK180:AL180"/>
    <mergeCell ref="AM180:AN180"/>
    <mergeCell ref="AO180:AQ180"/>
    <mergeCell ref="AR180:AT180"/>
    <mergeCell ref="AU180:AZ180"/>
    <mergeCell ref="U180:X180"/>
    <mergeCell ref="Y180:AA180"/>
    <mergeCell ref="AB180:AC180"/>
    <mergeCell ref="AD180:AF180"/>
    <mergeCell ref="AG180:AI180"/>
    <mergeCell ref="AK179:AL179"/>
    <mergeCell ref="AM179:AN179"/>
    <mergeCell ref="AO179:AQ179"/>
    <mergeCell ref="AR179:AT179"/>
    <mergeCell ref="AU179:AZ179"/>
    <mergeCell ref="U179:X179"/>
    <mergeCell ref="Y179:AA179"/>
    <mergeCell ref="AB179:AC179"/>
    <mergeCell ref="AD179:AF179"/>
    <mergeCell ref="AG179:AI179"/>
    <mergeCell ref="AK184:AL184"/>
    <mergeCell ref="AM184:AN184"/>
    <mergeCell ref="AO184:AQ184"/>
    <mergeCell ref="AR184:AT184"/>
    <mergeCell ref="AU184:AZ184"/>
    <mergeCell ref="AK183:AL183"/>
    <mergeCell ref="AM183:AN183"/>
    <mergeCell ref="AO183:AQ183"/>
    <mergeCell ref="AR183:AT183"/>
    <mergeCell ref="AU183:AZ183"/>
    <mergeCell ref="U183:X183"/>
    <mergeCell ref="Y183:AA183"/>
    <mergeCell ref="AB183:AC183"/>
    <mergeCell ref="AD183:AF183"/>
    <mergeCell ref="AG183:AI183"/>
    <mergeCell ref="AK182:AL182"/>
    <mergeCell ref="AM182:AN182"/>
    <mergeCell ref="AO182:AQ182"/>
    <mergeCell ref="AR182:AT182"/>
    <mergeCell ref="AU182:AZ182"/>
    <mergeCell ref="U182:X182"/>
    <mergeCell ref="Y182:AA182"/>
    <mergeCell ref="AB182:AC182"/>
    <mergeCell ref="AD182:AF182"/>
    <mergeCell ref="AG182:AI182"/>
    <mergeCell ref="AK187:AL187"/>
    <mergeCell ref="AM187:AN187"/>
    <mergeCell ref="AO187:AQ187"/>
    <mergeCell ref="AR187:AT187"/>
    <mergeCell ref="AU187:AZ187"/>
    <mergeCell ref="AK186:AL186"/>
    <mergeCell ref="AM186:AN186"/>
    <mergeCell ref="AO186:AQ186"/>
    <mergeCell ref="AR186:AT186"/>
    <mergeCell ref="AU186:AZ186"/>
    <mergeCell ref="U186:X186"/>
    <mergeCell ref="Y186:AA186"/>
    <mergeCell ref="AB186:AC186"/>
    <mergeCell ref="AD186:AF186"/>
    <mergeCell ref="AG186:AI186"/>
    <mergeCell ref="AK185:AL185"/>
    <mergeCell ref="AM185:AN185"/>
    <mergeCell ref="AO185:AQ185"/>
    <mergeCell ref="AR185:AT185"/>
    <mergeCell ref="AU185:AZ185"/>
    <mergeCell ref="U185:X185"/>
    <mergeCell ref="Y185:AA185"/>
    <mergeCell ref="AB185:AC185"/>
    <mergeCell ref="AD185:AF185"/>
    <mergeCell ref="AG185:AI185"/>
    <mergeCell ref="AK190:AL190"/>
    <mergeCell ref="AM190:AN190"/>
    <mergeCell ref="AO190:AQ190"/>
    <mergeCell ref="AR190:AT190"/>
    <mergeCell ref="AU190:AZ190"/>
    <mergeCell ref="AK189:AL189"/>
    <mergeCell ref="AM189:AN189"/>
    <mergeCell ref="AO189:AQ189"/>
    <mergeCell ref="AR189:AT189"/>
    <mergeCell ref="AU189:AZ189"/>
    <mergeCell ref="U189:X189"/>
    <mergeCell ref="Y189:AA189"/>
    <mergeCell ref="AB189:AC189"/>
    <mergeCell ref="AD189:AF189"/>
    <mergeCell ref="AG189:AI189"/>
    <mergeCell ref="AK188:AL188"/>
    <mergeCell ref="AM188:AN188"/>
    <mergeCell ref="AO188:AQ188"/>
    <mergeCell ref="AR188:AT188"/>
    <mergeCell ref="AU188:AZ188"/>
    <mergeCell ref="U188:X188"/>
    <mergeCell ref="Y188:AA188"/>
    <mergeCell ref="AB188:AC188"/>
    <mergeCell ref="AD188:AF188"/>
    <mergeCell ref="AG188:AI188"/>
    <mergeCell ref="AK193:AL193"/>
    <mergeCell ref="AM193:AN193"/>
    <mergeCell ref="AO193:AQ193"/>
    <mergeCell ref="AR193:AT193"/>
    <mergeCell ref="AU193:AZ193"/>
    <mergeCell ref="AK192:AL192"/>
    <mergeCell ref="AM192:AN192"/>
    <mergeCell ref="AO192:AQ192"/>
    <mergeCell ref="AR192:AT192"/>
    <mergeCell ref="AU192:AZ192"/>
    <mergeCell ref="U192:X192"/>
    <mergeCell ref="Y192:AA192"/>
    <mergeCell ref="AB192:AC192"/>
    <mergeCell ref="AD192:AF192"/>
    <mergeCell ref="AG192:AI192"/>
    <mergeCell ref="AK191:AL191"/>
    <mergeCell ref="AM191:AN191"/>
    <mergeCell ref="AO191:AQ191"/>
    <mergeCell ref="AR191:AT191"/>
    <mergeCell ref="AU191:AZ191"/>
    <mergeCell ref="U191:X191"/>
    <mergeCell ref="Y191:AA191"/>
    <mergeCell ref="AB191:AC191"/>
    <mergeCell ref="AD191:AF191"/>
    <mergeCell ref="AG191:AI191"/>
    <mergeCell ref="AK196:AL196"/>
    <mergeCell ref="AM196:AN196"/>
    <mergeCell ref="AO196:AQ196"/>
    <mergeCell ref="AR196:AT196"/>
    <mergeCell ref="AU196:AZ196"/>
    <mergeCell ref="AK195:AL195"/>
    <mergeCell ref="AM195:AN195"/>
    <mergeCell ref="AO195:AQ195"/>
    <mergeCell ref="AR195:AT195"/>
    <mergeCell ref="AU195:AZ195"/>
    <mergeCell ref="U195:X195"/>
    <mergeCell ref="Y195:AA195"/>
    <mergeCell ref="AB195:AC195"/>
    <mergeCell ref="AD195:AF195"/>
    <mergeCell ref="AG195:AI195"/>
    <mergeCell ref="AK194:AL194"/>
    <mergeCell ref="AM194:AN194"/>
    <mergeCell ref="AO194:AQ194"/>
    <mergeCell ref="AR194:AT194"/>
    <mergeCell ref="AU194:AZ194"/>
    <mergeCell ref="U194:X194"/>
    <mergeCell ref="Y194:AA194"/>
    <mergeCell ref="AB194:AC194"/>
    <mergeCell ref="AD194:AF194"/>
    <mergeCell ref="AG194:AI194"/>
    <mergeCell ref="AK199:AL199"/>
    <mergeCell ref="AM199:AN199"/>
    <mergeCell ref="AO199:AQ199"/>
    <mergeCell ref="AR199:AT199"/>
    <mergeCell ref="AU199:AZ199"/>
    <mergeCell ref="AK198:AL198"/>
    <mergeCell ref="AM198:AN198"/>
    <mergeCell ref="AO198:AQ198"/>
    <mergeCell ref="AR198:AT198"/>
    <mergeCell ref="AU198:AZ198"/>
    <mergeCell ref="U198:X198"/>
    <mergeCell ref="Y198:AA198"/>
    <mergeCell ref="AB198:AC198"/>
    <mergeCell ref="AD198:AF198"/>
    <mergeCell ref="AG198:AI198"/>
    <mergeCell ref="AK197:AL197"/>
    <mergeCell ref="AM197:AN197"/>
    <mergeCell ref="AO197:AQ197"/>
    <mergeCell ref="AR197:AT197"/>
    <mergeCell ref="AU197:AZ197"/>
    <mergeCell ref="U197:X197"/>
    <mergeCell ref="Y197:AA197"/>
    <mergeCell ref="AB197:AC197"/>
    <mergeCell ref="AD197:AF197"/>
    <mergeCell ref="AG197:AI197"/>
    <mergeCell ref="AM202:AN202"/>
    <mergeCell ref="AO202:AQ202"/>
    <mergeCell ref="AR202:AT202"/>
    <mergeCell ref="AU202:AZ202"/>
    <mergeCell ref="AK201:AL201"/>
    <mergeCell ref="AM201:AN201"/>
    <mergeCell ref="AO201:AQ201"/>
    <mergeCell ref="AR201:AT201"/>
    <mergeCell ref="AU201:AZ201"/>
    <mergeCell ref="U201:X201"/>
    <mergeCell ref="Y201:AA201"/>
    <mergeCell ref="AB201:AC201"/>
    <mergeCell ref="AD201:AF201"/>
    <mergeCell ref="AG201:AI201"/>
    <mergeCell ref="AK200:AL200"/>
    <mergeCell ref="AM200:AN200"/>
    <mergeCell ref="AO200:AQ200"/>
    <mergeCell ref="AR200:AT200"/>
    <mergeCell ref="AU200:AZ200"/>
    <mergeCell ref="U200:X200"/>
    <mergeCell ref="Y200:AA200"/>
    <mergeCell ref="AB200:AC200"/>
    <mergeCell ref="AD200:AF200"/>
    <mergeCell ref="AG200:AI200"/>
    <mergeCell ref="AU206:AZ206"/>
    <mergeCell ref="B1:AZ1"/>
    <mergeCell ref="B2:AZ3"/>
    <mergeCell ref="B4:AZ4"/>
    <mergeCell ref="AD208:AF208"/>
    <mergeCell ref="AO208:AQ208"/>
    <mergeCell ref="AK205:AL205"/>
    <mergeCell ref="AM205:AN205"/>
    <mergeCell ref="AO205:AQ205"/>
    <mergeCell ref="AR205:AT205"/>
    <mergeCell ref="AU205:AZ205"/>
    <mergeCell ref="AK204:AL204"/>
    <mergeCell ref="AM204:AN204"/>
    <mergeCell ref="AO204:AQ204"/>
    <mergeCell ref="AR204:AT204"/>
    <mergeCell ref="AU204:AZ204"/>
    <mergeCell ref="U204:X204"/>
    <mergeCell ref="Y204:AA204"/>
    <mergeCell ref="AB204:AC204"/>
    <mergeCell ref="AD204:AF204"/>
    <mergeCell ref="AG204:AI204"/>
    <mergeCell ref="AK203:AL203"/>
    <mergeCell ref="AM203:AN203"/>
    <mergeCell ref="AO203:AQ203"/>
    <mergeCell ref="AR203:AT203"/>
    <mergeCell ref="AU203:AZ203"/>
    <mergeCell ref="U203:X203"/>
    <mergeCell ref="Y203:AA203"/>
    <mergeCell ref="AB203:AC203"/>
    <mergeCell ref="AD203:AF203"/>
    <mergeCell ref="AG203:AI203"/>
    <mergeCell ref="AK202:AL202"/>
  </mergeCells>
  <dataValidations count="2">
    <dataValidation type="list" allowBlank="1" showInputMessage="1" showErrorMessage="1" sqref="AK19:AL206" xr:uid="{C574CFBC-6ADC-418B-99E3-AA2372BEA54B}">
      <formula1>$BC$20:$BC$21</formula1>
    </dataValidation>
    <dataValidation type="list" allowBlank="1" showInputMessage="1" showErrorMessage="1" sqref="P19:Q206" xr:uid="{95D09D34-9FDB-433E-AFD9-73754BE04C17}">
      <formula1>$BC$24:$BC$31</formula1>
    </dataValidation>
  </dataValidations>
  <pageMargins left="0.23622047244094499" right="0.23622047244094499" top="0.69" bottom="0.4" header="0.17" footer="0.15748031496063"/>
  <pageSetup fitToHeight="0" orientation="landscape" horizontalDpi="300" r:id="rId1"/>
  <headerFooter>
    <oddFooter>&amp;L&amp;A&amp;R&amp;P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6">
    <tabColor theme="6" tint="-0.499984740745262"/>
    <pageSetUpPr autoPageBreaks="0" fitToPage="1"/>
  </sheetPr>
  <dimension ref="A1:BC208"/>
  <sheetViews>
    <sheetView showGridLines="0" showRowColHeaders="0" zoomScale="70" zoomScaleNormal="70" zoomScaleSheetLayoutView="40" workbookViewId="0">
      <pane xSplit="1" ySplit="18" topLeftCell="B19" activePane="bottomRight" state="frozen"/>
      <selection pane="topRight" activeCell="B1" sqref="B1"/>
      <selection pane="bottomLeft" activeCell="A19" sqref="A19"/>
      <selection pane="bottomRight" activeCell="Q7" sqref="Q7:T7"/>
    </sheetView>
  </sheetViews>
  <sheetFormatPr defaultColWidth="11.42578125" defaultRowHeight="15.75" x14ac:dyDescent="0.2"/>
  <cols>
    <col min="1" max="8" width="7.7109375" style="23" customWidth="1"/>
    <col min="9" max="9" width="7.7109375" style="27" customWidth="1"/>
    <col min="10" max="10" width="7.7109375" style="23" customWidth="1"/>
    <col min="11" max="11" width="7.7109375" style="26" customWidth="1"/>
    <col min="12" max="35" width="7.7109375" style="23" customWidth="1"/>
    <col min="36" max="36" width="3.7109375" style="23" customWidth="1"/>
    <col min="37" max="46" width="7.7109375" style="23" customWidth="1"/>
    <col min="47" max="48" width="11.42578125" style="23" customWidth="1"/>
    <col min="49" max="50" width="11.42578125" style="23"/>
    <col min="51" max="51" width="11.42578125" style="23" customWidth="1"/>
    <col min="52" max="54" width="11.42578125" style="23"/>
    <col min="55" max="55" width="11" style="23" hidden="1" customWidth="1"/>
    <col min="56" max="16384" width="11.42578125" style="23"/>
  </cols>
  <sheetData>
    <row r="1" spans="2:52" ht="27" customHeight="1" x14ac:dyDescent="0.2">
      <c r="B1" s="129" t="str">
        <f>'Inv ID'!P27</f>
        <v>Inventory - 2023 / 2024</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row>
    <row r="2" spans="2:52" ht="24" customHeight="1" x14ac:dyDescent="0.2">
      <c r="B2" s="130">
        <f>'Inv ID'!H29</f>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row>
    <row r="3" spans="2:52" ht="27" customHeight="1" x14ac:dyDescent="0.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row>
    <row r="4" spans="2:52" ht="41.25" customHeight="1" x14ac:dyDescent="0.2">
      <c r="B4" s="131" t="str">
        <f>CONCATENATE('Page 9-11 Inv'!C30," ",'Page 9-11 Inv'!D30)</f>
        <v>1530 - Buildings</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row>
    <row r="5" spans="2:52" ht="16.5" customHeight="1" thickBot="1" x14ac:dyDescent="0.25"/>
    <row r="6" spans="2:52" ht="32.25" customHeight="1" thickTop="1" x14ac:dyDescent="0.2">
      <c r="B6" s="208" t="str">
        <f>IF($BC$19=2,"CATÉGORIES","CATEGORY")</f>
        <v>CATEGORY</v>
      </c>
      <c r="C6" s="176"/>
      <c r="D6" s="176" t="str">
        <f>IF($BC$19=2,"NOM","NAME")</f>
        <v>NAME</v>
      </c>
      <c r="E6" s="176"/>
      <c r="F6" s="176"/>
      <c r="G6" s="176"/>
      <c r="H6" s="171" t="str">
        <f>IF($BC$19=2,"MONTANT TOTAL - ACHAT","TOTAL AMOUNT - PURCHASE")</f>
        <v>TOTAL AMOUNT - PURCHASE</v>
      </c>
      <c r="I6" s="171"/>
      <c r="J6" s="171"/>
      <c r="K6" s="171" t="str">
        <f>IF($BC$19=2,"MONTANT TOTAL - REMPLACEMENT","TOTAL AMOUNT - REPLACEMENT")</f>
        <v>TOTAL AMOUNT - REPLACEMENT</v>
      </c>
      <c r="L6" s="171"/>
      <c r="M6" s="172"/>
      <c r="O6" s="174" t="str">
        <f>IF($BC$19=2,"CATÉGORIES","CATEGORY")</f>
        <v>CATEGORY</v>
      </c>
      <c r="P6" s="175"/>
      <c r="Q6" s="176" t="str">
        <f>IF($BC$19=2,"NOM","NAME")</f>
        <v>NAME</v>
      </c>
      <c r="R6" s="176"/>
      <c r="S6" s="176"/>
      <c r="T6" s="176"/>
      <c r="U6" s="171" t="str">
        <f>IF($BC$19=2,"MONTANT TOTAL - ACHAT","TOTAL AMOUNT - PURCHASE")</f>
        <v>TOTAL AMOUNT - PURCHASE</v>
      </c>
      <c r="V6" s="171"/>
      <c r="W6" s="171"/>
      <c r="X6" s="171" t="str">
        <f>IF($BC$19=2,"MONTANT TOTAL - REMPLACEMENT","TOTAL AMOUNT - REPLACEMENT")</f>
        <v>TOTAL AMOUNT - REPLACEMENT</v>
      </c>
      <c r="Y6" s="171"/>
      <c r="Z6" s="172"/>
      <c r="AF6" s="27"/>
    </row>
    <row r="7" spans="2:52" ht="33" customHeight="1" x14ac:dyDescent="0.2">
      <c r="B7" s="156" t="s">
        <v>22</v>
      </c>
      <c r="C7" s="157"/>
      <c r="D7" s="238"/>
      <c r="E7" s="233"/>
      <c r="F7" s="233"/>
      <c r="G7" s="233"/>
      <c r="H7" s="160">
        <f>SUMIF($P$19:$Q$206,B7,$AG$19:$AI$206)</f>
        <v>0</v>
      </c>
      <c r="I7" s="160"/>
      <c r="J7" s="160"/>
      <c r="K7" s="160">
        <f>SUMIF($P$19:$Q$206,B7,$AR$19:$AT$206)</f>
        <v>0</v>
      </c>
      <c r="L7" s="160"/>
      <c r="M7" s="161"/>
      <c r="O7" s="156" t="s">
        <v>26</v>
      </c>
      <c r="P7" s="157"/>
      <c r="Q7" s="238"/>
      <c r="R7" s="233"/>
      <c r="S7" s="233"/>
      <c r="T7" s="233"/>
      <c r="U7" s="160">
        <f>SUMIF($P$19:$Q$206,O7,$AG$19:$AI$206)</f>
        <v>0</v>
      </c>
      <c r="V7" s="160"/>
      <c r="W7" s="160"/>
      <c r="X7" s="160">
        <f>SUMIF($P$19:$Q$206,O7,$AR$19:$AT$206)</f>
        <v>0</v>
      </c>
      <c r="Y7" s="160"/>
      <c r="Z7" s="161"/>
      <c r="AF7" s="27"/>
    </row>
    <row r="8" spans="2:52" ht="33" customHeight="1" x14ac:dyDescent="0.2">
      <c r="B8" s="156" t="s">
        <v>23</v>
      </c>
      <c r="C8" s="157"/>
      <c r="D8" s="238"/>
      <c r="E8" s="233"/>
      <c r="F8" s="233"/>
      <c r="G8" s="233"/>
      <c r="H8" s="160">
        <f>SUMIF($P$19:$Q$206,B8,$AG$19:$AI$206)</f>
        <v>0</v>
      </c>
      <c r="I8" s="160"/>
      <c r="J8" s="160"/>
      <c r="K8" s="160">
        <f>SUMIF($P$19:$Q$206,B8,$AR$19:$AT$206)</f>
        <v>0</v>
      </c>
      <c r="L8" s="160"/>
      <c r="M8" s="161"/>
      <c r="O8" s="156" t="s">
        <v>27</v>
      </c>
      <c r="P8" s="157"/>
      <c r="Q8" s="238"/>
      <c r="R8" s="233"/>
      <c r="S8" s="233"/>
      <c r="T8" s="233"/>
      <c r="U8" s="160">
        <f>SUMIF($P$19:$Q$206,O8,$AG$19:$AI$206)</f>
        <v>0</v>
      </c>
      <c r="V8" s="160"/>
      <c r="W8" s="160"/>
      <c r="X8" s="160">
        <f>SUMIF($P$19:$Q$206,O8,$AR$19:$AT$206)</f>
        <v>0</v>
      </c>
      <c r="Y8" s="160"/>
      <c r="Z8" s="161"/>
      <c r="AF8" s="27"/>
    </row>
    <row r="9" spans="2:52" ht="33" customHeight="1" x14ac:dyDescent="0.2">
      <c r="B9" s="156" t="s">
        <v>24</v>
      </c>
      <c r="C9" s="157"/>
      <c r="D9" s="238"/>
      <c r="E9" s="233"/>
      <c r="F9" s="233"/>
      <c r="G9" s="233"/>
      <c r="H9" s="160">
        <f>SUMIF($P$19:$Q$206,B9,$AG$19:$AI$206)</f>
        <v>0</v>
      </c>
      <c r="I9" s="160"/>
      <c r="J9" s="160"/>
      <c r="K9" s="160">
        <f>SUMIF($P$19:$Q$206,B9,$AR$19:$AT$206)</f>
        <v>0</v>
      </c>
      <c r="L9" s="160"/>
      <c r="M9" s="161"/>
      <c r="O9" s="156" t="s">
        <v>28</v>
      </c>
      <c r="P9" s="157"/>
      <c r="Q9" s="238"/>
      <c r="R9" s="233"/>
      <c r="S9" s="233"/>
      <c r="T9" s="233"/>
      <c r="U9" s="160">
        <f>SUMIF($P$19:$Q$206,O9,$AG$19:$AI$206)</f>
        <v>0</v>
      </c>
      <c r="V9" s="160"/>
      <c r="W9" s="160"/>
      <c r="X9" s="160">
        <f>SUMIF($P$19:$Q$206,O9,$AR$19:$AT$206)</f>
        <v>0</v>
      </c>
      <c r="Y9" s="160"/>
      <c r="Z9" s="161"/>
      <c r="AF9" s="27"/>
    </row>
    <row r="10" spans="2:52" ht="33" customHeight="1" thickBot="1" x14ac:dyDescent="0.25">
      <c r="B10" s="158" t="s">
        <v>25</v>
      </c>
      <c r="C10" s="159"/>
      <c r="D10" s="237"/>
      <c r="E10" s="236"/>
      <c r="F10" s="236"/>
      <c r="G10" s="236"/>
      <c r="H10" s="154">
        <f>SUMIF($P$19:$Q$206,B10,$AG$19:$AI$206)</f>
        <v>0</v>
      </c>
      <c r="I10" s="154"/>
      <c r="J10" s="154"/>
      <c r="K10" s="154">
        <f>SUMIF($P$19:$Q$206,B10,$AR$19:$AT$206)</f>
        <v>0</v>
      </c>
      <c r="L10" s="154"/>
      <c r="M10" s="155"/>
      <c r="O10" s="158" t="s">
        <v>29</v>
      </c>
      <c r="P10" s="159"/>
      <c r="Q10" s="165" t="str">
        <f>IF($BC$19=2,"Autres","Others")</f>
        <v>Others</v>
      </c>
      <c r="R10" s="166"/>
      <c r="S10" s="166"/>
      <c r="T10" s="166"/>
      <c r="U10" s="154">
        <f>SUMIF($P$19:$Q$206,O10,$AG$19:$AI$206)</f>
        <v>0</v>
      </c>
      <c r="V10" s="154"/>
      <c r="W10" s="154"/>
      <c r="X10" s="154">
        <f>SUMIF($P$19:$Q$206,O10,$AR$19:$AT$206)</f>
        <v>0</v>
      </c>
      <c r="Y10" s="154"/>
      <c r="Z10" s="155"/>
      <c r="AF10" s="27"/>
    </row>
    <row r="11" spans="2:52" ht="16.5" hidden="1" customHeight="1" thickTop="1" x14ac:dyDescent="0.2">
      <c r="AF11" s="27"/>
    </row>
    <row r="12" spans="2:52" hidden="1" x14ac:dyDescent="0.2"/>
    <row r="13" spans="2:52" hidden="1" x14ac:dyDescent="0.2"/>
    <row r="14" spans="2:52" hidden="1" x14ac:dyDescent="0.2"/>
    <row r="15" spans="2:52" ht="17.25" thickTop="1" thickBot="1" x14ac:dyDescent="0.25"/>
    <row r="16" spans="2:52" ht="36" customHeight="1" thickTop="1" x14ac:dyDescent="0.2">
      <c r="B16" s="218" t="str">
        <f>IF($BC$19=2,"Nom abrégé
(Champ obligatoire)","Short Name
(Mandatory Field)")</f>
        <v>Short Name
(Mandatory Field)</v>
      </c>
      <c r="C16" s="219"/>
      <c r="D16" s="219"/>
      <c r="E16" s="219"/>
      <c r="F16" s="215" t="str">
        <f>IF($BC$19=2,"Numéro de série","Serial Number")</f>
        <v>Serial Number</v>
      </c>
      <c r="G16" s="215"/>
      <c r="H16" s="215"/>
      <c r="I16" s="215"/>
      <c r="J16" s="215" t="str">
        <f>IF($BC$19=2,"Description","Description")</f>
        <v>Description</v>
      </c>
      <c r="K16" s="215"/>
      <c r="L16" s="215"/>
      <c r="M16" s="215"/>
      <c r="N16" s="215"/>
      <c r="O16" s="215"/>
      <c r="P16" s="215" t="str">
        <f>IF($BC$19=2,"Catégorie","Category")</f>
        <v>Category</v>
      </c>
      <c r="Q16" s="215"/>
      <c r="R16" s="215" t="str">
        <f>IF($BC$19=2,"Marque","Make")</f>
        <v>Make</v>
      </c>
      <c r="S16" s="215"/>
      <c r="T16" s="215"/>
      <c r="U16" s="226" t="str">
        <f>IF($BC$19=2,"Modèle","Model")</f>
        <v>Model</v>
      </c>
      <c r="V16" s="145"/>
      <c r="W16" s="145"/>
      <c r="X16" s="146"/>
      <c r="Y16" s="229" t="str">
        <f>IF($BC$19=2,"ACHAT","PURCHASE")</f>
        <v>PURCHASE</v>
      </c>
      <c r="Z16" s="182"/>
      <c r="AA16" s="182"/>
      <c r="AB16" s="182"/>
      <c r="AC16" s="182"/>
      <c r="AD16" s="182"/>
      <c r="AE16" s="182"/>
      <c r="AF16" s="182"/>
      <c r="AG16" s="182"/>
      <c r="AH16" s="182"/>
      <c r="AI16" s="230"/>
      <c r="AJ16" s="45"/>
      <c r="AK16" s="181" t="str">
        <f>IF($BC$19=2,"REMPLACEMENT","REPLACEMENT")</f>
        <v>REPLACEMENT</v>
      </c>
      <c r="AL16" s="182"/>
      <c r="AM16" s="182"/>
      <c r="AN16" s="182"/>
      <c r="AO16" s="182"/>
      <c r="AP16" s="182"/>
      <c r="AQ16" s="182"/>
      <c r="AR16" s="182"/>
      <c r="AS16" s="182"/>
      <c r="AT16" s="182"/>
      <c r="AU16" s="144" t="str">
        <f>IF($BC$19=2,"Commentaires","Comments")</f>
        <v>Comments</v>
      </c>
      <c r="AV16" s="145"/>
      <c r="AW16" s="145"/>
      <c r="AX16" s="145"/>
      <c r="AY16" s="145"/>
      <c r="AZ16" s="146"/>
    </row>
    <row r="17" spans="1:55" ht="36" customHeight="1" x14ac:dyDescent="0.2">
      <c r="B17" s="220"/>
      <c r="C17" s="221"/>
      <c r="D17" s="221"/>
      <c r="E17" s="221"/>
      <c r="F17" s="216"/>
      <c r="G17" s="216"/>
      <c r="H17" s="216"/>
      <c r="I17" s="216"/>
      <c r="J17" s="216"/>
      <c r="K17" s="216"/>
      <c r="L17" s="216"/>
      <c r="M17" s="216"/>
      <c r="N17" s="216"/>
      <c r="O17" s="216"/>
      <c r="P17" s="216"/>
      <c r="Q17" s="216"/>
      <c r="R17" s="216"/>
      <c r="S17" s="216"/>
      <c r="T17" s="216"/>
      <c r="U17" s="227"/>
      <c r="V17" s="148"/>
      <c r="W17" s="148"/>
      <c r="X17" s="149"/>
      <c r="Y17" s="231"/>
      <c r="Z17" s="184"/>
      <c r="AA17" s="184"/>
      <c r="AB17" s="184"/>
      <c r="AC17" s="184"/>
      <c r="AD17" s="184"/>
      <c r="AE17" s="184"/>
      <c r="AF17" s="184"/>
      <c r="AG17" s="184"/>
      <c r="AH17" s="184"/>
      <c r="AI17" s="232"/>
      <c r="AJ17" s="46"/>
      <c r="AK17" s="183" t="str">
        <f>CONCATENATE('Inv ID'!I26," / ",'Inv ID'!J26)</f>
        <v>2023 / 2024</v>
      </c>
      <c r="AL17" s="184"/>
      <c r="AM17" s="184"/>
      <c r="AN17" s="184"/>
      <c r="AO17" s="184"/>
      <c r="AP17" s="184"/>
      <c r="AQ17" s="184"/>
      <c r="AR17" s="184"/>
      <c r="AS17" s="184"/>
      <c r="AT17" s="184"/>
      <c r="AU17" s="147"/>
      <c r="AV17" s="148"/>
      <c r="AW17" s="148"/>
      <c r="AX17" s="148"/>
      <c r="AY17" s="148"/>
      <c r="AZ17" s="149"/>
    </row>
    <row r="18" spans="1:55" ht="45.75" customHeight="1" thickBot="1" x14ac:dyDescent="0.25">
      <c r="B18" s="222"/>
      <c r="C18" s="223"/>
      <c r="D18" s="223"/>
      <c r="E18" s="223"/>
      <c r="F18" s="217"/>
      <c r="G18" s="217"/>
      <c r="H18" s="217"/>
      <c r="I18" s="217"/>
      <c r="J18" s="217"/>
      <c r="K18" s="217"/>
      <c r="L18" s="217"/>
      <c r="M18" s="217"/>
      <c r="N18" s="217"/>
      <c r="O18" s="217"/>
      <c r="P18" s="217"/>
      <c r="Q18" s="217"/>
      <c r="R18" s="217"/>
      <c r="S18" s="217"/>
      <c r="T18" s="217"/>
      <c r="U18" s="228"/>
      <c r="V18" s="151"/>
      <c r="W18" s="151"/>
      <c r="X18" s="152"/>
      <c r="Y18" s="201" t="str">
        <f>IF($BC$19=2,"Date
jj/mm/aaaa","Date
dd/mm/yyyy")</f>
        <v>Date
dd/mm/yyyy</v>
      </c>
      <c r="Z18" s="202"/>
      <c r="AA18" s="203"/>
      <c r="AB18" s="207" t="str">
        <f>IF($BC$19=2,"Quantité","Quantity")</f>
        <v>Quantity</v>
      </c>
      <c r="AC18" s="207"/>
      <c r="AD18" s="207" t="str">
        <f>IF($BC$19=2,"Prix unitaire","Unit Price")</f>
        <v>Unit Price</v>
      </c>
      <c r="AE18" s="207"/>
      <c r="AF18" s="207"/>
      <c r="AG18" s="205" t="str">
        <f>IF($BC$19=2,"Montant Total - 
Achat","Total Amount -
Purchase")</f>
        <v>Total Amount -
Purchase</v>
      </c>
      <c r="AH18" s="205"/>
      <c r="AI18" s="205"/>
      <c r="AJ18" s="47"/>
      <c r="AK18" s="206" t="str">
        <f>IF($BC$19=2,"Assuré
√","Insured
√")</f>
        <v>Insured
√</v>
      </c>
      <c r="AL18" s="203"/>
      <c r="AM18" s="204" t="str">
        <f>IF($BC$19=2,"Quantité","Quantity")</f>
        <v>Quantity</v>
      </c>
      <c r="AN18" s="204"/>
      <c r="AO18" s="204" t="str">
        <f>IF($BC$19=2,"Prix unitaire","Unit Price")</f>
        <v>Unit Price</v>
      </c>
      <c r="AP18" s="204"/>
      <c r="AQ18" s="204"/>
      <c r="AR18" s="204" t="str">
        <f>IF($BC$19=2,"Montant Total - Remplacement","Total Amount -Replacement")</f>
        <v>Total Amount -Replacement</v>
      </c>
      <c r="AS18" s="204"/>
      <c r="AT18" s="206"/>
      <c r="AU18" s="150"/>
      <c r="AV18" s="151"/>
      <c r="AW18" s="151"/>
      <c r="AX18" s="151"/>
      <c r="AY18" s="151"/>
      <c r="AZ18" s="152"/>
    </row>
    <row r="19" spans="1:55" ht="36" customHeight="1" thickTop="1" x14ac:dyDescent="0.2">
      <c r="A19" s="73">
        <v>1</v>
      </c>
      <c r="B19" s="224"/>
      <c r="C19" s="225"/>
      <c r="D19" s="225"/>
      <c r="E19" s="225"/>
      <c r="F19" s="225"/>
      <c r="G19" s="225"/>
      <c r="H19" s="225"/>
      <c r="I19" s="225"/>
      <c r="J19" s="225"/>
      <c r="K19" s="225"/>
      <c r="L19" s="225"/>
      <c r="M19" s="225"/>
      <c r="N19" s="225"/>
      <c r="O19" s="225"/>
      <c r="P19" s="188"/>
      <c r="Q19" s="188"/>
      <c r="R19" s="211"/>
      <c r="S19" s="211"/>
      <c r="T19" s="211"/>
      <c r="U19" s="212"/>
      <c r="V19" s="142"/>
      <c r="W19" s="142"/>
      <c r="X19" s="143"/>
      <c r="Y19" s="213"/>
      <c r="Z19" s="214"/>
      <c r="AA19" s="214"/>
      <c r="AB19" s="210"/>
      <c r="AC19" s="210"/>
      <c r="AD19" s="209"/>
      <c r="AE19" s="209"/>
      <c r="AF19" s="209"/>
      <c r="AG19" s="187">
        <f t="shared" ref="AG19:AG50" si="0">AD19*AB19</f>
        <v>0</v>
      </c>
      <c r="AH19" s="187"/>
      <c r="AI19" s="187"/>
      <c r="AJ19" s="52"/>
      <c r="AK19" s="188"/>
      <c r="AL19" s="188"/>
      <c r="AM19" s="210"/>
      <c r="AN19" s="210"/>
      <c r="AO19" s="209"/>
      <c r="AP19" s="209"/>
      <c r="AQ19" s="209"/>
      <c r="AR19" s="187">
        <f t="shared" ref="AR19:AR50" si="1">AO19*AM19</f>
        <v>0</v>
      </c>
      <c r="AS19" s="187"/>
      <c r="AT19" s="200"/>
      <c r="AU19" s="141"/>
      <c r="AV19" s="142"/>
      <c r="AW19" s="142"/>
      <c r="AX19" s="142"/>
      <c r="AY19" s="142"/>
      <c r="AZ19" s="143"/>
      <c r="BC19" s="83">
        <f>'Inv ID'!O25</f>
        <v>1</v>
      </c>
    </row>
    <row r="20" spans="1:55" ht="36" customHeight="1" x14ac:dyDescent="0.2">
      <c r="A20" s="73">
        <v>2</v>
      </c>
      <c r="B20" s="170"/>
      <c r="C20" s="167"/>
      <c r="D20" s="167"/>
      <c r="E20" s="167"/>
      <c r="F20" s="167"/>
      <c r="G20" s="167"/>
      <c r="H20" s="167"/>
      <c r="I20" s="167"/>
      <c r="J20" s="167"/>
      <c r="K20" s="167"/>
      <c r="L20" s="167"/>
      <c r="M20" s="167"/>
      <c r="N20" s="167"/>
      <c r="O20" s="167"/>
      <c r="P20" s="168"/>
      <c r="Q20" s="168"/>
      <c r="R20" s="169"/>
      <c r="S20" s="169"/>
      <c r="T20" s="169"/>
      <c r="U20" s="134"/>
      <c r="V20" s="135"/>
      <c r="W20" s="135"/>
      <c r="X20" s="136"/>
      <c r="Y20" s="132"/>
      <c r="Z20" s="133"/>
      <c r="AA20" s="133"/>
      <c r="AB20" s="186"/>
      <c r="AC20" s="186"/>
      <c r="AD20" s="185"/>
      <c r="AE20" s="185"/>
      <c r="AF20" s="185"/>
      <c r="AG20" s="187">
        <f t="shared" si="0"/>
        <v>0</v>
      </c>
      <c r="AH20" s="187"/>
      <c r="AI20" s="187"/>
      <c r="AJ20" s="53"/>
      <c r="AK20" s="188"/>
      <c r="AL20" s="188"/>
      <c r="AM20" s="186"/>
      <c r="AN20" s="186"/>
      <c r="AO20" s="185"/>
      <c r="AP20" s="185"/>
      <c r="AQ20" s="185"/>
      <c r="AR20" s="187">
        <f t="shared" si="1"/>
        <v>0</v>
      </c>
      <c r="AS20" s="187"/>
      <c r="AT20" s="200"/>
      <c r="AU20" s="137"/>
      <c r="AV20" s="135"/>
      <c r="AW20" s="135"/>
      <c r="AX20" s="135"/>
      <c r="AY20" s="135"/>
      <c r="AZ20" s="136"/>
      <c r="BC20" s="25"/>
    </row>
    <row r="21" spans="1:55" ht="36" customHeight="1" x14ac:dyDescent="0.2">
      <c r="A21" s="73">
        <v>3</v>
      </c>
      <c r="B21" s="170"/>
      <c r="C21" s="167"/>
      <c r="D21" s="167"/>
      <c r="E21" s="167"/>
      <c r="F21" s="167"/>
      <c r="G21" s="167"/>
      <c r="H21" s="167"/>
      <c r="I21" s="167"/>
      <c r="J21" s="167"/>
      <c r="K21" s="167"/>
      <c r="L21" s="167"/>
      <c r="M21" s="167"/>
      <c r="N21" s="167"/>
      <c r="O21" s="167"/>
      <c r="P21" s="168"/>
      <c r="Q21" s="168"/>
      <c r="R21" s="169"/>
      <c r="S21" s="169"/>
      <c r="T21" s="169"/>
      <c r="U21" s="134"/>
      <c r="V21" s="135"/>
      <c r="W21" s="135"/>
      <c r="X21" s="136"/>
      <c r="Y21" s="132"/>
      <c r="Z21" s="133"/>
      <c r="AA21" s="133"/>
      <c r="AB21" s="186"/>
      <c r="AC21" s="186"/>
      <c r="AD21" s="185"/>
      <c r="AE21" s="185"/>
      <c r="AF21" s="185"/>
      <c r="AG21" s="187">
        <f t="shared" si="0"/>
        <v>0</v>
      </c>
      <c r="AH21" s="187"/>
      <c r="AI21" s="187"/>
      <c r="AJ21" s="53"/>
      <c r="AK21" s="188"/>
      <c r="AL21" s="188"/>
      <c r="AM21" s="186"/>
      <c r="AN21" s="186"/>
      <c r="AO21" s="185"/>
      <c r="AP21" s="185"/>
      <c r="AQ21" s="185"/>
      <c r="AR21" s="187">
        <f t="shared" si="1"/>
        <v>0</v>
      </c>
      <c r="AS21" s="187"/>
      <c r="AT21" s="200"/>
      <c r="AU21" s="137"/>
      <c r="AV21" s="135"/>
      <c r="AW21" s="135"/>
      <c r="AX21" s="135"/>
      <c r="AY21" s="135"/>
      <c r="AZ21" s="136"/>
      <c r="BC21" s="44" t="s">
        <v>1</v>
      </c>
    </row>
    <row r="22" spans="1:55" ht="36" customHeight="1" x14ac:dyDescent="0.2">
      <c r="A22" s="73">
        <v>4</v>
      </c>
      <c r="B22" s="170"/>
      <c r="C22" s="167"/>
      <c r="D22" s="167"/>
      <c r="E22" s="167"/>
      <c r="F22" s="167"/>
      <c r="G22" s="167"/>
      <c r="H22" s="167"/>
      <c r="I22" s="167"/>
      <c r="J22" s="167"/>
      <c r="K22" s="167"/>
      <c r="L22" s="167"/>
      <c r="M22" s="167"/>
      <c r="N22" s="167"/>
      <c r="O22" s="167"/>
      <c r="P22" s="168"/>
      <c r="Q22" s="168"/>
      <c r="R22" s="169"/>
      <c r="S22" s="169"/>
      <c r="T22" s="169"/>
      <c r="U22" s="134"/>
      <c r="V22" s="135"/>
      <c r="W22" s="135"/>
      <c r="X22" s="136"/>
      <c r="Y22" s="132"/>
      <c r="Z22" s="133"/>
      <c r="AA22" s="133"/>
      <c r="AB22" s="186"/>
      <c r="AC22" s="186"/>
      <c r="AD22" s="185"/>
      <c r="AE22" s="185"/>
      <c r="AF22" s="185"/>
      <c r="AG22" s="187">
        <f t="shared" si="0"/>
        <v>0</v>
      </c>
      <c r="AH22" s="187"/>
      <c r="AI22" s="187"/>
      <c r="AJ22" s="53"/>
      <c r="AK22" s="188"/>
      <c r="AL22" s="188"/>
      <c r="AM22" s="186"/>
      <c r="AN22" s="186"/>
      <c r="AO22" s="185"/>
      <c r="AP22" s="185"/>
      <c r="AQ22" s="185"/>
      <c r="AR22" s="187">
        <f t="shared" si="1"/>
        <v>0</v>
      </c>
      <c r="AS22" s="187"/>
      <c r="AT22" s="200"/>
      <c r="AU22" s="137"/>
      <c r="AV22" s="135"/>
      <c r="AW22" s="135"/>
      <c r="AX22" s="135"/>
      <c r="AY22" s="135"/>
      <c r="AZ22" s="136"/>
    </row>
    <row r="23" spans="1:55" ht="36" customHeight="1" x14ac:dyDescent="0.2">
      <c r="A23" s="73">
        <v>5</v>
      </c>
      <c r="B23" s="170"/>
      <c r="C23" s="167"/>
      <c r="D23" s="167"/>
      <c r="E23" s="167"/>
      <c r="F23" s="167"/>
      <c r="G23" s="167"/>
      <c r="H23" s="167"/>
      <c r="I23" s="167"/>
      <c r="J23" s="167"/>
      <c r="K23" s="167"/>
      <c r="L23" s="167"/>
      <c r="M23" s="167"/>
      <c r="N23" s="167"/>
      <c r="O23" s="167"/>
      <c r="P23" s="168"/>
      <c r="Q23" s="168"/>
      <c r="R23" s="169"/>
      <c r="S23" s="169"/>
      <c r="T23" s="169"/>
      <c r="U23" s="134"/>
      <c r="V23" s="135"/>
      <c r="W23" s="135"/>
      <c r="X23" s="136"/>
      <c r="Y23" s="132"/>
      <c r="Z23" s="133"/>
      <c r="AA23" s="133"/>
      <c r="AB23" s="186"/>
      <c r="AC23" s="186"/>
      <c r="AD23" s="185"/>
      <c r="AE23" s="185"/>
      <c r="AF23" s="185"/>
      <c r="AG23" s="187">
        <f t="shared" si="0"/>
        <v>0</v>
      </c>
      <c r="AH23" s="187"/>
      <c r="AI23" s="187"/>
      <c r="AJ23" s="53"/>
      <c r="AK23" s="188"/>
      <c r="AL23" s="188"/>
      <c r="AM23" s="186"/>
      <c r="AN23" s="186"/>
      <c r="AO23" s="185"/>
      <c r="AP23" s="185"/>
      <c r="AQ23" s="185"/>
      <c r="AR23" s="187">
        <f t="shared" si="1"/>
        <v>0</v>
      </c>
      <c r="AS23" s="187"/>
      <c r="AT23" s="200"/>
      <c r="AU23" s="137"/>
      <c r="AV23" s="135"/>
      <c r="AW23" s="135"/>
      <c r="AX23" s="135"/>
      <c r="AY23" s="135"/>
      <c r="AZ23" s="136"/>
    </row>
    <row r="24" spans="1:55" ht="36" customHeight="1" x14ac:dyDescent="0.2">
      <c r="A24" s="73">
        <v>6</v>
      </c>
      <c r="B24" s="170"/>
      <c r="C24" s="167"/>
      <c r="D24" s="167"/>
      <c r="E24" s="167"/>
      <c r="F24" s="167"/>
      <c r="G24" s="167"/>
      <c r="H24" s="167"/>
      <c r="I24" s="167"/>
      <c r="J24" s="167"/>
      <c r="K24" s="167"/>
      <c r="L24" s="167"/>
      <c r="M24" s="167"/>
      <c r="N24" s="167"/>
      <c r="O24" s="167"/>
      <c r="P24" s="168"/>
      <c r="Q24" s="168"/>
      <c r="R24" s="169"/>
      <c r="S24" s="169"/>
      <c r="T24" s="169"/>
      <c r="U24" s="134"/>
      <c r="V24" s="135"/>
      <c r="W24" s="135"/>
      <c r="X24" s="136"/>
      <c r="Y24" s="132"/>
      <c r="Z24" s="133"/>
      <c r="AA24" s="133"/>
      <c r="AB24" s="186"/>
      <c r="AC24" s="186"/>
      <c r="AD24" s="185"/>
      <c r="AE24" s="185"/>
      <c r="AF24" s="185"/>
      <c r="AG24" s="187">
        <f t="shared" si="0"/>
        <v>0</v>
      </c>
      <c r="AH24" s="187"/>
      <c r="AI24" s="187"/>
      <c r="AJ24" s="53"/>
      <c r="AK24" s="188"/>
      <c r="AL24" s="188"/>
      <c r="AM24" s="186"/>
      <c r="AN24" s="186"/>
      <c r="AO24" s="185"/>
      <c r="AP24" s="185"/>
      <c r="AQ24" s="185"/>
      <c r="AR24" s="187">
        <f t="shared" si="1"/>
        <v>0</v>
      </c>
      <c r="AS24" s="187"/>
      <c r="AT24" s="200"/>
      <c r="AU24" s="137"/>
      <c r="AV24" s="135"/>
      <c r="AW24" s="135"/>
      <c r="AX24" s="135"/>
      <c r="AY24" s="135"/>
      <c r="AZ24" s="136"/>
      <c r="BC24" s="27" t="str">
        <f>B7</f>
        <v>1530-1</v>
      </c>
    </row>
    <row r="25" spans="1:55" ht="36" customHeight="1" x14ac:dyDescent="0.2">
      <c r="A25" s="73">
        <v>7</v>
      </c>
      <c r="B25" s="170"/>
      <c r="C25" s="167"/>
      <c r="D25" s="167"/>
      <c r="E25" s="167"/>
      <c r="F25" s="167"/>
      <c r="G25" s="167"/>
      <c r="H25" s="167"/>
      <c r="I25" s="167"/>
      <c r="J25" s="167"/>
      <c r="K25" s="167"/>
      <c r="L25" s="167"/>
      <c r="M25" s="167"/>
      <c r="N25" s="167"/>
      <c r="O25" s="167"/>
      <c r="P25" s="168"/>
      <c r="Q25" s="168"/>
      <c r="R25" s="169"/>
      <c r="S25" s="169"/>
      <c r="T25" s="169"/>
      <c r="U25" s="134"/>
      <c r="V25" s="135"/>
      <c r="W25" s="135"/>
      <c r="X25" s="136"/>
      <c r="Y25" s="132"/>
      <c r="Z25" s="133"/>
      <c r="AA25" s="133"/>
      <c r="AB25" s="186"/>
      <c r="AC25" s="186"/>
      <c r="AD25" s="185"/>
      <c r="AE25" s="185"/>
      <c r="AF25" s="185"/>
      <c r="AG25" s="187">
        <f t="shared" si="0"/>
        <v>0</v>
      </c>
      <c r="AH25" s="187"/>
      <c r="AI25" s="187"/>
      <c r="AJ25" s="53"/>
      <c r="AK25" s="188"/>
      <c r="AL25" s="188"/>
      <c r="AM25" s="186"/>
      <c r="AN25" s="186"/>
      <c r="AO25" s="185"/>
      <c r="AP25" s="185"/>
      <c r="AQ25" s="185"/>
      <c r="AR25" s="187">
        <f t="shared" si="1"/>
        <v>0</v>
      </c>
      <c r="AS25" s="187"/>
      <c r="AT25" s="200"/>
      <c r="AU25" s="137"/>
      <c r="AV25" s="135"/>
      <c r="AW25" s="135"/>
      <c r="AX25" s="135"/>
      <c r="AY25" s="135"/>
      <c r="AZ25" s="136"/>
      <c r="BC25" s="27" t="str">
        <f>B8</f>
        <v>1530-2</v>
      </c>
    </row>
    <row r="26" spans="1:55" ht="36" customHeight="1" x14ac:dyDescent="0.2">
      <c r="A26" s="73">
        <v>8</v>
      </c>
      <c r="B26" s="170"/>
      <c r="C26" s="167"/>
      <c r="D26" s="167"/>
      <c r="E26" s="167"/>
      <c r="F26" s="167"/>
      <c r="G26" s="167"/>
      <c r="H26" s="167"/>
      <c r="I26" s="167"/>
      <c r="J26" s="167"/>
      <c r="K26" s="167"/>
      <c r="L26" s="167"/>
      <c r="M26" s="167"/>
      <c r="N26" s="167"/>
      <c r="O26" s="167"/>
      <c r="P26" s="168"/>
      <c r="Q26" s="168"/>
      <c r="R26" s="169"/>
      <c r="S26" s="169"/>
      <c r="T26" s="169"/>
      <c r="U26" s="134"/>
      <c r="V26" s="135"/>
      <c r="W26" s="135"/>
      <c r="X26" s="136"/>
      <c r="Y26" s="132"/>
      <c r="Z26" s="133"/>
      <c r="AA26" s="133"/>
      <c r="AB26" s="186"/>
      <c r="AC26" s="186"/>
      <c r="AD26" s="185"/>
      <c r="AE26" s="185"/>
      <c r="AF26" s="185"/>
      <c r="AG26" s="187">
        <f t="shared" si="0"/>
        <v>0</v>
      </c>
      <c r="AH26" s="187"/>
      <c r="AI26" s="187"/>
      <c r="AJ26" s="53"/>
      <c r="AK26" s="188"/>
      <c r="AL26" s="188"/>
      <c r="AM26" s="186"/>
      <c r="AN26" s="186"/>
      <c r="AO26" s="185"/>
      <c r="AP26" s="185"/>
      <c r="AQ26" s="185"/>
      <c r="AR26" s="187">
        <f t="shared" si="1"/>
        <v>0</v>
      </c>
      <c r="AS26" s="187"/>
      <c r="AT26" s="200"/>
      <c r="AU26" s="137"/>
      <c r="AV26" s="135"/>
      <c r="AW26" s="135"/>
      <c r="AX26" s="135"/>
      <c r="AY26" s="135"/>
      <c r="AZ26" s="136"/>
      <c r="BC26" s="27" t="str">
        <f>B9</f>
        <v>1530-3</v>
      </c>
    </row>
    <row r="27" spans="1:55" ht="36" customHeight="1" x14ac:dyDescent="0.2">
      <c r="A27" s="73">
        <v>9</v>
      </c>
      <c r="B27" s="170"/>
      <c r="C27" s="167"/>
      <c r="D27" s="167"/>
      <c r="E27" s="167"/>
      <c r="F27" s="167"/>
      <c r="G27" s="167"/>
      <c r="H27" s="167"/>
      <c r="I27" s="167"/>
      <c r="J27" s="167"/>
      <c r="K27" s="167"/>
      <c r="L27" s="167"/>
      <c r="M27" s="167"/>
      <c r="N27" s="167"/>
      <c r="O27" s="167"/>
      <c r="P27" s="168"/>
      <c r="Q27" s="168"/>
      <c r="R27" s="169"/>
      <c r="S27" s="169"/>
      <c r="T27" s="169"/>
      <c r="U27" s="134"/>
      <c r="V27" s="135"/>
      <c r="W27" s="135"/>
      <c r="X27" s="136"/>
      <c r="Y27" s="132"/>
      <c r="Z27" s="133"/>
      <c r="AA27" s="133"/>
      <c r="AB27" s="186"/>
      <c r="AC27" s="186"/>
      <c r="AD27" s="185"/>
      <c r="AE27" s="185"/>
      <c r="AF27" s="185"/>
      <c r="AG27" s="187">
        <f t="shared" si="0"/>
        <v>0</v>
      </c>
      <c r="AH27" s="187"/>
      <c r="AI27" s="187"/>
      <c r="AJ27" s="53"/>
      <c r="AK27" s="188"/>
      <c r="AL27" s="188"/>
      <c r="AM27" s="186"/>
      <c r="AN27" s="186"/>
      <c r="AO27" s="185"/>
      <c r="AP27" s="185"/>
      <c r="AQ27" s="185"/>
      <c r="AR27" s="187">
        <f t="shared" si="1"/>
        <v>0</v>
      </c>
      <c r="AS27" s="187"/>
      <c r="AT27" s="200"/>
      <c r="AU27" s="137"/>
      <c r="AV27" s="135"/>
      <c r="AW27" s="135"/>
      <c r="AX27" s="135"/>
      <c r="AY27" s="135"/>
      <c r="AZ27" s="136"/>
      <c r="BC27" s="27" t="str">
        <f>B10</f>
        <v>1530-4</v>
      </c>
    </row>
    <row r="28" spans="1:55" ht="36" customHeight="1" x14ac:dyDescent="0.2">
      <c r="A28" s="73">
        <v>10</v>
      </c>
      <c r="B28" s="170"/>
      <c r="C28" s="167"/>
      <c r="D28" s="167"/>
      <c r="E28" s="167"/>
      <c r="F28" s="167"/>
      <c r="G28" s="167"/>
      <c r="H28" s="167"/>
      <c r="I28" s="167"/>
      <c r="J28" s="167"/>
      <c r="K28" s="167"/>
      <c r="L28" s="167"/>
      <c r="M28" s="167"/>
      <c r="N28" s="167"/>
      <c r="O28" s="167"/>
      <c r="P28" s="168"/>
      <c r="Q28" s="168"/>
      <c r="R28" s="169"/>
      <c r="S28" s="169"/>
      <c r="T28" s="169"/>
      <c r="U28" s="134"/>
      <c r="V28" s="135"/>
      <c r="W28" s="135"/>
      <c r="X28" s="136"/>
      <c r="Y28" s="132"/>
      <c r="Z28" s="133"/>
      <c r="AA28" s="133"/>
      <c r="AB28" s="186"/>
      <c r="AC28" s="186"/>
      <c r="AD28" s="185"/>
      <c r="AE28" s="185"/>
      <c r="AF28" s="185"/>
      <c r="AG28" s="187">
        <f t="shared" si="0"/>
        <v>0</v>
      </c>
      <c r="AH28" s="187"/>
      <c r="AI28" s="187"/>
      <c r="AJ28" s="53"/>
      <c r="AK28" s="188"/>
      <c r="AL28" s="188"/>
      <c r="AM28" s="186"/>
      <c r="AN28" s="186"/>
      <c r="AO28" s="185"/>
      <c r="AP28" s="185"/>
      <c r="AQ28" s="185"/>
      <c r="AR28" s="187">
        <f t="shared" si="1"/>
        <v>0</v>
      </c>
      <c r="AS28" s="187"/>
      <c r="AT28" s="200"/>
      <c r="AU28" s="137"/>
      <c r="AV28" s="135"/>
      <c r="AW28" s="135"/>
      <c r="AX28" s="135"/>
      <c r="AY28" s="135"/>
      <c r="AZ28" s="136"/>
      <c r="BC28" s="27" t="str">
        <f>O7</f>
        <v>1530-5</v>
      </c>
    </row>
    <row r="29" spans="1:55" ht="36" customHeight="1" x14ac:dyDescent="0.2">
      <c r="A29" s="73">
        <v>11</v>
      </c>
      <c r="B29" s="170"/>
      <c r="C29" s="167"/>
      <c r="D29" s="167"/>
      <c r="E29" s="167"/>
      <c r="F29" s="167"/>
      <c r="G29" s="167"/>
      <c r="H29" s="167"/>
      <c r="I29" s="167"/>
      <c r="J29" s="167"/>
      <c r="K29" s="167"/>
      <c r="L29" s="167"/>
      <c r="M29" s="167"/>
      <c r="N29" s="167"/>
      <c r="O29" s="167"/>
      <c r="P29" s="168"/>
      <c r="Q29" s="168"/>
      <c r="R29" s="169"/>
      <c r="S29" s="169"/>
      <c r="T29" s="169"/>
      <c r="U29" s="134"/>
      <c r="V29" s="135"/>
      <c r="W29" s="135"/>
      <c r="X29" s="136"/>
      <c r="Y29" s="132"/>
      <c r="Z29" s="133"/>
      <c r="AA29" s="133"/>
      <c r="AB29" s="186"/>
      <c r="AC29" s="186"/>
      <c r="AD29" s="185"/>
      <c r="AE29" s="185"/>
      <c r="AF29" s="185"/>
      <c r="AG29" s="187">
        <f t="shared" si="0"/>
        <v>0</v>
      </c>
      <c r="AH29" s="187"/>
      <c r="AI29" s="187"/>
      <c r="AJ29" s="53"/>
      <c r="AK29" s="188"/>
      <c r="AL29" s="188"/>
      <c r="AM29" s="186"/>
      <c r="AN29" s="186"/>
      <c r="AO29" s="185"/>
      <c r="AP29" s="185"/>
      <c r="AQ29" s="185"/>
      <c r="AR29" s="187">
        <f t="shared" si="1"/>
        <v>0</v>
      </c>
      <c r="AS29" s="187"/>
      <c r="AT29" s="200"/>
      <c r="AU29" s="137"/>
      <c r="AV29" s="135"/>
      <c r="AW29" s="135"/>
      <c r="AX29" s="135"/>
      <c r="AY29" s="135"/>
      <c r="AZ29" s="136"/>
      <c r="BC29" s="27" t="str">
        <f>O8</f>
        <v>1530-6</v>
      </c>
    </row>
    <row r="30" spans="1:55" ht="36" customHeight="1" x14ac:dyDescent="0.2">
      <c r="A30" s="73">
        <v>12</v>
      </c>
      <c r="B30" s="170"/>
      <c r="C30" s="167"/>
      <c r="D30" s="167"/>
      <c r="E30" s="167"/>
      <c r="F30" s="167"/>
      <c r="G30" s="167"/>
      <c r="H30" s="167"/>
      <c r="I30" s="167"/>
      <c r="J30" s="167"/>
      <c r="K30" s="167"/>
      <c r="L30" s="167"/>
      <c r="M30" s="167"/>
      <c r="N30" s="167"/>
      <c r="O30" s="167"/>
      <c r="P30" s="168"/>
      <c r="Q30" s="168"/>
      <c r="R30" s="169"/>
      <c r="S30" s="169"/>
      <c r="T30" s="169"/>
      <c r="U30" s="134"/>
      <c r="V30" s="135"/>
      <c r="W30" s="135"/>
      <c r="X30" s="136"/>
      <c r="Y30" s="132"/>
      <c r="Z30" s="133"/>
      <c r="AA30" s="133"/>
      <c r="AB30" s="186"/>
      <c r="AC30" s="186"/>
      <c r="AD30" s="185"/>
      <c r="AE30" s="185"/>
      <c r="AF30" s="185"/>
      <c r="AG30" s="187">
        <f t="shared" si="0"/>
        <v>0</v>
      </c>
      <c r="AH30" s="187"/>
      <c r="AI30" s="187"/>
      <c r="AJ30" s="53"/>
      <c r="AK30" s="188"/>
      <c r="AL30" s="188"/>
      <c r="AM30" s="186"/>
      <c r="AN30" s="186"/>
      <c r="AO30" s="185"/>
      <c r="AP30" s="185"/>
      <c r="AQ30" s="185"/>
      <c r="AR30" s="187">
        <f t="shared" si="1"/>
        <v>0</v>
      </c>
      <c r="AS30" s="187"/>
      <c r="AT30" s="200"/>
      <c r="AU30" s="137"/>
      <c r="AV30" s="135"/>
      <c r="AW30" s="135"/>
      <c r="AX30" s="135"/>
      <c r="AY30" s="135"/>
      <c r="AZ30" s="136"/>
      <c r="BC30" s="27" t="str">
        <f>O9</f>
        <v>1530-7</v>
      </c>
    </row>
    <row r="31" spans="1:55" ht="36" customHeight="1" x14ac:dyDescent="0.2">
      <c r="A31" s="73">
        <v>13</v>
      </c>
      <c r="B31" s="170"/>
      <c r="C31" s="167"/>
      <c r="D31" s="167"/>
      <c r="E31" s="167"/>
      <c r="F31" s="167"/>
      <c r="G31" s="167"/>
      <c r="H31" s="167"/>
      <c r="I31" s="167"/>
      <c r="J31" s="167"/>
      <c r="K31" s="167"/>
      <c r="L31" s="167"/>
      <c r="M31" s="167"/>
      <c r="N31" s="167"/>
      <c r="O31" s="167"/>
      <c r="P31" s="168"/>
      <c r="Q31" s="168"/>
      <c r="R31" s="169"/>
      <c r="S31" s="169"/>
      <c r="T31" s="169"/>
      <c r="U31" s="134"/>
      <c r="V31" s="135"/>
      <c r="W31" s="135"/>
      <c r="X31" s="136"/>
      <c r="Y31" s="132"/>
      <c r="Z31" s="133"/>
      <c r="AA31" s="133"/>
      <c r="AB31" s="186"/>
      <c r="AC31" s="186"/>
      <c r="AD31" s="185"/>
      <c r="AE31" s="185"/>
      <c r="AF31" s="185"/>
      <c r="AG31" s="187">
        <f t="shared" si="0"/>
        <v>0</v>
      </c>
      <c r="AH31" s="187"/>
      <c r="AI31" s="187"/>
      <c r="AJ31" s="53"/>
      <c r="AK31" s="188"/>
      <c r="AL31" s="188"/>
      <c r="AM31" s="186"/>
      <c r="AN31" s="186"/>
      <c r="AO31" s="185"/>
      <c r="AP31" s="185"/>
      <c r="AQ31" s="185"/>
      <c r="AR31" s="187">
        <f t="shared" si="1"/>
        <v>0</v>
      </c>
      <c r="AS31" s="187"/>
      <c r="AT31" s="200"/>
      <c r="AU31" s="137"/>
      <c r="AV31" s="135"/>
      <c r="AW31" s="135"/>
      <c r="AX31" s="135"/>
      <c r="AY31" s="135"/>
      <c r="AZ31" s="136"/>
      <c r="BC31" s="27" t="str">
        <f>O10</f>
        <v>1530-8</v>
      </c>
    </row>
    <row r="32" spans="1:55" ht="36" customHeight="1" x14ac:dyDescent="0.2">
      <c r="A32" s="73">
        <v>14</v>
      </c>
      <c r="B32" s="170"/>
      <c r="C32" s="167"/>
      <c r="D32" s="167"/>
      <c r="E32" s="167"/>
      <c r="F32" s="167"/>
      <c r="G32" s="167"/>
      <c r="H32" s="167"/>
      <c r="I32" s="167"/>
      <c r="J32" s="167"/>
      <c r="K32" s="167"/>
      <c r="L32" s="167"/>
      <c r="M32" s="167"/>
      <c r="N32" s="167"/>
      <c r="O32" s="167"/>
      <c r="P32" s="168"/>
      <c r="Q32" s="168"/>
      <c r="R32" s="169"/>
      <c r="S32" s="169"/>
      <c r="T32" s="169"/>
      <c r="U32" s="134"/>
      <c r="V32" s="135"/>
      <c r="W32" s="135"/>
      <c r="X32" s="136"/>
      <c r="Y32" s="132"/>
      <c r="Z32" s="133"/>
      <c r="AA32" s="133"/>
      <c r="AB32" s="186"/>
      <c r="AC32" s="186"/>
      <c r="AD32" s="185"/>
      <c r="AE32" s="185"/>
      <c r="AF32" s="185"/>
      <c r="AG32" s="187">
        <f t="shared" si="0"/>
        <v>0</v>
      </c>
      <c r="AH32" s="187"/>
      <c r="AI32" s="187"/>
      <c r="AJ32" s="53"/>
      <c r="AK32" s="188"/>
      <c r="AL32" s="188"/>
      <c r="AM32" s="186"/>
      <c r="AN32" s="186"/>
      <c r="AO32" s="185"/>
      <c r="AP32" s="185"/>
      <c r="AQ32" s="185"/>
      <c r="AR32" s="187">
        <f t="shared" si="1"/>
        <v>0</v>
      </c>
      <c r="AS32" s="187"/>
      <c r="AT32" s="200"/>
      <c r="AU32" s="137"/>
      <c r="AV32" s="135"/>
      <c r="AW32" s="135"/>
      <c r="AX32" s="135"/>
      <c r="AY32" s="135"/>
      <c r="AZ32" s="136"/>
    </row>
    <row r="33" spans="1:52" ht="36" customHeight="1" x14ac:dyDescent="0.2">
      <c r="A33" s="73">
        <v>15</v>
      </c>
      <c r="B33" s="170"/>
      <c r="C33" s="167"/>
      <c r="D33" s="167"/>
      <c r="E33" s="167"/>
      <c r="F33" s="167"/>
      <c r="G33" s="167"/>
      <c r="H33" s="167"/>
      <c r="I33" s="167"/>
      <c r="J33" s="167"/>
      <c r="K33" s="167"/>
      <c r="L33" s="167"/>
      <c r="M33" s="167"/>
      <c r="N33" s="167"/>
      <c r="O33" s="167"/>
      <c r="P33" s="168"/>
      <c r="Q33" s="168"/>
      <c r="R33" s="169"/>
      <c r="S33" s="169"/>
      <c r="T33" s="169"/>
      <c r="U33" s="134"/>
      <c r="V33" s="135"/>
      <c r="W33" s="135"/>
      <c r="X33" s="136"/>
      <c r="Y33" s="132"/>
      <c r="Z33" s="133"/>
      <c r="AA33" s="133"/>
      <c r="AB33" s="186"/>
      <c r="AC33" s="186"/>
      <c r="AD33" s="185"/>
      <c r="AE33" s="185"/>
      <c r="AF33" s="185"/>
      <c r="AG33" s="187">
        <f t="shared" si="0"/>
        <v>0</v>
      </c>
      <c r="AH33" s="187"/>
      <c r="AI33" s="187"/>
      <c r="AJ33" s="53"/>
      <c r="AK33" s="188"/>
      <c r="AL33" s="188"/>
      <c r="AM33" s="186"/>
      <c r="AN33" s="186"/>
      <c r="AO33" s="185"/>
      <c r="AP33" s="185"/>
      <c r="AQ33" s="185"/>
      <c r="AR33" s="187">
        <f t="shared" si="1"/>
        <v>0</v>
      </c>
      <c r="AS33" s="187"/>
      <c r="AT33" s="200"/>
      <c r="AU33" s="137"/>
      <c r="AV33" s="135"/>
      <c r="AW33" s="135"/>
      <c r="AX33" s="135"/>
      <c r="AY33" s="135"/>
      <c r="AZ33" s="136"/>
    </row>
    <row r="34" spans="1:52" ht="36" customHeight="1" x14ac:dyDescent="0.2">
      <c r="A34" s="73">
        <v>16</v>
      </c>
      <c r="B34" s="170"/>
      <c r="C34" s="167"/>
      <c r="D34" s="167"/>
      <c r="E34" s="167"/>
      <c r="F34" s="167"/>
      <c r="G34" s="167"/>
      <c r="H34" s="167"/>
      <c r="I34" s="167"/>
      <c r="J34" s="167"/>
      <c r="K34" s="167"/>
      <c r="L34" s="167"/>
      <c r="M34" s="167"/>
      <c r="N34" s="167"/>
      <c r="O34" s="167"/>
      <c r="P34" s="168"/>
      <c r="Q34" s="168"/>
      <c r="R34" s="169"/>
      <c r="S34" s="169"/>
      <c r="T34" s="169"/>
      <c r="U34" s="134"/>
      <c r="V34" s="135"/>
      <c r="W34" s="135"/>
      <c r="X34" s="136"/>
      <c r="Y34" s="132"/>
      <c r="Z34" s="133"/>
      <c r="AA34" s="133"/>
      <c r="AB34" s="186"/>
      <c r="AC34" s="186"/>
      <c r="AD34" s="185"/>
      <c r="AE34" s="185"/>
      <c r="AF34" s="185"/>
      <c r="AG34" s="187">
        <f t="shared" si="0"/>
        <v>0</v>
      </c>
      <c r="AH34" s="187"/>
      <c r="AI34" s="187"/>
      <c r="AJ34" s="53"/>
      <c r="AK34" s="188"/>
      <c r="AL34" s="188"/>
      <c r="AM34" s="186"/>
      <c r="AN34" s="186"/>
      <c r="AO34" s="185"/>
      <c r="AP34" s="185"/>
      <c r="AQ34" s="185"/>
      <c r="AR34" s="187">
        <f t="shared" si="1"/>
        <v>0</v>
      </c>
      <c r="AS34" s="187"/>
      <c r="AT34" s="200"/>
      <c r="AU34" s="137"/>
      <c r="AV34" s="135"/>
      <c r="AW34" s="135"/>
      <c r="AX34" s="135"/>
      <c r="AY34" s="135"/>
      <c r="AZ34" s="136"/>
    </row>
    <row r="35" spans="1:52" ht="36" customHeight="1" x14ac:dyDescent="0.2">
      <c r="A35" s="73">
        <v>17</v>
      </c>
      <c r="B35" s="170"/>
      <c r="C35" s="167"/>
      <c r="D35" s="167"/>
      <c r="E35" s="167"/>
      <c r="F35" s="167"/>
      <c r="G35" s="167"/>
      <c r="H35" s="167"/>
      <c r="I35" s="167"/>
      <c r="J35" s="167"/>
      <c r="K35" s="167"/>
      <c r="L35" s="167"/>
      <c r="M35" s="167"/>
      <c r="N35" s="167"/>
      <c r="O35" s="167"/>
      <c r="P35" s="168"/>
      <c r="Q35" s="168"/>
      <c r="R35" s="169"/>
      <c r="S35" s="169"/>
      <c r="T35" s="169"/>
      <c r="U35" s="134"/>
      <c r="V35" s="135"/>
      <c r="W35" s="135"/>
      <c r="X35" s="136"/>
      <c r="Y35" s="132"/>
      <c r="Z35" s="133"/>
      <c r="AA35" s="133"/>
      <c r="AB35" s="186"/>
      <c r="AC35" s="186"/>
      <c r="AD35" s="185"/>
      <c r="AE35" s="185"/>
      <c r="AF35" s="185"/>
      <c r="AG35" s="187">
        <f t="shared" si="0"/>
        <v>0</v>
      </c>
      <c r="AH35" s="187"/>
      <c r="AI35" s="187"/>
      <c r="AJ35" s="53"/>
      <c r="AK35" s="188"/>
      <c r="AL35" s="188"/>
      <c r="AM35" s="186"/>
      <c r="AN35" s="186"/>
      <c r="AO35" s="185"/>
      <c r="AP35" s="185"/>
      <c r="AQ35" s="185"/>
      <c r="AR35" s="187">
        <f t="shared" si="1"/>
        <v>0</v>
      </c>
      <c r="AS35" s="187"/>
      <c r="AT35" s="200"/>
      <c r="AU35" s="137"/>
      <c r="AV35" s="135"/>
      <c r="AW35" s="135"/>
      <c r="AX35" s="135"/>
      <c r="AY35" s="135"/>
      <c r="AZ35" s="136"/>
    </row>
    <row r="36" spans="1:52" ht="36" customHeight="1" x14ac:dyDescent="0.2">
      <c r="A36" s="73">
        <v>18</v>
      </c>
      <c r="B36" s="170"/>
      <c r="C36" s="167"/>
      <c r="D36" s="167"/>
      <c r="E36" s="167"/>
      <c r="F36" s="167"/>
      <c r="G36" s="167"/>
      <c r="H36" s="167"/>
      <c r="I36" s="167"/>
      <c r="J36" s="167"/>
      <c r="K36" s="167"/>
      <c r="L36" s="167"/>
      <c r="M36" s="167"/>
      <c r="N36" s="167"/>
      <c r="O36" s="167"/>
      <c r="P36" s="168"/>
      <c r="Q36" s="168"/>
      <c r="R36" s="169"/>
      <c r="S36" s="169"/>
      <c r="T36" s="169"/>
      <c r="U36" s="134"/>
      <c r="V36" s="135"/>
      <c r="W36" s="135"/>
      <c r="X36" s="136"/>
      <c r="Y36" s="132"/>
      <c r="Z36" s="133"/>
      <c r="AA36" s="133"/>
      <c r="AB36" s="186"/>
      <c r="AC36" s="186"/>
      <c r="AD36" s="185"/>
      <c r="AE36" s="185"/>
      <c r="AF36" s="185"/>
      <c r="AG36" s="187">
        <f t="shared" si="0"/>
        <v>0</v>
      </c>
      <c r="AH36" s="187"/>
      <c r="AI36" s="187"/>
      <c r="AJ36" s="53"/>
      <c r="AK36" s="188"/>
      <c r="AL36" s="188"/>
      <c r="AM36" s="186"/>
      <c r="AN36" s="186"/>
      <c r="AO36" s="185"/>
      <c r="AP36" s="185"/>
      <c r="AQ36" s="185"/>
      <c r="AR36" s="187">
        <f t="shared" si="1"/>
        <v>0</v>
      </c>
      <c r="AS36" s="187"/>
      <c r="AT36" s="200"/>
      <c r="AU36" s="137"/>
      <c r="AV36" s="135"/>
      <c r="AW36" s="135"/>
      <c r="AX36" s="135"/>
      <c r="AY36" s="135"/>
      <c r="AZ36" s="136"/>
    </row>
    <row r="37" spans="1:52" ht="36" customHeight="1" x14ac:dyDescent="0.2">
      <c r="A37" s="73">
        <v>19</v>
      </c>
      <c r="B37" s="170"/>
      <c r="C37" s="167"/>
      <c r="D37" s="167"/>
      <c r="E37" s="167"/>
      <c r="F37" s="167"/>
      <c r="G37" s="167"/>
      <c r="H37" s="167"/>
      <c r="I37" s="167"/>
      <c r="J37" s="167"/>
      <c r="K37" s="167"/>
      <c r="L37" s="167"/>
      <c r="M37" s="167"/>
      <c r="N37" s="167"/>
      <c r="O37" s="167"/>
      <c r="P37" s="168"/>
      <c r="Q37" s="168"/>
      <c r="R37" s="169"/>
      <c r="S37" s="169"/>
      <c r="T37" s="169"/>
      <c r="U37" s="134"/>
      <c r="V37" s="135"/>
      <c r="W37" s="135"/>
      <c r="X37" s="136"/>
      <c r="Y37" s="132"/>
      <c r="Z37" s="133"/>
      <c r="AA37" s="133"/>
      <c r="AB37" s="186"/>
      <c r="AC37" s="186"/>
      <c r="AD37" s="185"/>
      <c r="AE37" s="185"/>
      <c r="AF37" s="185"/>
      <c r="AG37" s="187">
        <f t="shared" si="0"/>
        <v>0</v>
      </c>
      <c r="AH37" s="187"/>
      <c r="AI37" s="187"/>
      <c r="AJ37" s="53"/>
      <c r="AK37" s="188"/>
      <c r="AL37" s="188"/>
      <c r="AM37" s="186"/>
      <c r="AN37" s="186"/>
      <c r="AO37" s="185"/>
      <c r="AP37" s="185"/>
      <c r="AQ37" s="185"/>
      <c r="AR37" s="187">
        <f t="shared" si="1"/>
        <v>0</v>
      </c>
      <c r="AS37" s="187"/>
      <c r="AT37" s="200"/>
      <c r="AU37" s="137"/>
      <c r="AV37" s="135"/>
      <c r="AW37" s="135"/>
      <c r="AX37" s="135"/>
      <c r="AY37" s="135"/>
      <c r="AZ37" s="136"/>
    </row>
    <row r="38" spans="1:52" ht="36" customHeight="1" x14ac:dyDescent="0.2">
      <c r="A38" s="73">
        <v>20</v>
      </c>
      <c r="B38" s="170"/>
      <c r="C38" s="167"/>
      <c r="D38" s="167"/>
      <c r="E38" s="167"/>
      <c r="F38" s="167"/>
      <c r="G38" s="167"/>
      <c r="H38" s="167"/>
      <c r="I38" s="167"/>
      <c r="J38" s="167"/>
      <c r="K38" s="167"/>
      <c r="L38" s="167"/>
      <c r="M38" s="167"/>
      <c r="N38" s="167"/>
      <c r="O38" s="167"/>
      <c r="P38" s="168"/>
      <c r="Q38" s="168"/>
      <c r="R38" s="169"/>
      <c r="S38" s="169"/>
      <c r="T38" s="169"/>
      <c r="U38" s="134"/>
      <c r="V38" s="135"/>
      <c r="W38" s="135"/>
      <c r="X38" s="136"/>
      <c r="Y38" s="132"/>
      <c r="Z38" s="133"/>
      <c r="AA38" s="133"/>
      <c r="AB38" s="186"/>
      <c r="AC38" s="186"/>
      <c r="AD38" s="185"/>
      <c r="AE38" s="185"/>
      <c r="AF38" s="185"/>
      <c r="AG38" s="187">
        <f t="shared" si="0"/>
        <v>0</v>
      </c>
      <c r="AH38" s="187"/>
      <c r="AI38" s="187"/>
      <c r="AJ38" s="53"/>
      <c r="AK38" s="188"/>
      <c r="AL38" s="188"/>
      <c r="AM38" s="186"/>
      <c r="AN38" s="186"/>
      <c r="AO38" s="185"/>
      <c r="AP38" s="185"/>
      <c r="AQ38" s="185"/>
      <c r="AR38" s="187">
        <f t="shared" si="1"/>
        <v>0</v>
      </c>
      <c r="AS38" s="187"/>
      <c r="AT38" s="200"/>
      <c r="AU38" s="137"/>
      <c r="AV38" s="135"/>
      <c r="AW38" s="135"/>
      <c r="AX38" s="135"/>
      <c r="AY38" s="135"/>
      <c r="AZ38" s="136"/>
    </row>
    <row r="39" spans="1:52" ht="36" customHeight="1" x14ac:dyDescent="0.2">
      <c r="A39" s="73">
        <v>21</v>
      </c>
      <c r="B39" s="170"/>
      <c r="C39" s="167"/>
      <c r="D39" s="167"/>
      <c r="E39" s="167"/>
      <c r="F39" s="167"/>
      <c r="G39" s="167"/>
      <c r="H39" s="167"/>
      <c r="I39" s="167"/>
      <c r="J39" s="167"/>
      <c r="K39" s="167"/>
      <c r="L39" s="167"/>
      <c r="M39" s="167"/>
      <c r="N39" s="167"/>
      <c r="O39" s="167"/>
      <c r="P39" s="168"/>
      <c r="Q39" s="168"/>
      <c r="R39" s="169"/>
      <c r="S39" s="169"/>
      <c r="T39" s="169"/>
      <c r="U39" s="134"/>
      <c r="V39" s="135"/>
      <c r="W39" s="135"/>
      <c r="X39" s="136"/>
      <c r="Y39" s="132"/>
      <c r="Z39" s="133"/>
      <c r="AA39" s="133"/>
      <c r="AB39" s="186"/>
      <c r="AC39" s="186"/>
      <c r="AD39" s="185"/>
      <c r="AE39" s="185"/>
      <c r="AF39" s="185"/>
      <c r="AG39" s="187">
        <f t="shared" si="0"/>
        <v>0</v>
      </c>
      <c r="AH39" s="187"/>
      <c r="AI39" s="187"/>
      <c r="AJ39" s="53"/>
      <c r="AK39" s="188"/>
      <c r="AL39" s="188"/>
      <c r="AM39" s="186"/>
      <c r="AN39" s="186"/>
      <c r="AO39" s="185"/>
      <c r="AP39" s="185"/>
      <c r="AQ39" s="185"/>
      <c r="AR39" s="187">
        <f t="shared" si="1"/>
        <v>0</v>
      </c>
      <c r="AS39" s="187"/>
      <c r="AT39" s="200"/>
      <c r="AU39" s="137"/>
      <c r="AV39" s="135"/>
      <c r="AW39" s="135"/>
      <c r="AX39" s="135"/>
      <c r="AY39" s="135"/>
      <c r="AZ39" s="136"/>
    </row>
    <row r="40" spans="1:52" ht="36" customHeight="1" x14ac:dyDescent="0.2">
      <c r="A40" s="73">
        <v>22</v>
      </c>
      <c r="B40" s="170"/>
      <c r="C40" s="167"/>
      <c r="D40" s="167"/>
      <c r="E40" s="167"/>
      <c r="F40" s="167"/>
      <c r="G40" s="167"/>
      <c r="H40" s="167"/>
      <c r="I40" s="167"/>
      <c r="J40" s="167"/>
      <c r="K40" s="167"/>
      <c r="L40" s="167"/>
      <c r="M40" s="167"/>
      <c r="N40" s="167"/>
      <c r="O40" s="167"/>
      <c r="P40" s="168"/>
      <c r="Q40" s="168"/>
      <c r="R40" s="169"/>
      <c r="S40" s="169"/>
      <c r="T40" s="169"/>
      <c r="U40" s="134"/>
      <c r="V40" s="135"/>
      <c r="W40" s="135"/>
      <c r="X40" s="136"/>
      <c r="Y40" s="132"/>
      <c r="Z40" s="133"/>
      <c r="AA40" s="133"/>
      <c r="AB40" s="186"/>
      <c r="AC40" s="186"/>
      <c r="AD40" s="185"/>
      <c r="AE40" s="185"/>
      <c r="AF40" s="185"/>
      <c r="AG40" s="187">
        <f t="shared" si="0"/>
        <v>0</v>
      </c>
      <c r="AH40" s="187"/>
      <c r="AI40" s="187"/>
      <c r="AJ40" s="53"/>
      <c r="AK40" s="188"/>
      <c r="AL40" s="188"/>
      <c r="AM40" s="186"/>
      <c r="AN40" s="186"/>
      <c r="AO40" s="185"/>
      <c r="AP40" s="185"/>
      <c r="AQ40" s="185"/>
      <c r="AR40" s="187">
        <f t="shared" si="1"/>
        <v>0</v>
      </c>
      <c r="AS40" s="187"/>
      <c r="AT40" s="200"/>
      <c r="AU40" s="137"/>
      <c r="AV40" s="135"/>
      <c r="AW40" s="135"/>
      <c r="AX40" s="135"/>
      <c r="AY40" s="135"/>
      <c r="AZ40" s="136"/>
    </row>
    <row r="41" spans="1:52" ht="36" customHeight="1" x14ac:dyDescent="0.2">
      <c r="A41" s="73">
        <v>23</v>
      </c>
      <c r="B41" s="170"/>
      <c r="C41" s="167"/>
      <c r="D41" s="167"/>
      <c r="E41" s="167"/>
      <c r="F41" s="167"/>
      <c r="G41" s="167"/>
      <c r="H41" s="167"/>
      <c r="I41" s="167"/>
      <c r="J41" s="167"/>
      <c r="K41" s="167"/>
      <c r="L41" s="167"/>
      <c r="M41" s="167"/>
      <c r="N41" s="167"/>
      <c r="O41" s="167"/>
      <c r="P41" s="168"/>
      <c r="Q41" s="168"/>
      <c r="R41" s="169"/>
      <c r="S41" s="169"/>
      <c r="T41" s="169"/>
      <c r="U41" s="134"/>
      <c r="V41" s="135"/>
      <c r="W41" s="135"/>
      <c r="X41" s="136"/>
      <c r="Y41" s="132"/>
      <c r="Z41" s="133"/>
      <c r="AA41" s="133"/>
      <c r="AB41" s="186"/>
      <c r="AC41" s="186"/>
      <c r="AD41" s="185"/>
      <c r="AE41" s="185"/>
      <c r="AF41" s="185"/>
      <c r="AG41" s="187">
        <f t="shared" si="0"/>
        <v>0</v>
      </c>
      <c r="AH41" s="187"/>
      <c r="AI41" s="187"/>
      <c r="AJ41" s="53"/>
      <c r="AK41" s="188"/>
      <c r="AL41" s="188"/>
      <c r="AM41" s="186"/>
      <c r="AN41" s="186"/>
      <c r="AO41" s="185"/>
      <c r="AP41" s="185"/>
      <c r="AQ41" s="185"/>
      <c r="AR41" s="187">
        <f t="shared" si="1"/>
        <v>0</v>
      </c>
      <c r="AS41" s="187"/>
      <c r="AT41" s="200"/>
      <c r="AU41" s="137"/>
      <c r="AV41" s="135"/>
      <c r="AW41" s="135"/>
      <c r="AX41" s="135"/>
      <c r="AY41" s="135"/>
      <c r="AZ41" s="136"/>
    </row>
    <row r="42" spans="1:52" ht="36" customHeight="1" x14ac:dyDescent="0.2">
      <c r="A42" s="73">
        <v>24</v>
      </c>
      <c r="B42" s="170"/>
      <c r="C42" s="167"/>
      <c r="D42" s="167"/>
      <c r="E42" s="167"/>
      <c r="F42" s="167"/>
      <c r="G42" s="167"/>
      <c r="H42" s="167"/>
      <c r="I42" s="167"/>
      <c r="J42" s="167"/>
      <c r="K42" s="167"/>
      <c r="L42" s="167"/>
      <c r="M42" s="167"/>
      <c r="N42" s="167"/>
      <c r="O42" s="167"/>
      <c r="P42" s="168"/>
      <c r="Q42" s="168"/>
      <c r="R42" s="169"/>
      <c r="S42" s="169"/>
      <c r="T42" s="169"/>
      <c r="U42" s="134"/>
      <c r="V42" s="135"/>
      <c r="W42" s="135"/>
      <c r="X42" s="136"/>
      <c r="Y42" s="132"/>
      <c r="Z42" s="133"/>
      <c r="AA42" s="133"/>
      <c r="AB42" s="186"/>
      <c r="AC42" s="186"/>
      <c r="AD42" s="185"/>
      <c r="AE42" s="185"/>
      <c r="AF42" s="185"/>
      <c r="AG42" s="187">
        <f t="shared" si="0"/>
        <v>0</v>
      </c>
      <c r="AH42" s="187"/>
      <c r="AI42" s="187"/>
      <c r="AJ42" s="53"/>
      <c r="AK42" s="188"/>
      <c r="AL42" s="188"/>
      <c r="AM42" s="186"/>
      <c r="AN42" s="186"/>
      <c r="AO42" s="185"/>
      <c r="AP42" s="185"/>
      <c r="AQ42" s="185"/>
      <c r="AR42" s="187">
        <f t="shared" si="1"/>
        <v>0</v>
      </c>
      <c r="AS42" s="187"/>
      <c r="AT42" s="200"/>
      <c r="AU42" s="137"/>
      <c r="AV42" s="135"/>
      <c r="AW42" s="135"/>
      <c r="AX42" s="135"/>
      <c r="AY42" s="135"/>
      <c r="AZ42" s="136"/>
    </row>
    <row r="43" spans="1:52" ht="36" customHeight="1" x14ac:dyDescent="0.2">
      <c r="A43" s="73">
        <v>25</v>
      </c>
      <c r="B43" s="170"/>
      <c r="C43" s="167"/>
      <c r="D43" s="167"/>
      <c r="E43" s="167"/>
      <c r="F43" s="167"/>
      <c r="G43" s="167"/>
      <c r="H43" s="167"/>
      <c r="I43" s="167"/>
      <c r="J43" s="167"/>
      <c r="K43" s="167"/>
      <c r="L43" s="167"/>
      <c r="M43" s="167"/>
      <c r="N43" s="167"/>
      <c r="O43" s="167"/>
      <c r="P43" s="168"/>
      <c r="Q43" s="168"/>
      <c r="R43" s="169"/>
      <c r="S43" s="169"/>
      <c r="T43" s="169"/>
      <c r="U43" s="134"/>
      <c r="V43" s="135"/>
      <c r="W43" s="135"/>
      <c r="X43" s="136"/>
      <c r="Y43" s="132"/>
      <c r="Z43" s="133"/>
      <c r="AA43" s="133"/>
      <c r="AB43" s="186"/>
      <c r="AC43" s="186"/>
      <c r="AD43" s="185"/>
      <c r="AE43" s="185"/>
      <c r="AF43" s="185"/>
      <c r="AG43" s="187">
        <f t="shared" si="0"/>
        <v>0</v>
      </c>
      <c r="AH43" s="187"/>
      <c r="AI43" s="187"/>
      <c r="AJ43" s="53"/>
      <c r="AK43" s="188"/>
      <c r="AL43" s="188"/>
      <c r="AM43" s="186"/>
      <c r="AN43" s="186"/>
      <c r="AO43" s="185"/>
      <c r="AP43" s="185"/>
      <c r="AQ43" s="185"/>
      <c r="AR43" s="187">
        <f t="shared" si="1"/>
        <v>0</v>
      </c>
      <c r="AS43" s="187"/>
      <c r="AT43" s="200"/>
      <c r="AU43" s="137"/>
      <c r="AV43" s="135"/>
      <c r="AW43" s="135"/>
      <c r="AX43" s="135"/>
      <c r="AY43" s="135"/>
      <c r="AZ43" s="136"/>
    </row>
    <row r="44" spans="1:52" ht="36" customHeight="1" x14ac:dyDescent="0.2">
      <c r="A44" s="73">
        <v>26</v>
      </c>
      <c r="B44" s="170"/>
      <c r="C44" s="167"/>
      <c r="D44" s="167"/>
      <c r="E44" s="167"/>
      <c r="F44" s="167"/>
      <c r="G44" s="167"/>
      <c r="H44" s="167"/>
      <c r="I44" s="167"/>
      <c r="J44" s="167"/>
      <c r="K44" s="167"/>
      <c r="L44" s="167"/>
      <c r="M44" s="167"/>
      <c r="N44" s="167"/>
      <c r="O44" s="167"/>
      <c r="P44" s="168"/>
      <c r="Q44" s="168"/>
      <c r="R44" s="169"/>
      <c r="S44" s="169"/>
      <c r="T44" s="169"/>
      <c r="U44" s="134"/>
      <c r="V44" s="135"/>
      <c r="W44" s="135"/>
      <c r="X44" s="136"/>
      <c r="Y44" s="132"/>
      <c r="Z44" s="133"/>
      <c r="AA44" s="133"/>
      <c r="AB44" s="186"/>
      <c r="AC44" s="186"/>
      <c r="AD44" s="185"/>
      <c r="AE44" s="185"/>
      <c r="AF44" s="185"/>
      <c r="AG44" s="187">
        <f t="shared" si="0"/>
        <v>0</v>
      </c>
      <c r="AH44" s="187"/>
      <c r="AI44" s="187"/>
      <c r="AJ44" s="53"/>
      <c r="AK44" s="188"/>
      <c r="AL44" s="188"/>
      <c r="AM44" s="186"/>
      <c r="AN44" s="186"/>
      <c r="AO44" s="185"/>
      <c r="AP44" s="185"/>
      <c r="AQ44" s="185"/>
      <c r="AR44" s="187">
        <f t="shared" si="1"/>
        <v>0</v>
      </c>
      <c r="AS44" s="187"/>
      <c r="AT44" s="200"/>
      <c r="AU44" s="137"/>
      <c r="AV44" s="135"/>
      <c r="AW44" s="135"/>
      <c r="AX44" s="135"/>
      <c r="AY44" s="135"/>
      <c r="AZ44" s="136"/>
    </row>
    <row r="45" spans="1:52" ht="36" customHeight="1" x14ac:dyDescent="0.2">
      <c r="A45" s="73">
        <v>27</v>
      </c>
      <c r="B45" s="170"/>
      <c r="C45" s="167"/>
      <c r="D45" s="167"/>
      <c r="E45" s="167"/>
      <c r="F45" s="167"/>
      <c r="G45" s="167"/>
      <c r="H45" s="167"/>
      <c r="I45" s="167"/>
      <c r="J45" s="167"/>
      <c r="K45" s="167"/>
      <c r="L45" s="167"/>
      <c r="M45" s="167"/>
      <c r="N45" s="167"/>
      <c r="O45" s="167"/>
      <c r="P45" s="168"/>
      <c r="Q45" s="168"/>
      <c r="R45" s="169"/>
      <c r="S45" s="169"/>
      <c r="T45" s="169"/>
      <c r="U45" s="134"/>
      <c r="V45" s="135"/>
      <c r="W45" s="135"/>
      <c r="X45" s="136"/>
      <c r="Y45" s="132"/>
      <c r="Z45" s="133"/>
      <c r="AA45" s="133"/>
      <c r="AB45" s="186"/>
      <c r="AC45" s="186"/>
      <c r="AD45" s="185"/>
      <c r="AE45" s="185"/>
      <c r="AF45" s="185"/>
      <c r="AG45" s="187">
        <f t="shared" si="0"/>
        <v>0</v>
      </c>
      <c r="AH45" s="187"/>
      <c r="AI45" s="187"/>
      <c r="AJ45" s="53"/>
      <c r="AK45" s="188"/>
      <c r="AL45" s="188"/>
      <c r="AM45" s="186"/>
      <c r="AN45" s="186"/>
      <c r="AO45" s="185"/>
      <c r="AP45" s="185"/>
      <c r="AQ45" s="185"/>
      <c r="AR45" s="187">
        <f t="shared" si="1"/>
        <v>0</v>
      </c>
      <c r="AS45" s="187"/>
      <c r="AT45" s="200"/>
      <c r="AU45" s="137"/>
      <c r="AV45" s="135"/>
      <c r="AW45" s="135"/>
      <c r="AX45" s="135"/>
      <c r="AY45" s="135"/>
      <c r="AZ45" s="136"/>
    </row>
    <row r="46" spans="1:52" ht="36" customHeight="1" x14ac:dyDescent="0.2">
      <c r="A46" s="73">
        <v>28</v>
      </c>
      <c r="B46" s="170"/>
      <c r="C46" s="167"/>
      <c r="D46" s="167"/>
      <c r="E46" s="167"/>
      <c r="F46" s="167"/>
      <c r="G46" s="167"/>
      <c r="H46" s="167"/>
      <c r="I46" s="167"/>
      <c r="J46" s="167"/>
      <c r="K46" s="167"/>
      <c r="L46" s="167"/>
      <c r="M46" s="167"/>
      <c r="N46" s="167"/>
      <c r="O46" s="167"/>
      <c r="P46" s="168"/>
      <c r="Q46" s="168"/>
      <c r="R46" s="169"/>
      <c r="S46" s="169"/>
      <c r="T46" s="169"/>
      <c r="U46" s="134"/>
      <c r="V46" s="135"/>
      <c r="W46" s="135"/>
      <c r="X46" s="136"/>
      <c r="Y46" s="132"/>
      <c r="Z46" s="133"/>
      <c r="AA46" s="133"/>
      <c r="AB46" s="186"/>
      <c r="AC46" s="186"/>
      <c r="AD46" s="185"/>
      <c r="AE46" s="185"/>
      <c r="AF46" s="185"/>
      <c r="AG46" s="187">
        <f t="shared" si="0"/>
        <v>0</v>
      </c>
      <c r="AH46" s="187"/>
      <c r="AI46" s="187"/>
      <c r="AJ46" s="53"/>
      <c r="AK46" s="188"/>
      <c r="AL46" s="188"/>
      <c r="AM46" s="186"/>
      <c r="AN46" s="186"/>
      <c r="AO46" s="185"/>
      <c r="AP46" s="185"/>
      <c r="AQ46" s="185"/>
      <c r="AR46" s="187">
        <f t="shared" si="1"/>
        <v>0</v>
      </c>
      <c r="AS46" s="187"/>
      <c r="AT46" s="200"/>
      <c r="AU46" s="137"/>
      <c r="AV46" s="135"/>
      <c r="AW46" s="135"/>
      <c r="AX46" s="135"/>
      <c r="AY46" s="135"/>
      <c r="AZ46" s="136"/>
    </row>
    <row r="47" spans="1:52" ht="36" customHeight="1" x14ac:dyDescent="0.2">
      <c r="A47" s="73">
        <v>29</v>
      </c>
      <c r="B47" s="170"/>
      <c r="C47" s="167"/>
      <c r="D47" s="167"/>
      <c r="E47" s="167"/>
      <c r="F47" s="167"/>
      <c r="G47" s="167"/>
      <c r="H47" s="167"/>
      <c r="I47" s="167"/>
      <c r="J47" s="167"/>
      <c r="K47" s="167"/>
      <c r="L47" s="167"/>
      <c r="M47" s="167"/>
      <c r="N47" s="167"/>
      <c r="O47" s="167"/>
      <c r="P47" s="168"/>
      <c r="Q47" s="168"/>
      <c r="R47" s="169"/>
      <c r="S47" s="169"/>
      <c r="T47" s="169"/>
      <c r="U47" s="134"/>
      <c r="V47" s="135"/>
      <c r="W47" s="135"/>
      <c r="X47" s="136"/>
      <c r="Y47" s="132"/>
      <c r="Z47" s="133"/>
      <c r="AA47" s="133"/>
      <c r="AB47" s="186"/>
      <c r="AC47" s="186"/>
      <c r="AD47" s="185"/>
      <c r="AE47" s="185"/>
      <c r="AF47" s="185"/>
      <c r="AG47" s="187">
        <f t="shared" si="0"/>
        <v>0</v>
      </c>
      <c r="AH47" s="187"/>
      <c r="AI47" s="187"/>
      <c r="AJ47" s="53"/>
      <c r="AK47" s="188"/>
      <c r="AL47" s="188"/>
      <c r="AM47" s="186"/>
      <c r="AN47" s="186"/>
      <c r="AO47" s="185"/>
      <c r="AP47" s="185"/>
      <c r="AQ47" s="185"/>
      <c r="AR47" s="187">
        <f t="shared" si="1"/>
        <v>0</v>
      </c>
      <c r="AS47" s="187"/>
      <c r="AT47" s="200"/>
      <c r="AU47" s="137"/>
      <c r="AV47" s="135"/>
      <c r="AW47" s="135"/>
      <c r="AX47" s="135"/>
      <c r="AY47" s="135"/>
      <c r="AZ47" s="136"/>
    </row>
    <row r="48" spans="1:52" ht="36" customHeight="1" x14ac:dyDescent="0.2">
      <c r="A48" s="73">
        <v>30</v>
      </c>
      <c r="B48" s="170"/>
      <c r="C48" s="167"/>
      <c r="D48" s="167"/>
      <c r="E48" s="167"/>
      <c r="F48" s="167"/>
      <c r="G48" s="167"/>
      <c r="H48" s="167"/>
      <c r="I48" s="167"/>
      <c r="J48" s="167"/>
      <c r="K48" s="167"/>
      <c r="L48" s="167"/>
      <c r="M48" s="167"/>
      <c r="N48" s="167"/>
      <c r="O48" s="167"/>
      <c r="P48" s="168"/>
      <c r="Q48" s="168"/>
      <c r="R48" s="169"/>
      <c r="S48" s="169"/>
      <c r="T48" s="169"/>
      <c r="U48" s="134"/>
      <c r="V48" s="135"/>
      <c r="W48" s="135"/>
      <c r="X48" s="136"/>
      <c r="Y48" s="132"/>
      <c r="Z48" s="133"/>
      <c r="AA48" s="133"/>
      <c r="AB48" s="186"/>
      <c r="AC48" s="186"/>
      <c r="AD48" s="185"/>
      <c r="AE48" s="185"/>
      <c r="AF48" s="185"/>
      <c r="AG48" s="187">
        <f t="shared" si="0"/>
        <v>0</v>
      </c>
      <c r="AH48" s="187"/>
      <c r="AI48" s="187"/>
      <c r="AJ48" s="53"/>
      <c r="AK48" s="188"/>
      <c r="AL48" s="188"/>
      <c r="AM48" s="186"/>
      <c r="AN48" s="186"/>
      <c r="AO48" s="185"/>
      <c r="AP48" s="185"/>
      <c r="AQ48" s="185"/>
      <c r="AR48" s="187">
        <f t="shared" si="1"/>
        <v>0</v>
      </c>
      <c r="AS48" s="187"/>
      <c r="AT48" s="200"/>
      <c r="AU48" s="137"/>
      <c r="AV48" s="135"/>
      <c r="AW48" s="135"/>
      <c r="AX48" s="135"/>
      <c r="AY48" s="135"/>
      <c r="AZ48" s="136"/>
    </row>
    <row r="49" spans="1:52" ht="36" customHeight="1" x14ac:dyDescent="0.2">
      <c r="A49" s="73">
        <v>31</v>
      </c>
      <c r="B49" s="170"/>
      <c r="C49" s="167"/>
      <c r="D49" s="167"/>
      <c r="E49" s="167"/>
      <c r="F49" s="167"/>
      <c r="G49" s="167"/>
      <c r="H49" s="167"/>
      <c r="I49" s="167"/>
      <c r="J49" s="167"/>
      <c r="K49" s="167"/>
      <c r="L49" s="167"/>
      <c r="M49" s="167"/>
      <c r="N49" s="167"/>
      <c r="O49" s="167"/>
      <c r="P49" s="168"/>
      <c r="Q49" s="168"/>
      <c r="R49" s="169"/>
      <c r="S49" s="169"/>
      <c r="T49" s="169"/>
      <c r="U49" s="134"/>
      <c r="V49" s="135"/>
      <c r="W49" s="135"/>
      <c r="X49" s="136"/>
      <c r="Y49" s="132"/>
      <c r="Z49" s="133"/>
      <c r="AA49" s="133"/>
      <c r="AB49" s="186"/>
      <c r="AC49" s="186"/>
      <c r="AD49" s="185"/>
      <c r="AE49" s="185"/>
      <c r="AF49" s="185"/>
      <c r="AG49" s="187">
        <f t="shared" si="0"/>
        <v>0</v>
      </c>
      <c r="AH49" s="187"/>
      <c r="AI49" s="187"/>
      <c r="AJ49" s="53"/>
      <c r="AK49" s="188"/>
      <c r="AL49" s="188"/>
      <c r="AM49" s="186"/>
      <c r="AN49" s="186"/>
      <c r="AO49" s="185"/>
      <c r="AP49" s="185"/>
      <c r="AQ49" s="185"/>
      <c r="AR49" s="187">
        <f t="shared" si="1"/>
        <v>0</v>
      </c>
      <c r="AS49" s="187"/>
      <c r="AT49" s="200"/>
      <c r="AU49" s="137"/>
      <c r="AV49" s="135"/>
      <c r="AW49" s="135"/>
      <c r="AX49" s="135"/>
      <c r="AY49" s="135"/>
      <c r="AZ49" s="136"/>
    </row>
    <row r="50" spans="1:52" ht="36" customHeight="1" x14ac:dyDescent="0.2">
      <c r="A50" s="73">
        <v>32</v>
      </c>
      <c r="B50" s="170"/>
      <c r="C50" s="167"/>
      <c r="D50" s="167"/>
      <c r="E50" s="167"/>
      <c r="F50" s="167"/>
      <c r="G50" s="167"/>
      <c r="H50" s="167"/>
      <c r="I50" s="167"/>
      <c r="J50" s="167"/>
      <c r="K50" s="167"/>
      <c r="L50" s="167"/>
      <c r="M50" s="167"/>
      <c r="N50" s="167"/>
      <c r="O50" s="167"/>
      <c r="P50" s="168"/>
      <c r="Q50" s="168"/>
      <c r="R50" s="169"/>
      <c r="S50" s="169"/>
      <c r="T50" s="169"/>
      <c r="U50" s="134"/>
      <c r="V50" s="135"/>
      <c r="W50" s="135"/>
      <c r="X50" s="136"/>
      <c r="Y50" s="132"/>
      <c r="Z50" s="133"/>
      <c r="AA50" s="133"/>
      <c r="AB50" s="186"/>
      <c r="AC50" s="186"/>
      <c r="AD50" s="185"/>
      <c r="AE50" s="185"/>
      <c r="AF50" s="185"/>
      <c r="AG50" s="187">
        <f t="shared" si="0"/>
        <v>0</v>
      </c>
      <c r="AH50" s="187"/>
      <c r="AI50" s="187"/>
      <c r="AJ50" s="53"/>
      <c r="AK50" s="188"/>
      <c r="AL50" s="188"/>
      <c r="AM50" s="186"/>
      <c r="AN50" s="186"/>
      <c r="AO50" s="185"/>
      <c r="AP50" s="185"/>
      <c r="AQ50" s="185"/>
      <c r="AR50" s="187">
        <f t="shared" si="1"/>
        <v>0</v>
      </c>
      <c r="AS50" s="187"/>
      <c r="AT50" s="200"/>
      <c r="AU50" s="137"/>
      <c r="AV50" s="135"/>
      <c r="AW50" s="135"/>
      <c r="AX50" s="135"/>
      <c r="AY50" s="135"/>
      <c r="AZ50" s="136"/>
    </row>
    <row r="51" spans="1:52" ht="36" customHeight="1" x14ac:dyDescent="0.2">
      <c r="A51" s="73">
        <v>33</v>
      </c>
      <c r="B51" s="170"/>
      <c r="C51" s="167"/>
      <c r="D51" s="167"/>
      <c r="E51" s="167"/>
      <c r="F51" s="167"/>
      <c r="G51" s="167"/>
      <c r="H51" s="167"/>
      <c r="I51" s="167"/>
      <c r="J51" s="167"/>
      <c r="K51" s="167"/>
      <c r="L51" s="167"/>
      <c r="M51" s="167"/>
      <c r="N51" s="167"/>
      <c r="O51" s="167"/>
      <c r="P51" s="168"/>
      <c r="Q51" s="168"/>
      <c r="R51" s="169"/>
      <c r="S51" s="169"/>
      <c r="T51" s="169"/>
      <c r="U51" s="134"/>
      <c r="V51" s="135"/>
      <c r="W51" s="135"/>
      <c r="X51" s="136"/>
      <c r="Y51" s="132"/>
      <c r="Z51" s="133"/>
      <c r="AA51" s="133"/>
      <c r="AB51" s="186"/>
      <c r="AC51" s="186"/>
      <c r="AD51" s="185"/>
      <c r="AE51" s="185"/>
      <c r="AF51" s="185"/>
      <c r="AG51" s="187">
        <f t="shared" ref="AG51:AG82" si="2">AD51*AB51</f>
        <v>0</v>
      </c>
      <c r="AH51" s="187"/>
      <c r="AI51" s="187"/>
      <c r="AJ51" s="53"/>
      <c r="AK51" s="188"/>
      <c r="AL51" s="188"/>
      <c r="AM51" s="186"/>
      <c r="AN51" s="186"/>
      <c r="AO51" s="185"/>
      <c r="AP51" s="185"/>
      <c r="AQ51" s="185"/>
      <c r="AR51" s="187">
        <f t="shared" ref="AR51:AR82" si="3">AO51*AM51</f>
        <v>0</v>
      </c>
      <c r="AS51" s="187"/>
      <c r="AT51" s="200"/>
      <c r="AU51" s="137"/>
      <c r="AV51" s="135"/>
      <c r="AW51" s="135"/>
      <c r="AX51" s="135"/>
      <c r="AY51" s="135"/>
      <c r="AZ51" s="136"/>
    </row>
    <row r="52" spans="1:52" ht="36" customHeight="1" x14ac:dyDescent="0.2">
      <c r="A52" s="73">
        <v>34</v>
      </c>
      <c r="B52" s="170"/>
      <c r="C52" s="167"/>
      <c r="D52" s="167"/>
      <c r="E52" s="167"/>
      <c r="F52" s="167"/>
      <c r="G52" s="167"/>
      <c r="H52" s="167"/>
      <c r="I52" s="167"/>
      <c r="J52" s="167"/>
      <c r="K52" s="167"/>
      <c r="L52" s="167"/>
      <c r="M52" s="167"/>
      <c r="N52" s="167"/>
      <c r="O52" s="167"/>
      <c r="P52" s="168"/>
      <c r="Q52" s="168"/>
      <c r="R52" s="169"/>
      <c r="S52" s="169"/>
      <c r="T52" s="169"/>
      <c r="U52" s="134"/>
      <c r="V52" s="135"/>
      <c r="W52" s="135"/>
      <c r="X52" s="136"/>
      <c r="Y52" s="132"/>
      <c r="Z52" s="133"/>
      <c r="AA52" s="133"/>
      <c r="AB52" s="186"/>
      <c r="AC52" s="186"/>
      <c r="AD52" s="185"/>
      <c r="AE52" s="185"/>
      <c r="AF52" s="185"/>
      <c r="AG52" s="187">
        <f t="shared" si="2"/>
        <v>0</v>
      </c>
      <c r="AH52" s="187"/>
      <c r="AI52" s="187"/>
      <c r="AJ52" s="53"/>
      <c r="AK52" s="188"/>
      <c r="AL52" s="188"/>
      <c r="AM52" s="186"/>
      <c r="AN52" s="186"/>
      <c r="AO52" s="185"/>
      <c r="AP52" s="185"/>
      <c r="AQ52" s="185"/>
      <c r="AR52" s="187">
        <f t="shared" si="3"/>
        <v>0</v>
      </c>
      <c r="AS52" s="187"/>
      <c r="AT52" s="200"/>
      <c r="AU52" s="137"/>
      <c r="AV52" s="135"/>
      <c r="AW52" s="135"/>
      <c r="AX52" s="135"/>
      <c r="AY52" s="135"/>
      <c r="AZ52" s="136"/>
    </row>
    <row r="53" spans="1:52" ht="36" customHeight="1" x14ac:dyDescent="0.2">
      <c r="A53" s="73">
        <v>35</v>
      </c>
      <c r="B53" s="170"/>
      <c r="C53" s="167"/>
      <c r="D53" s="167"/>
      <c r="E53" s="167"/>
      <c r="F53" s="167"/>
      <c r="G53" s="167"/>
      <c r="H53" s="167"/>
      <c r="I53" s="167"/>
      <c r="J53" s="167"/>
      <c r="K53" s="167"/>
      <c r="L53" s="167"/>
      <c r="M53" s="167"/>
      <c r="N53" s="167"/>
      <c r="O53" s="167"/>
      <c r="P53" s="168"/>
      <c r="Q53" s="168"/>
      <c r="R53" s="169"/>
      <c r="S53" s="169"/>
      <c r="T53" s="169"/>
      <c r="U53" s="134"/>
      <c r="V53" s="135"/>
      <c r="W53" s="135"/>
      <c r="X53" s="136"/>
      <c r="Y53" s="132"/>
      <c r="Z53" s="133"/>
      <c r="AA53" s="133"/>
      <c r="AB53" s="186"/>
      <c r="AC53" s="186"/>
      <c r="AD53" s="185"/>
      <c r="AE53" s="185"/>
      <c r="AF53" s="185"/>
      <c r="AG53" s="187">
        <f t="shared" si="2"/>
        <v>0</v>
      </c>
      <c r="AH53" s="187"/>
      <c r="AI53" s="187"/>
      <c r="AJ53" s="53"/>
      <c r="AK53" s="188"/>
      <c r="AL53" s="188"/>
      <c r="AM53" s="186"/>
      <c r="AN53" s="186"/>
      <c r="AO53" s="185"/>
      <c r="AP53" s="185"/>
      <c r="AQ53" s="185"/>
      <c r="AR53" s="187">
        <f t="shared" si="3"/>
        <v>0</v>
      </c>
      <c r="AS53" s="187"/>
      <c r="AT53" s="200"/>
      <c r="AU53" s="137"/>
      <c r="AV53" s="135"/>
      <c r="AW53" s="135"/>
      <c r="AX53" s="135"/>
      <c r="AY53" s="135"/>
      <c r="AZ53" s="136"/>
    </row>
    <row r="54" spans="1:52" ht="36" customHeight="1" x14ac:dyDescent="0.2">
      <c r="A54" s="73">
        <v>36</v>
      </c>
      <c r="B54" s="170"/>
      <c r="C54" s="167"/>
      <c r="D54" s="167"/>
      <c r="E54" s="167"/>
      <c r="F54" s="167"/>
      <c r="G54" s="167"/>
      <c r="H54" s="167"/>
      <c r="I54" s="167"/>
      <c r="J54" s="167"/>
      <c r="K54" s="167"/>
      <c r="L54" s="167"/>
      <c r="M54" s="167"/>
      <c r="N54" s="167"/>
      <c r="O54" s="167"/>
      <c r="P54" s="168"/>
      <c r="Q54" s="168"/>
      <c r="R54" s="169"/>
      <c r="S54" s="169"/>
      <c r="T54" s="169"/>
      <c r="U54" s="134"/>
      <c r="V54" s="135"/>
      <c r="W54" s="135"/>
      <c r="X54" s="136"/>
      <c r="Y54" s="132"/>
      <c r="Z54" s="133"/>
      <c r="AA54" s="133"/>
      <c r="AB54" s="186"/>
      <c r="AC54" s="186"/>
      <c r="AD54" s="185"/>
      <c r="AE54" s="185"/>
      <c r="AF54" s="185"/>
      <c r="AG54" s="187">
        <f t="shared" si="2"/>
        <v>0</v>
      </c>
      <c r="AH54" s="187"/>
      <c r="AI54" s="187"/>
      <c r="AJ54" s="53"/>
      <c r="AK54" s="188"/>
      <c r="AL54" s="188"/>
      <c r="AM54" s="186"/>
      <c r="AN54" s="186"/>
      <c r="AO54" s="185"/>
      <c r="AP54" s="185"/>
      <c r="AQ54" s="185"/>
      <c r="AR54" s="187">
        <f t="shared" si="3"/>
        <v>0</v>
      </c>
      <c r="AS54" s="187"/>
      <c r="AT54" s="200"/>
      <c r="AU54" s="137"/>
      <c r="AV54" s="135"/>
      <c r="AW54" s="135"/>
      <c r="AX54" s="135"/>
      <c r="AY54" s="135"/>
      <c r="AZ54" s="136"/>
    </row>
    <row r="55" spans="1:52" ht="36" customHeight="1" x14ac:dyDescent="0.2">
      <c r="A55" s="73">
        <v>37</v>
      </c>
      <c r="B55" s="170"/>
      <c r="C55" s="167"/>
      <c r="D55" s="167"/>
      <c r="E55" s="167"/>
      <c r="F55" s="167"/>
      <c r="G55" s="167"/>
      <c r="H55" s="167"/>
      <c r="I55" s="167"/>
      <c r="J55" s="167"/>
      <c r="K55" s="167"/>
      <c r="L55" s="167"/>
      <c r="M55" s="167"/>
      <c r="N55" s="167"/>
      <c r="O55" s="167"/>
      <c r="P55" s="168"/>
      <c r="Q55" s="168"/>
      <c r="R55" s="169"/>
      <c r="S55" s="169"/>
      <c r="T55" s="169"/>
      <c r="U55" s="134"/>
      <c r="V55" s="135"/>
      <c r="W55" s="135"/>
      <c r="X55" s="136"/>
      <c r="Y55" s="132"/>
      <c r="Z55" s="133"/>
      <c r="AA55" s="133"/>
      <c r="AB55" s="186"/>
      <c r="AC55" s="186"/>
      <c r="AD55" s="185"/>
      <c r="AE55" s="185"/>
      <c r="AF55" s="185"/>
      <c r="AG55" s="187">
        <f t="shared" si="2"/>
        <v>0</v>
      </c>
      <c r="AH55" s="187"/>
      <c r="AI55" s="187"/>
      <c r="AJ55" s="53"/>
      <c r="AK55" s="188"/>
      <c r="AL55" s="188"/>
      <c r="AM55" s="186"/>
      <c r="AN55" s="186"/>
      <c r="AO55" s="185"/>
      <c r="AP55" s="185"/>
      <c r="AQ55" s="185"/>
      <c r="AR55" s="187">
        <f t="shared" si="3"/>
        <v>0</v>
      </c>
      <c r="AS55" s="187"/>
      <c r="AT55" s="200"/>
      <c r="AU55" s="137"/>
      <c r="AV55" s="135"/>
      <c r="AW55" s="135"/>
      <c r="AX55" s="135"/>
      <c r="AY55" s="135"/>
      <c r="AZ55" s="136"/>
    </row>
    <row r="56" spans="1:52" ht="36" customHeight="1" x14ac:dyDescent="0.2">
      <c r="A56" s="73">
        <v>38</v>
      </c>
      <c r="B56" s="170"/>
      <c r="C56" s="167"/>
      <c r="D56" s="167"/>
      <c r="E56" s="167"/>
      <c r="F56" s="167"/>
      <c r="G56" s="167"/>
      <c r="H56" s="167"/>
      <c r="I56" s="167"/>
      <c r="J56" s="167"/>
      <c r="K56" s="167"/>
      <c r="L56" s="167"/>
      <c r="M56" s="167"/>
      <c r="N56" s="167"/>
      <c r="O56" s="167"/>
      <c r="P56" s="168"/>
      <c r="Q56" s="168"/>
      <c r="R56" s="169"/>
      <c r="S56" s="169"/>
      <c r="T56" s="169"/>
      <c r="U56" s="134"/>
      <c r="V56" s="135"/>
      <c r="W56" s="135"/>
      <c r="X56" s="136"/>
      <c r="Y56" s="132"/>
      <c r="Z56" s="133"/>
      <c r="AA56" s="133"/>
      <c r="AB56" s="186"/>
      <c r="AC56" s="186"/>
      <c r="AD56" s="185"/>
      <c r="AE56" s="185"/>
      <c r="AF56" s="185"/>
      <c r="AG56" s="187">
        <f t="shared" si="2"/>
        <v>0</v>
      </c>
      <c r="AH56" s="187"/>
      <c r="AI56" s="187"/>
      <c r="AJ56" s="53"/>
      <c r="AK56" s="188"/>
      <c r="AL56" s="188"/>
      <c r="AM56" s="186"/>
      <c r="AN56" s="186"/>
      <c r="AO56" s="185"/>
      <c r="AP56" s="185"/>
      <c r="AQ56" s="185"/>
      <c r="AR56" s="187">
        <f t="shared" si="3"/>
        <v>0</v>
      </c>
      <c r="AS56" s="187"/>
      <c r="AT56" s="200"/>
      <c r="AU56" s="137"/>
      <c r="AV56" s="135"/>
      <c r="AW56" s="135"/>
      <c r="AX56" s="135"/>
      <c r="AY56" s="135"/>
      <c r="AZ56" s="136"/>
    </row>
    <row r="57" spans="1:52" ht="36" customHeight="1" x14ac:dyDescent="0.2">
      <c r="A57" s="73">
        <v>39</v>
      </c>
      <c r="B57" s="170"/>
      <c r="C57" s="167"/>
      <c r="D57" s="167"/>
      <c r="E57" s="167"/>
      <c r="F57" s="167"/>
      <c r="G57" s="167"/>
      <c r="H57" s="167"/>
      <c r="I57" s="167"/>
      <c r="J57" s="167"/>
      <c r="K57" s="167"/>
      <c r="L57" s="167"/>
      <c r="M57" s="167"/>
      <c r="N57" s="167"/>
      <c r="O57" s="167"/>
      <c r="P57" s="168"/>
      <c r="Q57" s="168"/>
      <c r="R57" s="169"/>
      <c r="S57" s="169"/>
      <c r="T57" s="169"/>
      <c r="U57" s="134"/>
      <c r="V57" s="135"/>
      <c r="W57" s="135"/>
      <c r="X57" s="136"/>
      <c r="Y57" s="132"/>
      <c r="Z57" s="133"/>
      <c r="AA57" s="133"/>
      <c r="AB57" s="186"/>
      <c r="AC57" s="186"/>
      <c r="AD57" s="185"/>
      <c r="AE57" s="185"/>
      <c r="AF57" s="185"/>
      <c r="AG57" s="187">
        <f t="shared" si="2"/>
        <v>0</v>
      </c>
      <c r="AH57" s="187"/>
      <c r="AI57" s="187"/>
      <c r="AJ57" s="53"/>
      <c r="AK57" s="188"/>
      <c r="AL57" s="188"/>
      <c r="AM57" s="186"/>
      <c r="AN57" s="186"/>
      <c r="AO57" s="185"/>
      <c r="AP57" s="185"/>
      <c r="AQ57" s="185"/>
      <c r="AR57" s="187">
        <f t="shared" si="3"/>
        <v>0</v>
      </c>
      <c r="AS57" s="187"/>
      <c r="AT57" s="200"/>
      <c r="AU57" s="137"/>
      <c r="AV57" s="135"/>
      <c r="AW57" s="135"/>
      <c r="AX57" s="135"/>
      <c r="AY57" s="135"/>
      <c r="AZ57" s="136"/>
    </row>
    <row r="58" spans="1:52" ht="36" customHeight="1" x14ac:dyDescent="0.2">
      <c r="A58" s="73">
        <v>40</v>
      </c>
      <c r="B58" s="170"/>
      <c r="C58" s="167"/>
      <c r="D58" s="167"/>
      <c r="E58" s="167"/>
      <c r="F58" s="167"/>
      <c r="G58" s="167"/>
      <c r="H58" s="167"/>
      <c r="I58" s="167"/>
      <c r="J58" s="167"/>
      <c r="K58" s="167"/>
      <c r="L58" s="167"/>
      <c r="M58" s="167"/>
      <c r="N58" s="167"/>
      <c r="O58" s="167"/>
      <c r="P58" s="168"/>
      <c r="Q58" s="168"/>
      <c r="R58" s="169"/>
      <c r="S58" s="169"/>
      <c r="T58" s="169"/>
      <c r="U58" s="134"/>
      <c r="V58" s="135"/>
      <c r="W58" s="135"/>
      <c r="X58" s="136"/>
      <c r="Y58" s="132"/>
      <c r="Z58" s="133"/>
      <c r="AA58" s="133"/>
      <c r="AB58" s="186"/>
      <c r="AC58" s="186"/>
      <c r="AD58" s="185"/>
      <c r="AE58" s="185"/>
      <c r="AF58" s="185"/>
      <c r="AG58" s="187">
        <f t="shared" si="2"/>
        <v>0</v>
      </c>
      <c r="AH58" s="187"/>
      <c r="AI58" s="187"/>
      <c r="AJ58" s="53"/>
      <c r="AK58" s="188"/>
      <c r="AL58" s="188"/>
      <c r="AM58" s="186"/>
      <c r="AN58" s="186"/>
      <c r="AO58" s="185"/>
      <c r="AP58" s="185"/>
      <c r="AQ58" s="185"/>
      <c r="AR58" s="187">
        <f t="shared" si="3"/>
        <v>0</v>
      </c>
      <c r="AS58" s="187"/>
      <c r="AT58" s="200"/>
      <c r="AU58" s="137"/>
      <c r="AV58" s="135"/>
      <c r="AW58" s="135"/>
      <c r="AX58" s="135"/>
      <c r="AY58" s="135"/>
      <c r="AZ58" s="136"/>
    </row>
    <row r="59" spans="1:52" ht="36" customHeight="1" x14ac:dyDescent="0.2">
      <c r="A59" s="73">
        <v>41</v>
      </c>
      <c r="B59" s="170"/>
      <c r="C59" s="167"/>
      <c r="D59" s="167"/>
      <c r="E59" s="167"/>
      <c r="F59" s="167"/>
      <c r="G59" s="167"/>
      <c r="H59" s="167"/>
      <c r="I59" s="167"/>
      <c r="J59" s="167"/>
      <c r="K59" s="167"/>
      <c r="L59" s="167"/>
      <c r="M59" s="167"/>
      <c r="N59" s="167"/>
      <c r="O59" s="167"/>
      <c r="P59" s="168"/>
      <c r="Q59" s="168"/>
      <c r="R59" s="169"/>
      <c r="S59" s="169"/>
      <c r="T59" s="169"/>
      <c r="U59" s="134"/>
      <c r="V59" s="135"/>
      <c r="W59" s="135"/>
      <c r="X59" s="136"/>
      <c r="Y59" s="132"/>
      <c r="Z59" s="133"/>
      <c r="AA59" s="133"/>
      <c r="AB59" s="186"/>
      <c r="AC59" s="186"/>
      <c r="AD59" s="185"/>
      <c r="AE59" s="185"/>
      <c r="AF59" s="185"/>
      <c r="AG59" s="187">
        <f t="shared" si="2"/>
        <v>0</v>
      </c>
      <c r="AH59" s="187"/>
      <c r="AI59" s="187"/>
      <c r="AJ59" s="53"/>
      <c r="AK59" s="188"/>
      <c r="AL59" s="188"/>
      <c r="AM59" s="186"/>
      <c r="AN59" s="186"/>
      <c r="AO59" s="185"/>
      <c r="AP59" s="185"/>
      <c r="AQ59" s="185"/>
      <c r="AR59" s="187">
        <f t="shared" si="3"/>
        <v>0</v>
      </c>
      <c r="AS59" s="187"/>
      <c r="AT59" s="200"/>
      <c r="AU59" s="137"/>
      <c r="AV59" s="135"/>
      <c r="AW59" s="135"/>
      <c r="AX59" s="135"/>
      <c r="AY59" s="135"/>
      <c r="AZ59" s="136"/>
    </row>
    <row r="60" spans="1:52" ht="36" customHeight="1" x14ac:dyDescent="0.2">
      <c r="A60" s="73">
        <v>42</v>
      </c>
      <c r="B60" s="170"/>
      <c r="C60" s="167"/>
      <c r="D60" s="167"/>
      <c r="E60" s="167"/>
      <c r="F60" s="167"/>
      <c r="G60" s="167"/>
      <c r="H60" s="167"/>
      <c r="I60" s="167"/>
      <c r="J60" s="167"/>
      <c r="K60" s="167"/>
      <c r="L60" s="167"/>
      <c r="M60" s="167"/>
      <c r="N60" s="167"/>
      <c r="O60" s="167"/>
      <c r="P60" s="168"/>
      <c r="Q60" s="168"/>
      <c r="R60" s="169"/>
      <c r="S60" s="169"/>
      <c r="T60" s="169"/>
      <c r="U60" s="134"/>
      <c r="V60" s="135"/>
      <c r="W60" s="135"/>
      <c r="X60" s="136"/>
      <c r="Y60" s="132"/>
      <c r="Z60" s="133"/>
      <c r="AA60" s="133"/>
      <c r="AB60" s="186"/>
      <c r="AC60" s="186"/>
      <c r="AD60" s="185"/>
      <c r="AE60" s="185"/>
      <c r="AF60" s="185"/>
      <c r="AG60" s="187">
        <f t="shared" si="2"/>
        <v>0</v>
      </c>
      <c r="AH60" s="187"/>
      <c r="AI60" s="187"/>
      <c r="AJ60" s="53"/>
      <c r="AK60" s="188"/>
      <c r="AL60" s="188"/>
      <c r="AM60" s="186"/>
      <c r="AN60" s="186"/>
      <c r="AO60" s="185"/>
      <c r="AP60" s="185"/>
      <c r="AQ60" s="185"/>
      <c r="AR60" s="187">
        <f t="shared" si="3"/>
        <v>0</v>
      </c>
      <c r="AS60" s="187"/>
      <c r="AT60" s="200"/>
      <c r="AU60" s="137"/>
      <c r="AV60" s="135"/>
      <c r="AW60" s="135"/>
      <c r="AX60" s="135"/>
      <c r="AY60" s="135"/>
      <c r="AZ60" s="136"/>
    </row>
    <row r="61" spans="1:52" ht="36" customHeight="1" x14ac:dyDescent="0.2">
      <c r="A61" s="73">
        <v>43</v>
      </c>
      <c r="B61" s="170"/>
      <c r="C61" s="167"/>
      <c r="D61" s="167"/>
      <c r="E61" s="167"/>
      <c r="F61" s="167"/>
      <c r="G61" s="167"/>
      <c r="H61" s="167"/>
      <c r="I61" s="167"/>
      <c r="J61" s="167"/>
      <c r="K61" s="167"/>
      <c r="L61" s="167"/>
      <c r="M61" s="167"/>
      <c r="N61" s="167"/>
      <c r="O61" s="167"/>
      <c r="P61" s="168"/>
      <c r="Q61" s="168"/>
      <c r="R61" s="169"/>
      <c r="S61" s="169"/>
      <c r="T61" s="169"/>
      <c r="U61" s="134"/>
      <c r="V61" s="135"/>
      <c r="W61" s="135"/>
      <c r="X61" s="136"/>
      <c r="Y61" s="132"/>
      <c r="Z61" s="133"/>
      <c r="AA61" s="133"/>
      <c r="AB61" s="186"/>
      <c r="AC61" s="186"/>
      <c r="AD61" s="185"/>
      <c r="AE61" s="185"/>
      <c r="AF61" s="185"/>
      <c r="AG61" s="187">
        <f t="shared" si="2"/>
        <v>0</v>
      </c>
      <c r="AH61" s="187"/>
      <c r="AI61" s="187"/>
      <c r="AJ61" s="53"/>
      <c r="AK61" s="188"/>
      <c r="AL61" s="188"/>
      <c r="AM61" s="186"/>
      <c r="AN61" s="186"/>
      <c r="AO61" s="185"/>
      <c r="AP61" s="185"/>
      <c r="AQ61" s="185"/>
      <c r="AR61" s="187">
        <f t="shared" si="3"/>
        <v>0</v>
      </c>
      <c r="AS61" s="187"/>
      <c r="AT61" s="200"/>
      <c r="AU61" s="137"/>
      <c r="AV61" s="135"/>
      <c r="AW61" s="135"/>
      <c r="AX61" s="135"/>
      <c r="AY61" s="135"/>
      <c r="AZ61" s="136"/>
    </row>
    <row r="62" spans="1:52" ht="36" customHeight="1" x14ac:dyDescent="0.2">
      <c r="A62" s="73">
        <v>44</v>
      </c>
      <c r="B62" s="170"/>
      <c r="C62" s="167"/>
      <c r="D62" s="167"/>
      <c r="E62" s="167"/>
      <c r="F62" s="167"/>
      <c r="G62" s="167"/>
      <c r="H62" s="167"/>
      <c r="I62" s="167"/>
      <c r="J62" s="167"/>
      <c r="K62" s="167"/>
      <c r="L62" s="167"/>
      <c r="M62" s="167"/>
      <c r="N62" s="167"/>
      <c r="O62" s="167"/>
      <c r="P62" s="168"/>
      <c r="Q62" s="168"/>
      <c r="R62" s="169"/>
      <c r="S62" s="169"/>
      <c r="T62" s="169"/>
      <c r="U62" s="134"/>
      <c r="V62" s="135"/>
      <c r="W62" s="135"/>
      <c r="X62" s="136"/>
      <c r="Y62" s="132"/>
      <c r="Z62" s="133"/>
      <c r="AA62" s="133"/>
      <c r="AB62" s="186"/>
      <c r="AC62" s="186"/>
      <c r="AD62" s="185"/>
      <c r="AE62" s="185"/>
      <c r="AF62" s="185"/>
      <c r="AG62" s="187">
        <f t="shared" si="2"/>
        <v>0</v>
      </c>
      <c r="AH62" s="187"/>
      <c r="AI62" s="187"/>
      <c r="AJ62" s="53"/>
      <c r="AK62" s="188"/>
      <c r="AL62" s="188"/>
      <c r="AM62" s="186"/>
      <c r="AN62" s="186"/>
      <c r="AO62" s="185"/>
      <c r="AP62" s="185"/>
      <c r="AQ62" s="185"/>
      <c r="AR62" s="187">
        <f t="shared" si="3"/>
        <v>0</v>
      </c>
      <c r="AS62" s="187"/>
      <c r="AT62" s="200"/>
      <c r="AU62" s="137"/>
      <c r="AV62" s="135"/>
      <c r="AW62" s="135"/>
      <c r="AX62" s="135"/>
      <c r="AY62" s="135"/>
      <c r="AZ62" s="136"/>
    </row>
    <row r="63" spans="1:52" ht="36" customHeight="1" x14ac:dyDescent="0.2">
      <c r="A63" s="73">
        <v>45</v>
      </c>
      <c r="B63" s="170"/>
      <c r="C63" s="167"/>
      <c r="D63" s="167"/>
      <c r="E63" s="167"/>
      <c r="F63" s="167"/>
      <c r="G63" s="167"/>
      <c r="H63" s="167"/>
      <c r="I63" s="167"/>
      <c r="J63" s="167"/>
      <c r="K63" s="167"/>
      <c r="L63" s="167"/>
      <c r="M63" s="167"/>
      <c r="N63" s="167"/>
      <c r="O63" s="167"/>
      <c r="P63" s="168"/>
      <c r="Q63" s="168"/>
      <c r="R63" s="169"/>
      <c r="S63" s="169"/>
      <c r="T63" s="169"/>
      <c r="U63" s="134"/>
      <c r="V63" s="135"/>
      <c r="W63" s="135"/>
      <c r="X63" s="136"/>
      <c r="Y63" s="132"/>
      <c r="Z63" s="133"/>
      <c r="AA63" s="133"/>
      <c r="AB63" s="186"/>
      <c r="AC63" s="186"/>
      <c r="AD63" s="185"/>
      <c r="AE63" s="185"/>
      <c r="AF63" s="185"/>
      <c r="AG63" s="187">
        <f t="shared" si="2"/>
        <v>0</v>
      </c>
      <c r="AH63" s="187"/>
      <c r="AI63" s="187"/>
      <c r="AJ63" s="53"/>
      <c r="AK63" s="188"/>
      <c r="AL63" s="188"/>
      <c r="AM63" s="186"/>
      <c r="AN63" s="186"/>
      <c r="AO63" s="185"/>
      <c r="AP63" s="185"/>
      <c r="AQ63" s="185"/>
      <c r="AR63" s="187">
        <f t="shared" si="3"/>
        <v>0</v>
      </c>
      <c r="AS63" s="187"/>
      <c r="AT63" s="200"/>
      <c r="AU63" s="137"/>
      <c r="AV63" s="135"/>
      <c r="AW63" s="135"/>
      <c r="AX63" s="135"/>
      <c r="AY63" s="135"/>
      <c r="AZ63" s="136"/>
    </row>
    <row r="64" spans="1:52" ht="36" customHeight="1" x14ac:dyDescent="0.2">
      <c r="A64" s="73">
        <v>46</v>
      </c>
      <c r="B64" s="170"/>
      <c r="C64" s="167"/>
      <c r="D64" s="167"/>
      <c r="E64" s="167"/>
      <c r="F64" s="167"/>
      <c r="G64" s="167"/>
      <c r="H64" s="167"/>
      <c r="I64" s="167"/>
      <c r="J64" s="167"/>
      <c r="K64" s="167"/>
      <c r="L64" s="167"/>
      <c r="M64" s="167"/>
      <c r="N64" s="167"/>
      <c r="O64" s="167"/>
      <c r="P64" s="168"/>
      <c r="Q64" s="168"/>
      <c r="R64" s="169"/>
      <c r="S64" s="169"/>
      <c r="T64" s="169"/>
      <c r="U64" s="134"/>
      <c r="V64" s="135"/>
      <c r="W64" s="135"/>
      <c r="X64" s="136"/>
      <c r="Y64" s="132"/>
      <c r="Z64" s="133"/>
      <c r="AA64" s="133"/>
      <c r="AB64" s="186"/>
      <c r="AC64" s="186"/>
      <c r="AD64" s="185"/>
      <c r="AE64" s="185"/>
      <c r="AF64" s="185"/>
      <c r="AG64" s="187">
        <f t="shared" si="2"/>
        <v>0</v>
      </c>
      <c r="AH64" s="187"/>
      <c r="AI64" s="187"/>
      <c r="AJ64" s="53"/>
      <c r="AK64" s="188"/>
      <c r="AL64" s="188"/>
      <c r="AM64" s="186"/>
      <c r="AN64" s="186"/>
      <c r="AO64" s="185"/>
      <c r="AP64" s="185"/>
      <c r="AQ64" s="185"/>
      <c r="AR64" s="187">
        <f t="shared" si="3"/>
        <v>0</v>
      </c>
      <c r="AS64" s="187"/>
      <c r="AT64" s="200"/>
      <c r="AU64" s="137"/>
      <c r="AV64" s="135"/>
      <c r="AW64" s="135"/>
      <c r="AX64" s="135"/>
      <c r="AY64" s="135"/>
      <c r="AZ64" s="136"/>
    </row>
    <row r="65" spans="1:52" ht="36" customHeight="1" x14ac:dyDescent="0.2">
      <c r="A65" s="73">
        <v>47</v>
      </c>
      <c r="B65" s="170"/>
      <c r="C65" s="167"/>
      <c r="D65" s="167"/>
      <c r="E65" s="167"/>
      <c r="F65" s="167"/>
      <c r="G65" s="167"/>
      <c r="H65" s="167"/>
      <c r="I65" s="167"/>
      <c r="J65" s="167"/>
      <c r="K65" s="167"/>
      <c r="L65" s="167"/>
      <c r="M65" s="167"/>
      <c r="N65" s="167"/>
      <c r="O65" s="167"/>
      <c r="P65" s="168"/>
      <c r="Q65" s="168"/>
      <c r="R65" s="169"/>
      <c r="S65" s="169"/>
      <c r="T65" s="169"/>
      <c r="U65" s="134"/>
      <c r="V65" s="135"/>
      <c r="W65" s="135"/>
      <c r="X65" s="136"/>
      <c r="Y65" s="132"/>
      <c r="Z65" s="133"/>
      <c r="AA65" s="133"/>
      <c r="AB65" s="186"/>
      <c r="AC65" s="186"/>
      <c r="AD65" s="185"/>
      <c r="AE65" s="185"/>
      <c r="AF65" s="185"/>
      <c r="AG65" s="187">
        <f t="shared" si="2"/>
        <v>0</v>
      </c>
      <c r="AH65" s="187"/>
      <c r="AI65" s="187"/>
      <c r="AJ65" s="53"/>
      <c r="AK65" s="188"/>
      <c r="AL65" s="188"/>
      <c r="AM65" s="186"/>
      <c r="AN65" s="186"/>
      <c r="AO65" s="185"/>
      <c r="AP65" s="185"/>
      <c r="AQ65" s="185"/>
      <c r="AR65" s="187">
        <f t="shared" si="3"/>
        <v>0</v>
      </c>
      <c r="AS65" s="187"/>
      <c r="AT65" s="200"/>
      <c r="AU65" s="137"/>
      <c r="AV65" s="135"/>
      <c r="AW65" s="135"/>
      <c r="AX65" s="135"/>
      <c r="AY65" s="135"/>
      <c r="AZ65" s="136"/>
    </row>
    <row r="66" spans="1:52" ht="36" customHeight="1" x14ac:dyDescent="0.2">
      <c r="A66" s="73">
        <v>48</v>
      </c>
      <c r="B66" s="170"/>
      <c r="C66" s="167"/>
      <c r="D66" s="167"/>
      <c r="E66" s="167"/>
      <c r="F66" s="167"/>
      <c r="G66" s="167"/>
      <c r="H66" s="167"/>
      <c r="I66" s="167"/>
      <c r="J66" s="167"/>
      <c r="K66" s="167"/>
      <c r="L66" s="167"/>
      <c r="M66" s="167"/>
      <c r="N66" s="167"/>
      <c r="O66" s="167"/>
      <c r="P66" s="168"/>
      <c r="Q66" s="168"/>
      <c r="R66" s="169"/>
      <c r="S66" s="169"/>
      <c r="T66" s="169"/>
      <c r="U66" s="134"/>
      <c r="V66" s="135"/>
      <c r="W66" s="135"/>
      <c r="X66" s="136"/>
      <c r="Y66" s="132"/>
      <c r="Z66" s="133"/>
      <c r="AA66" s="133"/>
      <c r="AB66" s="186"/>
      <c r="AC66" s="186"/>
      <c r="AD66" s="185"/>
      <c r="AE66" s="185"/>
      <c r="AF66" s="185"/>
      <c r="AG66" s="187">
        <f t="shared" si="2"/>
        <v>0</v>
      </c>
      <c r="AH66" s="187"/>
      <c r="AI66" s="187"/>
      <c r="AJ66" s="53"/>
      <c r="AK66" s="188"/>
      <c r="AL66" s="188"/>
      <c r="AM66" s="186"/>
      <c r="AN66" s="186"/>
      <c r="AO66" s="185"/>
      <c r="AP66" s="185"/>
      <c r="AQ66" s="185"/>
      <c r="AR66" s="187">
        <f t="shared" si="3"/>
        <v>0</v>
      </c>
      <c r="AS66" s="187"/>
      <c r="AT66" s="200"/>
      <c r="AU66" s="137"/>
      <c r="AV66" s="135"/>
      <c r="AW66" s="135"/>
      <c r="AX66" s="135"/>
      <c r="AY66" s="135"/>
      <c r="AZ66" s="136"/>
    </row>
    <row r="67" spans="1:52" ht="36" customHeight="1" x14ac:dyDescent="0.2">
      <c r="A67" s="73">
        <v>49</v>
      </c>
      <c r="B67" s="170"/>
      <c r="C67" s="167"/>
      <c r="D67" s="167"/>
      <c r="E67" s="167"/>
      <c r="F67" s="167"/>
      <c r="G67" s="167"/>
      <c r="H67" s="167"/>
      <c r="I67" s="167"/>
      <c r="J67" s="167"/>
      <c r="K67" s="167"/>
      <c r="L67" s="167"/>
      <c r="M67" s="167"/>
      <c r="N67" s="167"/>
      <c r="O67" s="167"/>
      <c r="P67" s="168"/>
      <c r="Q67" s="168"/>
      <c r="R67" s="169"/>
      <c r="S67" s="169"/>
      <c r="T67" s="169"/>
      <c r="U67" s="134"/>
      <c r="V67" s="135"/>
      <c r="W67" s="135"/>
      <c r="X67" s="136"/>
      <c r="Y67" s="132"/>
      <c r="Z67" s="133"/>
      <c r="AA67" s="133"/>
      <c r="AB67" s="186"/>
      <c r="AC67" s="186"/>
      <c r="AD67" s="185"/>
      <c r="AE67" s="185"/>
      <c r="AF67" s="185"/>
      <c r="AG67" s="187">
        <f t="shared" si="2"/>
        <v>0</v>
      </c>
      <c r="AH67" s="187"/>
      <c r="AI67" s="187"/>
      <c r="AJ67" s="53"/>
      <c r="AK67" s="188"/>
      <c r="AL67" s="188"/>
      <c r="AM67" s="186"/>
      <c r="AN67" s="186"/>
      <c r="AO67" s="185"/>
      <c r="AP67" s="185"/>
      <c r="AQ67" s="185"/>
      <c r="AR67" s="187">
        <f t="shared" si="3"/>
        <v>0</v>
      </c>
      <c r="AS67" s="187"/>
      <c r="AT67" s="200"/>
      <c r="AU67" s="137"/>
      <c r="AV67" s="135"/>
      <c r="AW67" s="135"/>
      <c r="AX67" s="135"/>
      <c r="AY67" s="135"/>
      <c r="AZ67" s="136"/>
    </row>
    <row r="68" spans="1:52" ht="36" customHeight="1" x14ac:dyDescent="0.2">
      <c r="A68" s="73">
        <v>50</v>
      </c>
      <c r="B68" s="170"/>
      <c r="C68" s="167"/>
      <c r="D68" s="167"/>
      <c r="E68" s="167"/>
      <c r="F68" s="167"/>
      <c r="G68" s="167"/>
      <c r="H68" s="167"/>
      <c r="I68" s="167"/>
      <c r="J68" s="167"/>
      <c r="K68" s="167"/>
      <c r="L68" s="167"/>
      <c r="M68" s="167"/>
      <c r="N68" s="167"/>
      <c r="O68" s="167"/>
      <c r="P68" s="168"/>
      <c r="Q68" s="168"/>
      <c r="R68" s="169"/>
      <c r="S68" s="169"/>
      <c r="T68" s="169"/>
      <c r="U68" s="134"/>
      <c r="V68" s="135"/>
      <c r="W68" s="135"/>
      <c r="X68" s="136"/>
      <c r="Y68" s="132"/>
      <c r="Z68" s="133"/>
      <c r="AA68" s="133"/>
      <c r="AB68" s="186"/>
      <c r="AC68" s="186"/>
      <c r="AD68" s="185"/>
      <c r="AE68" s="185"/>
      <c r="AF68" s="185"/>
      <c r="AG68" s="187">
        <f t="shared" si="2"/>
        <v>0</v>
      </c>
      <c r="AH68" s="187"/>
      <c r="AI68" s="187"/>
      <c r="AJ68" s="53"/>
      <c r="AK68" s="188"/>
      <c r="AL68" s="188"/>
      <c r="AM68" s="186"/>
      <c r="AN68" s="186"/>
      <c r="AO68" s="185"/>
      <c r="AP68" s="185"/>
      <c r="AQ68" s="185"/>
      <c r="AR68" s="187">
        <f t="shared" si="3"/>
        <v>0</v>
      </c>
      <c r="AS68" s="187"/>
      <c r="AT68" s="200"/>
      <c r="AU68" s="137"/>
      <c r="AV68" s="135"/>
      <c r="AW68" s="135"/>
      <c r="AX68" s="135"/>
      <c r="AY68" s="135"/>
      <c r="AZ68" s="136"/>
    </row>
    <row r="69" spans="1:52" ht="36" customHeight="1" x14ac:dyDescent="0.2">
      <c r="A69" s="73">
        <v>51</v>
      </c>
      <c r="B69" s="170"/>
      <c r="C69" s="167"/>
      <c r="D69" s="167"/>
      <c r="E69" s="167"/>
      <c r="F69" s="167"/>
      <c r="G69" s="167"/>
      <c r="H69" s="167"/>
      <c r="I69" s="167"/>
      <c r="J69" s="167"/>
      <c r="K69" s="167"/>
      <c r="L69" s="167"/>
      <c r="M69" s="167"/>
      <c r="N69" s="167"/>
      <c r="O69" s="167"/>
      <c r="P69" s="168"/>
      <c r="Q69" s="168"/>
      <c r="R69" s="169"/>
      <c r="S69" s="169"/>
      <c r="T69" s="169"/>
      <c r="U69" s="134"/>
      <c r="V69" s="135"/>
      <c r="W69" s="135"/>
      <c r="X69" s="136"/>
      <c r="Y69" s="132"/>
      <c r="Z69" s="133"/>
      <c r="AA69" s="133"/>
      <c r="AB69" s="186"/>
      <c r="AC69" s="186"/>
      <c r="AD69" s="185"/>
      <c r="AE69" s="185"/>
      <c r="AF69" s="185"/>
      <c r="AG69" s="187">
        <f t="shared" si="2"/>
        <v>0</v>
      </c>
      <c r="AH69" s="187"/>
      <c r="AI69" s="187"/>
      <c r="AJ69" s="53"/>
      <c r="AK69" s="188"/>
      <c r="AL69" s="188"/>
      <c r="AM69" s="186"/>
      <c r="AN69" s="186"/>
      <c r="AO69" s="185"/>
      <c r="AP69" s="185"/>
      <c r="AQ69" s="185"/>
      <c r="AR69" s="187">
        <f t="shared" si="3"/>
        <v>0</v>
      </c>
      <c r="AS69" s="187"/>
      <c r="AT69" s="200"/>
      <c r="AU69" s="137"/>
      <c r="AV69" s="135"/>
      <c r="AW69" s="135"/>
      <c r="AX69" s="135"/>
      <c r="AY69" s="135"/>
      <c r="AZ69" s="136"/>
    </row>
    <row r="70" spans="1:52" ht="36" customHeight="1" x14ac:dyDescent="0.2">
      <c r="A70" s="73">
        <v>52</v>
      </c>
      <c r="B70" s="170"/>
      <c r="C70" s="167"/>
      <c r="D70" s="167"/>
      <c r="E70" s="167"/>
      <c r="F70" s="167"/>
      <c r="G70" s="167"/>
      <c r="H70" s="167"/>
      <c r="I70" s="167"/>
      <c r="J70" s="167"/>
      <c r="K70" s="167"/>
      <c r="L70" s="167"/>
      <c r="M70" s="167"/>
      <c r="N70" s="167"/>
      <c r="O70" s="167"/>
      <c r="P70" s="168"/>
      <c r="Q70" s="168"/>
      <c r="R70" s="169"/>
      <c r="S70" s="169"/>
      <c r="T70" s="169"/>
      <c r="U70" s="134"/>
      <c r="V70" s="135"/>
      <c r="W70" s="135"/>
      <c r="X70" s="136"/>
      <c r="Y70" s="132"/>
      <c r="Z70" s="133"/>
      <c r="AA70" s="133"/>
      <c r="AB70" s="186"/>
      <c r="AC70" s="186"/>
      <c r="AD70" s="185"/>
      <c r="AE70" s="185"/>
      <c r="AF70" s="185"/>
      <c r="AG70" s="187">
        <f t="shared" si="2"/>
        <v>0</v>
      </c>
      <c r="AH70" s="187"/>
      <c r="AI70" s="187"/>
      <c r="AJ70" s="53"/>
      <c r="AK70" s="188"/>
      <c r="AL70" s="188"/>
      <c r="AM70" s="186"/>
      <c r="AN70" s="186"/>
      <c r="AO70" s="185"/>
      <c r="AP70" s="185"/>
      <c r="AQ70" s="185"/>
      <c r="AR70" s="187">
        <f t="shared" si="3"/>
        <v>0</v>
      </c>
      <c r="AS70" s="187"/>
      <c r="AT70" s="200"/>
      <c r="AU70" s="137"/>
      <c r="AV70" s="135"/>
      <c r="AW70" s="135"/>
      <c r="AX70" s="135"/>
      <c r="AY70" s="135"/>
      <c r="AZ70" s="136"/>
    </row>
    <row r="71" spans="1:52" ht="36" customHeight="1" x14ac:dyDescent="0.2">
      <c r="A71" s="73">
        <v>53</v>
      </c>
      <c r="B71" s="170"/>
      <c r="C71" s="167"/>
      <c r="D71" s="167"/>
      <c r="E71" s="167"/>
      <c r="F71" s="167"/>
      <c r="G71" s="167"/>
      <c r="H71" s="167"/>
      <c r="I71" s="167"/>
      <c r="J71" s="167"/>
      <c r="K71" s="167"/>
      <c r="L71" s="167"/>
      <c r="M71" s="167"/>
      <c r="N71" s="167"/>
      <c r="O71" s="167"/>
      <c r="P71" s="168"/>
      <c r="Q71" s="168"/>
      <c r="R71" s="169"/>
      <c r="S71" s="169"/>
      <c r="T71" s="169"/>
      <c r="U71" s="134"/>
      <c r="V71" s="135"/>
      <c r="W71" s="135"/>
      <c r="X71" s="136"/>
      <c r="Y71" s="132"/>
      <c r="Z71" s="133"/>
      <c r="AA71" s="133"/>
      <c r="AB71" s="186"/>
      <c r="AC71" s="186"/>
      <c r="AD71" s="185"/>
      <c r="AE71" s="185"/>
      <c r="AF71" s="185"/>
      <c r="AG71" s="187">
        <f t="shared" si="2"/>
        <v>0</v>
      </c>
      <c r="AH71" s="187"/>
      <c r="AI71" s="187"/>
      <c r="AJ71" s="53"/>
      <c r="AK71" s="188"/>
      <c r="AL71" s="188"/>
      <c r="AM71" s="186"/>
      <c r="AN71" s="186"/>
      <c r="AO71" s="185"/>
      <c r="AP71" s="185"/>
      <c r="AQ71" s="185"/>
      <c r="AR71" s="187">
        <f t="shared" si="3"/>
        <v>0</v>
      </c>
      <c r="AS71" s="187"/>
      <c r="AT71" s="200"/>
      <c r="AU71" s="137"/>
      <c r="AV71" s="135"/>
      <c r="AW71" s="135"/>
      <c r="AX71" s="135"/>
      <c r="AY71" s="135"/>
      <c r="AZ71" s="136"/>
    </row>
    <row r="72" spans="1:52" ht="36" customHeight="1" x14ac:dyDescent="0.2">
      <c r="A72" s="73">
        <v>54</v>
      </c>
      <c r="B72" s="170"/>
      <c r="C72" s="167"/>
      <c r="D72" s="167"/>
      <c r="E72" s="167"/>
      <c r="F72" s="167"/>
      <c r="G72" s="167"/>
      <c r="H72" s="167"/>
      <c r="I72" s="167"/>
      <c r="J72" s="167"/>
      <c r="K72" s="167"/>
      <c r="L72" s="167"/>
      <c r="M72" s="167"/>
      <c r="N72" s="167"/>
      <c r="O72" s="167"/>
      <c r="P72" s="168"/>
      <c r="Q72" s="168"/>
      <c r="R72" s="169"/>
      <c r="S72" s="169"/>
      <c r="T72" s="169"/>
      <c r="U72" s="134"/>
      <c r="V72" s="135"/>
      <c r="W72" s="135"/>
      <c r="X72" s="136"/>
      <c r="Y72" s="132"/>
      <c r="Z72" s="133"/>
      <c r="AA72" s="133"/>
      <c r="AB72" s="186"/>
      <c r="AC72" s="186"/>
      <c r="AD72" s="185"/>
      <c r="AE72" s="185"/>
      <c r="AF72" s="185"/>
      <c r="AG72" s="187">
        <f t="shared" si="2"/>
        <v>0</v>
      </c>
      <c r="AH72" s="187"/>
      <c r="AI72" s="187"/>
      <c r="AJ72" s="53"/>
      <c r="AK72" s="188"/>
      <c r="AL72" s="188"/>
      <c r="AM72" s="186"/>
      <c r="AN72" s="186"/>
      <c r="AO72" s="185"/>
      <c r="AP72" s="185"/>
      <c r="AQ72" s="185"/>
      <c r="AR72" s="187">
        <f t="shared" si="3"/>
        <v>0</v>
      </c>
      <c r="AS72" s="187"/>
      <c r="AT72" s="200"/>
      <c r="AU72" s="137"/>
      <c r="AV72" s="135"/>
      <c r="AW72" s="135"/>
      <c r="AX72" s="135"/>
      <c r="AY72" s="135"/>
      <c r="AZ72" s="136"/>
    </row>
    <row r="73" spans="1:52" ht="36" customHeight="1" x14ac:dyDescent="0.2">
      <c r="A73" s="73">
        <v>55</v>
      </c>
      <c r="B73" s="170"/>
      <c r="C73" s="167"/>
      <c r="D73" s="167"/>
      <c r="E73" s="167"/>
      <c r="F73" s="167"/>
      <c r="G73" s="167"/>
      <c r="H73" s="167"/>
      <c r="I73" s="167"/>
      <c r="J73" s="167"/>
      <c r="K73" s="167"/>
      <c r="L73" s="167"/>
      <c r="M73" s="167"/>
      <c r="N73" s="167"/>
      <c r="O73" s="167"/>
      <c r="P73" s="168"/>
      <c r="Q73" s="168"/>
      <c r="R73" s="169"/>
      <c r="S73" s="169"/>
      <c r="T73" s="169"/>
      <c r="U73" s="134"/>
      <c r="V73" s="135"/>
      <c r="W73" s="135"/>
      <c r="X73" s="136"/>
      <c r="Y73" s="132"/>
      <c r="Z73" s="133"/>
      <c r="AA73" s="133"/>
      <c r="AB73" s="186"/>
      <c r="AC73" s="186"/>
      <c r="AD73" s="185"/>
      <c r="AE73" s="185"/>
      <c r="AF73" s="185"/>
      <c r="AG73" s="187">
        <f t="shared" si="2"/>
        <v>0</v>
      </c>
      <c r="AH73" s="187"/>
      <c r="AI73" s="187"/>
      <c r="AJ73" s="53"/>
      <c r="AK73" s="188"/>
      <c r="AL73" s="188"/>
      <c r="AM73" s="186"/>
      <c r="AN73" s="186"/>
      <c r="AO73" s="185"/>
      <c r="AP73" s="185"/>
      <c r="AQ73" s="185"/>
      <c r="AR73" s="187">
        <f t="shared" si="3"/>
        <v>0</v>
      </c>
      <c r="AS73" s="187"/>
      <c r="AT73" s="200"/>
      <c r="AU73" s="137"/>
      <c r="AV73" s="135"/>
      <c r="AW73" s="135"/>
      <c r="AX73" s="135"/>
      <c r="AY73" s="135"/>
      <c r="AZ73" s="136"/>
    </row>
    <row r="74" spans="1:52" ht="36" customHeight="1" x14ac:dyDescent="0.2">
      <c r="A74" s="73">
        <v>56</v>
      </c>
      <c r="B74" s="170"/>
      <c r="C74" s="167"/>
      <c r="D74" s="167"/>
      <c r="E74" s="167"/>
      <c r="F74" s="167"/>
      <c r="G74" s="167"/>
      <c r="H74" s="167"/>
      <c r="I74" s="167"/>
      <c r="J74" s="167"/>
      <c r="K74" s="167"/>
      <c r="L74" s="167"/>
      <c r="M74" s="167"/>
      <c r="N74" s="167"/>
      <c r="O74" s="167"/>
      <c r="P74" s="168"/>
      <c r="Q74" s="168"/>
      <c r="R74" s="169"/>
      <c r="S74" s="169"/>
      <c r="T74" s="169"/>
      <c r="U74" s="134"/>
      <c r="V74" s="135"/>
      <c r="W74" s="135"/>
      <c r="X74" s="136"/>
      <c r="Y74" s="132"/>
      <c r="Z74" s="133"/>
      <c r="AA74" s="133"/>
      <c r="AB74" s="186"/>
      <c r="AC74" s="186"/>
      <c r="AD74" s="185"/>
      <c r="AE74" s="185"/>
      <c r="AF74" s="185"/>
      <c r="AG74" s="187">
        <f t="shared" si="2"/>
        <v>0</v>
      </c>
      <c r="AH74" s="187"/>
      <c r="AI74" s="187"/>
      <c r="AJ74" s="53"/>
      <c r="AK74" s="188"/>
      <c r="AL74" s="188"/>
      <c r="AM74" s="186"/>
      <c r="AN74" s="186"/>
      <c r="AO74" s="185"/>
      <c r="AP74" s="185"/>
      <c r="AQ74" s="185"/>
      <c r="AR74" s="187">
        <f t="shared" si="3"/>
        <v>0</v>
      </c>
      <c r="AS74" s="187"/>
      <c r="AT74" s="200"/>
      <c r="AU74" s="137"/>
      <c r="AV74" s="135"/>
      <c r="AW74" s="135"/>
      <c r="AX74" s="135"/>
      <c r="AY74" s="135"/>
      <c r="AZ74" s="136"/>
    </row>
    <row r="75" spans="1:52" ht="36" customHeight="1" x14ac:dyDescent="0.2">
      <c r="A75" s="73">
        <v>57</v>
      </c>
      <c r="B75" s="170"/>
      <c r="C75" s="167"/>
      <c r="D75" s="167"/>
      <c r="E75" s="167"/>
      <c r="F75" s="167"/>
      <c r="G75" s="167"/>
      <c r="H75" s="167"/>
      <c r="I75" s="167"/>
      <c r="J75" s="167"/>
      <c r="K75" s="167"/>
      <c r="L75" s="167"/>
      <c r="M75" s="167"/>
      <c r="N75" s="167"/>
      <c r="O75" s="167"/>
      <c r="P75" s="168"/>
      <c r="Q75" s="168"/>
      <c r="R75" s="169"/>
      <c r="S75" s="169"/>
      <c r="T75" s="169"/>
      <c r="U75" s="134"/>
      <c r="V75" s="135"/>
      <c r="W75" s="135"/>
      <c r="X75" s="136"/>
      <c r="Y75" s="132"/>
      <c r="Z75" s="133"/>
      <c r="AA75" s="133"/>
      <c r="AB75" s="186"/>
      <c r="AC75" s="186"/>
      <c r="AD75" s="185"/>
      <c r="AE75" s="185"/>
      <c r="AF75" s="185"/>
      <c r="AG75" s="187">
        <f t="shared" si="2"/>
        <v>0</v>
      </c>
      <c r="AH75" s="187"/>
      <c r="AI75" s="187"/>
      <c r="AJ75" s="53"/>
      <c r="AK75" s="188"/>
      <c r="AL75" s="188"/>
      <c r="AM75" s="186"/>
      <c r="AN75" s="186"/>
      <c r="AO75" s="185"/>
      <c r="AP75" s="185"/>
      <c r="AQ75" s="185"/>
      <c r="AR75" s="187">
        <f t="shared" si="3"/>
        <v>0</v>
      </c>
      <c r="AS75" s="187"/>
      <c r="AT75" s="200"/>
      <c r="AU75" s="137"/>
      <c r="AV75" s="135"/>
      <c r="AW75" s="135"/>
      <c r="AX75" s="135"/>
      <c r="AY75" s="135"/>
      <c r="AZ75" s="136"/>
    </row>
    <row r="76" spans="1:52" ht="36" customHeight="1" x14ac:dyDescent="0.2">
      <c r="A76" s="73">
        <v>58</v>
      </c>
      <c r="B76" s="170"/>
      <c r="C76" s="167"/>
      <c r="D76" s="167"/>
      <c r="E76" s="167"/>
      <c r="F76" s="167"/>
      <c r="G76" s="167"/>
      <c r="H76" s="167"/>
      <c r="I76" s="167"/>
      <c r="J76" s="167"/>
      <c r="K76" s="167"/>
      <c r="L76" s="167"/>
      <c r="M76" s="167"/>
      <c r="N76" s="167"/>
      <c r="O76" s="167"/>
      <c r="P76" s="168"/>
      <c r="Q76" s="168"/>
      <c r="R76" s="169"/>
      <c r="S76" s="169"/>
      <c r="T76" s="169"/>
      <c r="U76" s="134"/>
      <c r="V76" s="135"/>
      <c r="W76" s="135"/>
      <c r="X76" s="136"/>
      <c r="Y76" s="132"/>
      <c r="Z76" s="133"/>
      <c r="AA76" s="133"/>
      <c r="AB76" s="186"/>
      <c r="AC76" s="186"/>
      <c r="AD76" s="185"/>
      <c r="AE76" s="185"/>
      <c r="AF76" s="185"/>
      <c r="AG76" s="187">
        <f t="shared" si="2"/>
        <v>0</v>
      </c>
      <c r="AH76" s="187"/>
      <c r="AI76" s="187"/>
      <c r="AJ76" s="53"/>
      <c r="AK76" s="188"/>
      <c r="AL76" s="188"/>
      <c r="AM76" s="186"/>
      <c r="AN76" s="186"/>
      <c r="AO76" s="185"/>
      <c r="AP76" s="185"/>
      <c r="AQ76" s="185"/>
      <c r="AR76" s="187">
        <f t="shared" si="3"/>
        <v>0</v>
      </c>
      <c r="AS76" s="187"/>
      <c r="AT76" s="200"/>
      <c r="AU76" s="137"/>
      <c r="AV76" s="135"/>
      <c r="AW76" s="135"/>
      <c r="AX76" s="135"/>
      <c r="AY76" s="135"/>
      <c r="AZ76" s="136"/>
    </row>
    <row r="77" spans="1:52" ht="36" customHeight="1" x14ac:dyDescent="0.2">
      <c r="A77" s="73">
        <v>59</v>
      </c>
      <c r="B77" s="170"/>
      <c r="C77" s="167"/>
      <c r="D77" s="167"/>
      <c r="E77" s="167"/>
      <c r="F77" s="167"/>
      <c r="G77" s="167"/>
      <c r="H77" s="167"/>
      <c r="I77" s="167"/>
      <c r="J77" s="167"/>
      <c r="K77" s="167"/>
      <c r="L77" s="167"/>
      <c r="M77" s="167"/>
      <c r="N77" s="167"/>
      <c r="O77" s="167"/>
      <c r="P77" s="168"/>
      <c r="Q77" s="168"/>
      <c r="R77" s="169"/>
      <c r="S77" s="169"/>
      <c r="T77" s="169"/>
      <c r="U77" s="134"/>
      <c r="V77" s="135"/>
      <c r="W77" s="135"/>
      <c r="X77" s="136"/>
      <c r="Y77" s="132"/>
      <c r="Z77" s="133"/>
      <c r="AA77" s="133"/>
      <c r="AB77" s="186"/>
      <c r="AC77" s="186"/>
      <c r="AD77" s="185"/>
      <c r="AE77" s="185"/>
      <c r="AF77" s="185"/>
      <c r="AG77" s="187">
        <f t="shared" si="2"/>
        <v>0</v>
      </c>
      <c r="AH77" s="187"/>
      <c r="AI77" s="187"/>
      <c r="AJ77" s="53"/>
      <c r="AK77" s="188"/>
      <c r="AL77" s="188"/>
      <c r="AM77" s="186"/>
      <c r="AN77" s="186"/>
      <c r="AO77" s="185"/>
      <c r="AP77" s="185"/>
      <c r="AQ77" s="185"/>
      <c r="AR77" s="187">
        <f t="shared" si="3"/>
        <v>0</v>
      </c>
      <c r="AS77" s="187"/>
      <c r="AT77" s="200"/>
      <c r="AU77" s="137"/>
      <c r="AV77" s="135"/>
      <c r="AW77" s="135"/>
      <c r="AX77" s="135"/>
      <c r="AY77" s="135"/>
      <c r="AZ77" s="136"/>
    </row>
    <row r="78" spans="1:52" ht="36" customHeight="1" x14ac:dyDescent="0.2">
      <c r="A78" s="73">
        <v>60</v>
      </c>
      <c r="B78" s="170"/>
      <c r="C78" s="167"/>
      <c r="D78" s="167"/>
      <c r="E78" s="167"/>
      <c r="F78" s="167"/>
      <c r="G78" s="167"/>
      <c r="H78" s="167"/>
      <c r="I78" s="167"/>
      <c r="J78" s="167"/>
      <c r="K78" s="167"/>
      <c r="L78" s="167"/>
      <c r="M78" s="167"/>
      <c r="N78" s="167"/>
      <c r="O78" s="167"/>
      <c r="P78" s="168"/>
      <c r="Q78" s="168"/>
      <c r="R78" s="169"/>
      <c r="S78" s="169"/>
      <c r="T78" s="169"/>
      <c r="U78" s="134"/>
      <c r="V78" s="135"/>
      <c r="W78" s="135"/>
      <c r="X78" s="136"/>
      <c r="Y78" s="132"/>
      <c r="Z78" s="133"/>
      <c r="AA78" s="133"/>
      <c r="AB78" s="186"/>
      <c r="AC78" s="186"/>
      <c r="AD78" s="185"/>
      <c r="AE78" s="185"/>
      <c r="AF78" s="185"/>
      <c r="AG78" s="187">
        <f t="shared" si="2"/>
        <v>0</v>
      </c>
      <c r="AH78" s="187"/>
      <c r="AI78" s="187"/>
      <c r="AJ78" s="53"/>
      <c r="AK78" s="188"/>
      <c r="AL78" s="188"/>
      <c r="AM78" s="186"/>
      <c r="AN78" s="186"/>
      <c r="AO78" s="185"/>
      <c r="AP78" s="185"/>
      <c r="AQ78" s="185"/>
      <c r="AR78" s="187">
        <f t="shared" si="3"/>
        <v>0</v>
      </c>
      <c r="AS78" s="187"/>
      <c r="AT78" s="200"/>
      <c r="AU78" s="137"/>
      <c r="AV78" s="135"/>
      <c r="AW78" s="135"/>
      <c r="AX78" s="135"/>
      <c r="AY78" s="135"/>
      <c r="AZ78" s="136"/>
    </row>
    <row r="79" spans="1:52" ht="36" customHeight="1" x14ac:dyDescent="0.2">
      <c r="A79" s="73">
        <v>61</v>
      </c>
      <c r="B79" s="170"/>
      <c r="C79" s="167"/>
      <c r="D79" s="167"/>
      <c r="E79" s="167"/>
      <c r="F79" s="167"/>
      <c r="G79" s="167"/>
      <c r="H79" s="167"/>
      <c r="I79" s="167"/>
      <c r="J79" s="167"/>
      <c r="K79" s="167"/>
      <c r="L79" s="167"/>
      <c r="M79" s="167"/>
      <c r="N79" s="167"/>
      <c r="O79" s="167"/>
      <c r="P79" s="168"/>
      <c r="Q79" s="168"/>
      <c r="R79" s="169"/>
      <c r="S79" s="169"/>
      <c r="T79" s="169"/>
      <c r="U79" s="134"/>
      <c r="V79" s="135"/>
      <c r="W79" s="135"/>
      <c r="X79" s="136"/>
      <c r="Y79" s="132"/>
      <c r="Z79" s="133"/>
      <c r="AA79" s="133"/>
      <c r="AB79" s="186"/>
      <c r="AC79" s="186"/>
      <c r="AD79" s="185"/>
      <c r="AE79" s="185"/>
      <c r="AF79" s="185"/>
      <c r="AG79" s="187">
        <f t="shared" si="2"/>
        <v>0</v>
      </c>
      <c r="AH79" s="187"/>
      <c r="AI79" s="187"/>
      <c r="AJ79" s="53"/>
      <c r="AK79" s="188"/>
      <c r="AL79" s="188"/>
      <c r="AM79" s="186"/>
      <c r="AN79" s="186"/>
      <c r="AO79" s="185"/>
      <c r="AP79" s="185"/>
      <c r="AQ79" s="185"/>
      <c r="AR79" s="187">
        <f t="shared" si="3"/>
        <v>0</v>
      </c>
      <c r="AS79" s="187"/>
      <c r="AT79" s="200"/>
      <c r="AU79" s="137"/>
      <c r="AV79" s="135"/>
      <c r="AW79" s="135"/>
      <c r="AX79" s="135"/>
      <c r="AY79" s="135"/>
      <c r="AZ79" s="136"/>
    </row>
    <row r="80" spans="1:52" ht="36" customHeight="1" x14ac:dyDescent="0.2">
      <c r="A80" s="73">
        <v>62</v>
      </c>
      <c r="B80" s="170"/>
      <c r="C80" s="167"/>
      <c r="D80" s="167"/>
      <c r="E80" s="167"/>
      <c r="F80" s="167"/>
      <c r="G80" s="167"/>
      <c r="H80" s="167"/>
      <c r="I80" s="167"/>
      <c r="J80" s="167"/>
      <c r="K80" s="167"/>
      <c r="L80" s="167"/>
      <c r="M80" s="167"/>
      <c r="N80" s="167"/>
      <c r="O80" s="167"/>
      <c r="P80" s="168"/>
      <c r="Q80" s="168"/>
      <c r="R80" s="169"/>
      <c r="S80" s="169"/>
      <c r="T80" s="169"/>
      <c r="U80" s="134"/>
      <c r="V80" s="135"/>
      <c r="W80" s="135"/>
      <c r="X80" s="136"/>
      <c r="Y80" s="132"/>
      <c r="Z80" s="133"/>
      <c r="AA80" s="133"/>
      <c r="AB80" s="186"/>
      <c r="AC80" s="186"/>
      <c r="AD80" s="185"/>
      <c r="AE80" s="185"/>
      <c r="AF80" s="185"/>
      <c r="AG80" s="187">
        <f t="shared" si="2"/>
        <v>0</v>
      </c>
      <c r="AH80" s="187"/>
      <c r="AI80" s="187"/>
      <c r="AJ80" s="53"/>
      <c r="AK80" s="188"/>
      <c r="AL80" s="188"/>
      <c r="AM80" s="186"/>
      <c r="AN80" s="186"/>
      <c r="AO80" s="185"/>
      <c r="AP80" s="185"/>
      <c r="AQ80" s="185"/>
      <c r="AR80" s="187">
        <f t="shared" si="3"/>
        <v>0</v>
      </c>
      <c r="AS80" s="187"/>
      <c r="AT80" s="200"/>
      <c r="AU80" s="137"/>
      <c r="AV80" s="135"/>
      <c r="AW80" s="135"/>
      <c r="AX80" s="135"/>
      <c r="AY80" s="135"/>
      <c r="AZ80" s="136"/>
    </row>
    <row r="81" spans="1:52" ht="36" customHeight="1" x14ac:dyDescent="0.2">
      <c r="A81" s="73">
        <v>63</v>
      </c>
      <c r="B81" s="170"/>
      <c r="C81" s="167"/>
      <c r="D81" s="167"/>
      <c r="E81" s="167"/>
      <c r="F81" s="167"/>
      <c r="G81" s="167"/>
      <c r="H81" s="167"/>
      <c r="I81" s="167"/>
      <c r="J81" s="167"/>
      <c r="K81" s="167"/>
      <c r="L81" s="167"/>
      <c r="M81" s="167"/>
      <c r="N81" s="167"/>
      <c r="O81" s="167"/>
      <c r="P81" s="168"/>
      <c r="Q81" s="168"/>
      <c r="R81" s="169"/>
      <c r="S81" s="169"/>
      <c r="T81" s="169"/>
      <c r="U81" s="134"/>
      <c r="V81" s="135"/>
      <c r="W81" s="135"/>
      <c r="X81" s="136"/>
      <c r="Y81" s="132"/>
      <c r="Z81" s="133"/>
      <c r="AA81" s="133"/>
      <c r="AB81" s="186"/>
      <c r="AC81" s="186"/>
      <c r="AD81" s="185"/>
      <c r="AE81" s="185"/>
      <c r="AF81" s="185"/>
      <c r="AG81" s="187">
        <f t="shared" si="2"/>
        <v>0</v>
      </c>
      <c r="AH81" s="187"/>
      <c r="AI81" s="187"/>
      <c r="AJ81" s="53"/>
      <c r="AK81" s="188"/>
      <c r="AL81" s="188"/>
      <c r="AM81" s="186"/>
      <c r="AN81" s="186"/>
      <c r="AO81" s="185"/>
      <c r="AP81" s="185"/>
      <c r="AQ81" s="185"/>
      <c r="AR81" s="187">
        <f t="shared" si="3"/>
        <v>0</v>
      </c>
      <c r="AS81" s="187"/>
      <c r="AT81" s="200"/>
      <c r="AU81" s="137"/>
      <c r="AV81" s="135"/>
      <c r="AW81" s="135"/>
      <c r="AX81" s="135"/>
      <c r="AY81" s="135"/>
      <c r="AZ81" s="136"/>
    </row>
    <row r="82" spans="1:52" ht="36" customHeight="1" x14ac:dyDescent="0.2">
      <c r="A82" s="73">
        <v>64</v>
      </c>
      <c r="B82" s="170"/>
      <c r="C82" s="167"/>
      <c r="D82" s="167"/>
      <c r="E82" s="167"/>
      <c r="F82" s="167"/>
      <c r="G82" s="167"/>
      <c r="H82" s="167"/>
      <c r="I82" s="167"/>
      <c r="J82" s="167"/>
      <c r="K82" s="167"/>
      <c r="L82" s="167"/>
      <c r="M82" s="167"/>
      <c r="N82" s="167"/>
      <c r="O82" s="167"/>
      <c r="P82" s="168"/>
      <c r="Q82" s="168"/>
      <c r="R82" s="169"/>
      <c r="S82" s="169"/>
      <c r="T82" s="169"/>
      <c r="U82" s="134"/>
      <c r="V82" s="135"/>
      <c r="W82" s="135"/>
      <c r="X82" s="136"/>
      <c r="Y82" s="132"/>
      <c r="Z82" s="133"/>
      <c r="AA82" s="133"/>
      <c r="AB82" s="186"/>
      <c r="AC82" s="186"/>
      <c r="AD82" s="185"/>
      <c r="AE82" s="185"/>
      <c r="AF82" s="185"/>
      <c r="AG82" s="187">
        <f t="shared" si="2"/>
        <v>0</v>
      </c>
      <c r="AH82" s="187"/>
      <c r="AI82" s="187"/>
      <c r="AJ82" s="53"/>
      <c r="AK82" s="188"/>
      <c r="AL82" s="188"/>
      <c r="AM82" s="186"/>
      <c r="AN82" s="186"/>
      <c r="AO82" s="185"/>
      <c r="AP82" s="185"/>
      <c r="AQ82" s="185"/>
      <c r="AR82" s="187">
        <f t="shared" si="3"/>
        <v>0</v>
      </c>
      <c r="AS82" s="187"/>
      <c r="AT82" s="200"/>
      <c r="AU82" s="137"/>
      <c r="AV82" s="135"/>
      <c r="AW82" s="135"/>
      <c r="AX82" s="135"/>
      <c r="AY82" s="135"/>
      <c r="AZ82" s="136"/>
    </row>
    <row r="83" spans="1:52" ht="36" customHeight="1" x14ac:dyDescent="0.2">
      <c r="A83" s="73">
        <v>65</v>
      </c>
      <c r="B83" s="170"/>
      <c r="C83" s="167"/>
      <c r="D83" s="167"/>
      <c r="E83" s="167"/>
      <c r="F83" s="167"/>
      <c r="G83" s="167"/>
      <c r="H83" s="167"/>
      <c r="I83" s="167"/>
      <c r="J83" s="167"/>
      <c r="K83" s="167"/>
      <c r="L83" s="167"/>
      <c r="M83" s="167"/>
      <c r="N83" s="167"/>
      <c r="O83" s="167"/>
      <c r="P83" s="168"/>
      <c r="Q83" s="168"/>
      <c r="R83" s="169"/>
      <c r="S83" s="169"/>
      <c r="T83" s="169"/>
      <c r="U83" s="134"/>
      <c r="V83" s="135"/>
      <c r="W83" s="135"/>
      <c r="X83" s="136"/>
      <c r="Y83" s="132"/>
      <c r="Z83" s="133"/>
      <c r="AA83" s="133"/>
      <c r="AB83" s="186"/>
      <c r="AC83" s="186"/>
      <c r="AD83" s="185"/>
      <c r="AE83" s="185"/>
      <c r="AF83" s="185"/>
      <c r="AG83" s="187">
        <f t="shared" ref="AG83:AG114" si="4">AD83*AB83</f>
        <v>0</v>
      </c>
      <c r="AH83" s="187"/>
      <c r="AI83" s="187"/>
      <c r="AJ83" s="53"/>
      <c r="AK83" s="188"/>
      <c r="AL83" s="188"/>
      <c r="AM83" s="186"/>
      <c r="AN83" s="186"/>
      <c r="AO83" s="185"/>
      <c r="AP83" s="185"/>
      <c r="AQ83" s="185"/>
      <c r="AR83" s="187">
        <f t="shared" ref="AR83:AR114" si="5">AO83*AM83</f>
        <v>0</v>
      </c>
      <c r="AS83" s="187"/>
      <c r="AT83" s="200"/>
      <c r="AU83" s="137"/>
      <c r="AV83" s="135"/>
      <c r="AW83" s="135"/>
      <c r="AX83" s="135"/>
      <c r="AY83" s="135"/>
      <c r="AZ83" s="136"/>
    </row>
    <row r="84" spans="1:52" ht="36" customHeight="1" x14ac:dyDescent="0.2">
      <c r="A84" s="73">
        <v>66</v>
      </c>
      <c r="B84" s="170"/>
      <c r="C84" s="167"/>
      <c r="D84" s="167"/>
      <c r="E84" s="167"/>
      <c r="F84" s="167"/>
      <c r="G84" s="167"/>
      <c r="H84" s="167"/>
      <c r="I84" s="167"/>
      <c r="J84" s="167"/>
      <c r="K84" s="167"/>
      <c r="L84" s="167"/>
      <c r="M84" s="167"/>
      <c r="N84" s="167"/>
      <c r="O84" s="167"/>
      <c r="P84" s="168"/>
      <c r="Q84" s="168"/>
      <c r="R84" s="169"/>
      <c r="S84" s="169"/>
      <c r="T84" s="169"/>
      <c r="U84" s="134"/>
      <c r="V84" s="135"/>
      <c r="W84" s="135"/>
      <c r="X84" s="136"/>
      <c r="Y84" s="132"/>
      <c r="Z84" s="133"/>
      <c r="AA84" s="133"/>
      <c r="AB84" s="186"/>
      <c r="AC84" s="186"/>
      <c r="AD84" s="185"/>
      <c r="AE84" s="185"/>
      <c r="AF84" s="185"/>
      <c r="AG84" s="187">
        <f t="shared" si="4"/>
        <v>0</v>
      </c>
      <c r="AH84" s="187"/>
      <c r="AI84" s="187"/>
      <c r="AJ84" s="53"/>
      <c r="AK84" s="188"/>
      <c r="AL84" s="188"/>
      <c r="AM84" s="186"/>
      <c r="AN84" s="186"/>
      <c r="AO84" s="185"/>
      <c r="AP84" s="185"/>
      <c r="AQ84" s="185"/>
      <c r="AR84" s="187">
        <f t="shared" si="5"/>
        <v>0</v>
      </c>
      <c r="AS84" s="187"/>
      <c r="AT84" s="200"/>
      <c r="AU84" s="137"/>
      <c r="AV84" s="135"/>
      <c r="AW84" s="135"/>
      <c r="AX84" s="135"/>
      <c r="AY84" s="135"/>
      <c r="AZ84" s="136"/>
    </row>
    <row r="85" spans="1:52" ht="36" customHeight="1" x14ac:dyDescent="0.2">
      <c r="A85" s="73">
        <v>67</v>
      </c>
      <c r="B85" s="170"/>
      <c r="C85" s="167"/>
      <c r="D85" s="167"/>
      <c r="E85" s="167"/>
      <c r="F85" s="167"/>
      <c r="G85" s="167"/>
      <c r="H85" s="167"/>
      <c r="I85" s="167"/>
      <c r="J85" s="167"/>
      <c r="K85" s="167"/>
      <c r="L85" s="167"/>
      <c r="M85" s="167"/>
      <c r="N85" s="167"/>
      <c r="O85" s="167"/>
      <c r="P85" s="168"/>
      <c r="Q85" s="168"/>
      <c r="R85" s="169"/>
      <c r="S85" s="169"/>
      <c r="T85" s="169"/>
      <c r="U85" s="134"/>
      <c r="V85" s="135"/>
      <c r="W85" s="135"/>
      <c r="X85" s="136"/>
      <c r="Y85" s="132"/>
      <c r="Z85" s="133"/>
      <c r="AA85" s="133"/>
      <c r="AB85" s="186"/>
      <c r="AC85" s="186"/>
      <c r="AD85" s="185"/>
      <c r="AE85" s="185"/>
      <c r="AF85" s="185"/>
      <c r="AG85" s="187">
        <f t="shared" si="4"/>
        <v>0</v>
      </c>
      <c r="AH85" s="187"/>
      <c r="AI85" s="187"/>
      <c r="AJ85" s="53"/>
      <c r="AK85" s="188"/>
      <c r="AL85" s="188"/>
      <c r="AM85" s="186"/>
      <c r="AN85" s="186"/>
      <c r="AO85" s="185"/>
      <c r="AP85" s="185"/>
      <c r="AQ85" s="185"/>
      <c r="AR85" s="187">
        <f t="shared" si="5"/>
        <v>0</v>
      </c>
      <c r="AS85" s="187"/>
      <c r="AT85" s="200"/>
      <c r="AU85" s="137"/>
      <c r="AV85" s="135"/>
      <c r="AW85" s="135"/>
      <c r="AX85" s="135"/>
      <c r="AY85" s="135"/>
      <c r="AZ85" s="136"/>
    </row>
    <row r="86" spans="1:52" ht="36" customHeight="1" x14ac:dyDescent="0.2">
      <c r="A86" s="73">
        <v>68</v>
      </c>
      <c r="B86" s="170"/>
      <c r="C86" s="167"/>
      <c r="D86" s="167"/>
      <c r="E86" s="167"/>
      <c r="F86" s="167"/>
      <c r="G86" s="167"/>
      <c r="H86" s="167"/>
      <c r="I86" s="167"/>
      <c r="J86" s="167"/>
      <c r="K86" s="167"/>
      <c r="L86" s="167"/>
      <c r="M86" s="167"/>
      <c r="N86" s="167"/>
      <c r="O86" s="167"/>
      <c r="P86" s="168"/>
      <c r="Q86" s="168"/>
      <c r="R86" s="169"/>
      <c r="S86" s="169"/>
      <c r="T86" s="169"/>
      <c r="U86" s="134"/>
      <c r="V86" s="135"/>
      <c r="W86" s="135"/>
      <c r="X86" s="136"/>
      <c r="Y86" s="132"/>
      <c r="Z86" s="133"/>
      <c r="AA86" s="133"/>
      <c r="AB86" s="186"/>
      <c r="AC86" s="186"/>
      <c r="AD86" s="185"/>
      <c r="AE86" s="185"/>
      <c r="AF86" s="185"/>
      <c r="AG86" s="187">
        <f t="shared" si="4"/>
        <v>0</v>
      </c>
      <c r="AH86" s="187"/>
      <c r="AI86" s="187"/>
      <c r="AJ86" s="53"/>
      <c r="AK86" s="188"/>
      <c r="AL86" s="188"/>
      <c r="AM86" s="186"/>
      <c r="AN86" s="186"/>
      <c r="AO86" s="185"/>
      <c r="AP86" s="185"/>
      <c r="AQ86" s="185"/>
      <c r="AR86" s="187">
        <f t="shared" si="5"/>
        <v>0</v>
      </c>
      <c r="AS86" s="187"/>
      <c r="AT86" s="200"/>
      <c r="AU86" s="137"/>
      <c r="AV86" s="135"/>
      <c r="AW86" s="135"/>
      <c r="AX86" s="135"/>
      <c r="AY86" s="135"/>
      <c r="AZ86" s="136"/>
    </row>
    <row r="87" spans="1:52" ht="36" customHeight="1" x14ac:dyDescent="0.2">
      <c r="A87" s="73">
        <v>69</v>
      </c>
      <c r="B87" s="170"/>
      <c r="C87" s="167"/>
      <c r="D87" s="167"/>
      <c r="E87" s="167"/>
      <c r="F87" s="167"/>
      <c r="G87" s="167"/>
      <c r="H87" s="167"/>
      <c r="I87" s="167"/>
      <c r="J87" s="167"/>
      <c r="K87" s="167"/>
      <c r="L87" s="167"/>
      <c r="M87" s="167"/>
      <c r="N87" s="167"/>
      <c r="O87" s="167"/>
      <c r="P87" s="168"/>
      <c r="Q87" s="168"/>
      <c r="R87" s="169"/>
      <c r="S87" s="169"/>
      <c r="T87" s="169"/>
      <c r="U87" s="134"/>
      <c r="V87" s="135"/>
      <c r="W87" s="135"/>
      <c r="X87" s="136"/>
      <c r="Y87" s="132"/>
      <c r="Z87" s="133"/>
      <c r="AA87" s="133"/>
      <c r="AB87" s="186"/>
      <c r="AC87" s="186"/>
      <c r="AD87" s="185"/>
      <c r="AE87" s="185"/>
      <c r="AF87" s="185"/>
      <c r="AG87" s="187">
        <f t="shared" si="4"/>
        <v>0</v>
      </c>
      <c r="AH87" s="187"/>
      <c r="AI87" s="187"/>
      <c r="AJ87" s="53"/>
      <c r="AK87" s="188"/>
      <c r="AL87" s="188"/>
      <c r="AM87" s="186"/>
      <c r="AN87" s="186"/>
      <c r="AO87" s="185"/>
      <c r="AP87" s="185"/>
      <c r="AQ87" s="185"/>
      <c r="AR87" s="187">
        <f t="shared" si="5"/>
        <v>0</v>
      </c>
      <c r="AS87" s="187"/>
      <c r="AT87" s="200"/>
      <c r="AU87" s="137"/>
      <c r="AV87" s="135"/>
      <c r="AW87" s="135"/>
      <c r="AX87" s="135"/>
      <c r="AY87" s="135"/>
      <c r="AZ87" s="136"/>
    </row>
    <row r="88" spans="1:52" ht="36" customHeight="1" x14ac:dyDescent="0.2">
      <c r="A88" s="73">
        <v>70</v>
      </c>
      <c r="B88" s="170"/>
      <c r="C88" s="167"/>
      <c r="D88" s="167"/>
      <c r="E88" s="167"/>
      <c r="F88" s="167"/>
      <c r="G88" s="167"/>
      <c r="H88" s="167"/>
      <c r="I88" s="167"/>
      <c r="J88" s="167"/>
      <c r="K88" s="167"/>
      <c r="L88" s="167"/>
      <c r="M88" s="167"/>
      <c r="N88" s="167"/>
      <c r="O88" s="167"/>
      <c r="P88" s="168"/>
      <c r="Q88" s="168"/>
      <c r="R88" s="169"/>
      <c r="S88" s="169"/>
      <c r="T88" s="169"/>
      <c r="U88" s="134"/>
      <c r="V88" s="135"/>
      <c r="W88" s="135"/>
      <c r="X88" s="136"/>
      <c r="Y88" s="132"/>
      <c r="Z88" s="133"/>
      <c r="AA88" s="133"/>
      <c r="AB88" s="186"/>
      <c r="AC88" s="186"/>
      <c r="AD88" s="185"/>
      <c r="AE88" s="185"/>
      <c r="AF88" s="185"/>
      <c r="AG88" s="187">
        <f t="shared" si="4"/>
        <v>0</v>
      </c>
      <c r="AH88" s="187"/>
      <c r="AI88" s="187"/>
      <c r="AJ88" s="53"/>
      <c r="AK88" s="188"/>
      <c r="AL88" s="188"/>
      <c r="AM88" s="186"/>
      <c r="AN88" s="186"/>
      <c r="AO88" s="185"/>
      <c r="AP88" s="185"/>
      <c r="AQ88" s="185"/>
      <c r="AR88" s="187">
        <f t="shared" si="5"/>
        <v>0</v>
      </c>
      <c r="AS88" s="187"/>
      <c r="AT88" s="200"/>
      <c r="AU88" s="137"/>
      <c r="AV88" s="135"/>
      <c r="AW88" s="135"/>
      <c r="AX88" s="135"/>
      <c r="AY88" s="135"/>
      <c r="AZ88" s="136"/>
    </row>
    <row r="89" spans="1:52" ht="36" customHeight="1" x14ac:dyDescent="0.2">
      <c r="A89" s="73">
        <v>71</v>
      </c>
      <c r="B89" s="170"/>
      <c r="C89" s="167"/>
      <c r="D89" s="167"/>
      <c r="E89" s="167"/>
      <c r="F89" s="167"/>
      <c r="G89" s="167"/>
      <c r="H89" s="167"/>
      <c r="I89" s="167"/>
      <c r="J89" s="167"/>
      <c r="K89" s="167"/>
      <c r="L89" s="167"/>
      <c r="M89" s="167"/>
      <c r="N89" s="167"/>
      <c r="O89" s="167"/>
      <c r="P89" s="168"/>
      <c r="Q89" s="168"/>
      <c r="R89" s="169"/>
      <c r="S89" s="169"/>
      <c r="T89" s="169"/>
      <c r="U89" s="134"/>
      <c r="V89" s="135"/>
      <c r="W89" s="135"/>
      <c r="X89" s="136"/>
      <c r="Y89" s="132"/>
      <c r="Z89" s="133"/>
      <c r="AA89" s="133"/>
      <c r="AB89" s="186"/>
      <c r="AC89" s="186"/>
      <c r="AD89" s="185"/>
      <c r="AE89" s="185"/>
      <c r="AF89" s="185"/>
      <c r="AG89" s="187">
        <f t="shared" si="4"/>
        <v>0</v>
      </c>
      <c r="AH89" s="187"/>
      <c r="AI89" s="187"/>
      <c r="AJ89" s="53"/>
      <c r="AK89" s="188"/>
      <c r="AL89" s="188"/>
      <c r="AM89" s="186"/>
      <c r="AN89" s="186"/>
      <c r="AO89" s="185"/>
      <c r="AP89" s="185"/>
      <c r="AQ89" s="185"/>
      <c r="AR89" s="187">
        <f t="shared" si="5"/>
        <v>0</v>
      </c>
      <c r="AS89" s="187"/>
      <c r="AT89" s="200"/>
      <c r="AU89" s="137"/>
      <c r="AV89" s="135"/>
      <c r="AW89" s="135"/>
      <c r="AX89" s="135"/>
      <c r="AY89" s="135"/>
      <c r="AZ89" s="136"/>
    </row>
    <row r="90" spans="1:52" ht="36" customHeight="1" x14ac:dyDescent="0.2">
      <c r="A90" s="73">
        <v>72</v>
      </c>
      <c r="B90" s="170"/>
      <c r="C90" s="167"/>
      <c r="D90" s="167"/>
      <c r="E90" s="167"/>
      <c r="F90" s="167"/>
      <c r="G90" s="167"/>
      <c r="H90" s="167"/>
      <c r="I90" s="167"/>
      <c r="J90" s="167"/>
      <c r="K90" s="167"/>
      <c r="L90" s="167"/>
      <c r="M90" s="167"/>
      <c r="N90" s="167"/>
      <c r="O90" s="167"/>
      <c r="P90" s="168"/>
      <c r="Q90" s="168"/>
      <c r="R90" s="169"/>
      <c r="S90" s="169"/>
      <c r="T90" s="169"/>
      <c r="U90" s="134"/>
      <c r="V90" s="135"/>
      <c r="W90" s="135"/>
      <c r="X90" s="136"/>
      <c r="Y90" s="132"/>
      <c r="Z90" s="133"/>
      <c r="AA90" s="133"/>
      <c r="AB90" s="186"/>
      <c r="AC90" s="186"/>
      <c r="AD90" s="185"/>
      <c r="AE90" s="185"/>
      <c r="AF90" s="185"/>
      <c r="AG90" s="187">
        <f t="shared" si="4"/>
        <v>0</v>
      </c>
      <c r="AH90" s="187"/>
      <c r="AI90" s="187"/>
      <c r="AJ90" s="53"/>
      <c r="AK90" s="188"/>
      <c r="AL90" s="188"/>
      <c r="AM90" s="186"/>
      <c r="AN90" s="186"/>
      <c r="AO90" s="185"/>
      <c r="AP90" s="185"/>
      <c r="AQ90" s="185"/>
      <c r="AR90" s="187">
        <f t="shared" si="5"/>
        <v>0</v>
      </c>
      <c r="AS90" s="187"/>
      <c r="AT90" s="200"/>
      <c r="AU90" s="137"/>
      <c r="AV90" s="135"/>
      <c r="AW90" s="135"/>
      <c r="AX90" s="135"/>
      <c r="AY90" s="135"/>
      <c r="AZ90" s="136"/>
    </row>
    <row r="91" spans="1:52" ht="36" customHeight="1" x14ac:dyDescent="0.2">
      <c r="A91" s="73">
        <v>73</v>
      </c>
      <c r="B91" s="170"/>
      <c r="C91" s="167"/>
      <c r="D91" s="167"/>
      <c r="E91" s="167"/>
      <c r="F91" s="167"/>
      <c r="G91" s="167"/>
      <c r="H91" s="167"/>
      <c r="I91" s="167"/>
      <c r="J91" s="167"/>
      <c r="K91" s="167"/>
      <c r="L91" s="167"/>
      <c r="M91" s="167"/>
      <c r="N91" s="167"/>
      <c r="O91" s="167"/>
      <c r="P91" s="168"/>
      <c r="Q91" s="168"/>
      <c r="R91" s="169"/>
      <c r="S91" s="169"/>
      <c r="T91" s="169"/>
      <c r="U91" s="134"/>
      <c r="V91" s="135"/>
      <c r="W91" s="135"/>
      <c r="X91" s="136"/>
      <c r="Y91" s="132"/>
      <c r="Z91" s="133"/>
      <c r="AA91" s="133"/>
      <c r="AB91" s="186"/>
      <c r="AC91" s="186"/>
      <c r="AD91" s="185"/>
      <c r="AE91" s="185"/>
      <c r="AF91" s="185"/>
      <c r="AG91" s="187">
        <f t="shared" si="4"/>
        <v>0</v>
      </c>
      <c r="AH91" s="187"/>
      <c r="AI91" s="187"/>
      <c r="AJ91" s="53"/>
      <c r="AK91" s="188"/>
      <c r="AL91" s="188"/>
      <c r="AM91" s="186"/>
      <c r="AN91" s="186"/>
      <c r="AO91" s="185"/>
      <c r="AP91" s="185"/>
      <c r="AQ91" s="185"/>
      <c r="AR91" s="187">
        <f t="shared" si="5"/>
        <v>0</v>
      </c>
      <c r="AS91" s="187"/>
      <c r="AT91" s="200"/>
      <c r="AU91" s="137"/>
      <c r="AV91" s="135"/>
      <c r="AW91" s="135"/>
      <c r="AX91" s="135"/>
      <c r="AY91" s="135"/>
      <c r="AZ91" s="136"/>
    </row>
    <row r="92" spans="1:52" ht="36" customHeight="1" x14ac:dyDescent="0.2">
      <c r="A92" s="73">
        <v>74</v>
      </c>
      <c r="B92" s="170"/>
      <c r="C92" s="167"/>
      <c r="D92" s="167"/>
      <c r="E92" s="167"/>
      <c r="F92" s="167"/>
      <c r="G92" s="167"/>
      <c r="H92" s="167"/>
      <c r="I92" s="167"/>
      <c r="J92" s="167"/>
      <c r="K92" s="167"/>
      <c r="L92" s="167"/>
      <c r="M92" s="167"/>
      <c r="N92" s="167"/>
      <c r="O92" s="167"/>
      <c r="P92" s="168"/>
      <c r="Q92" s="168"/>
      <c r="R92" s="169"/>
      <c r="S92" s="169"/>
      <c r="T92" s="169"/>
      <c r="U92" s="134"/>
      <c r="V92" s="135"/>
      <c r="W92" s="135"/>
      <c r="X92" s="136"/>
      <c r="Y92" s="132"/>
      <c r="Z92" s="133"/>
      <c r="AA92" s="133"/>
      <c r="AB92" s="186"/>
      <c r="AC92" s="186"/>
      <c r="AD92" s="185"/>
      <c r="AE92" s="185"/>
      <c r="AF92" s="185"/>
      <c r="AG92" s="187">
        <f t="shared" si="4"/>
        <v>0</v>
      </c>
      <c r="AH92" s="187"/>
      <c r="AI92" s="187"/>
      <c r="AJ92" s="53"/>
      <c r="AK92" s="188"/>
      <c r="AL92" s="188"/>
      <c r="AM92" s="186"/>
      <c r="AN92" s="186"/>
      <c r="AO92" s="185"/>
      <c r="AP92" s="185"/>
      <c r="AQ92" s="185"/>
      <c r="AR92" s="187">
        <f t="shared" si="5"/>
        <v>0</v>
      </c>
      <c r="AS92" s="187"/>
      <c r="AT92" s="200"/>
      <c r="AU92" s="137"/>
      <c r="AV92" s="135"/>
      <c r="AW92" s="135"/>
      <c r="AX92" s="135"/>
      <c r="AY92" s="135"/>
      <c r="AZ92" s="136"/>
    </row>
    <row r="93" spans="1:52" ht="36" customHeight="1" x14ac:dyDescent="0.2">
      <c r="A93" s="73">
        <v>75</v>
      </c>
      <c r="B93" s="170"/>
      <c r="C93" s="167"/>
      <c r="D93" s="167"/>
      <c r="E93" s="167"/>
      <c r="F93" s="167"/>
      <c r="G93" s="167"/>
      <c r="H93" s="167"/>
      <c r="I93" s="167"/>
      <c r="J93" s="167"/>
      <c r="K93" s="167"/>
      <c r="L93" s="167"/>
      <c r="M93" s="167"/>
      <c r="N93" s="167"/>
      <c r="O93" s="167"/>
      <c r="P93" s="168"/>
      <c r="Q93" s="168"/>
      <c r="R93" s="169"/>
      <c r="S93" s="169"/>
      <c r="T93" s="169"/>
      <c r="U93" s="134"/>
      <c r="V93" s="135"/>
      <c r="W93" s="135"/>
      <c r="X93" s="136"/>
      <c r="Y93" s="132"/>
      <c r="Z93" s="133"/>
      <c r="AA93" s="133"/>
      <c r="AB93" s="186"/>
      <c r="AC93" s="186"/>
      <c r="AD93" s="185"/>
      <c r="AE93" s="185"/>
      <c r="AF93" s="185"/>
      <c r="AG93" s="187">
        <f t="shared" si="4"/>
        <v>0</v>
      </c>
      <c r="AH93" s="187"/>
      <c r="AI93" s="187"/>
      <c r="AJ93" s="53"/>
      <c r="AK93" s="188"/>
      <c r="AL93" s="188"/>
      <c r="AM93" s="186"/>
      <c r="AN93" s="186"/>
      <c r="AO93" s="185"/>
      <c r="AP93" s="185"/>
      <c r="AQ93" s="185"/>
      <c r="AR93" s="187">
        <f t="shared" si="5"/>
        <v>0</v>
      </c>
      <c r="AS93" s="187"/>
      <c r="AT93" s="200"/>
      <c r="AU93" s="137"/>
      <c r="AV93" s="135"/>
      <c r="AW93" s="135"/>
      <c r="AX93" s="135"/>
      <c r="AY93" s="135"/>
      <c r="AZ93" s="136"/>
    </row>
    <row r="94" spans="1:52" ht="36" customHeight="1" x14ac:dyDescent="0.2">
      <c r="A94" s="73">
        <v>76</v>
      </c>
      <c r="B94" s="170"/>
      <c r="C94" s="167"/>
      <c r="D94" s="167"/>
      <c r="E94" s="167"/>
      <c r="F94" s="167"/>
      <c r="G94" s="167"/>
      <c r="H94" s="167"/>
      <c r="I94" s="167"/>
      <c r="J94" s="167"/>
      <c r="K94" s="167"/>
      <c r="L94" s="167"/>
      <c r="M94" s="167"/>
      <c r="N94" s="167"/>
      <c r="O94" s="167"/>
      <c r="P94" s="168"/>
      <c r="Q94" s="168"/>
      <c r="R94" s="169"/>
      <c r="S94" s="169"/>
      <c r="T94" s="169"/>
      <c r="U94" s="134"/>
      <c r="V94" s="135"/>
      <c r="W94" s="135"/>
      <c r="X94" s="136"/>
      <c r="Y94" s="132"/>
      <c r="Z94" s="133"/>
      <c r="AA94" s="133"/>
      <c r="AB94" s="186"/>
      <c r="AC94" s="186"/>
      <c r="AD94" s="185"/>
      <c r="AE94" s="185"/>
      <c r="AF94" s="185"/>
      <c r="AG94" s="187">
        <f t="shared" si="4"/>
        <v>0</v>
      </c>
      <c r="AH94" s="187"/>
      <c r="AI94" s="187"/>
      <c r="AJ94" s="53"/>
      <c r="AK94" s="188"/>
      <c r="AL94" s="188"/>
      <c r="AM94" s="186"/>
      <c r="AN94" s="186"/>
      <c r="AO94" s="185"/>
      <c r="AP94" s="185"/>
      <c r="AQ94" s="185"/>
      <c r="AR94" s="187">
        <f t="shared" si="5"/>
        <v>0</v>
      </c>
      <c r="AS94" s="187"/>
      <c r="AT94" s="200"/>
      <c r="AU94" s="137"/>
      <c r="AV94" s="135"/>
      <c r="AW94" s="135"/>
      <c r="AX94" s="135"/>
      <c r="AY94" s="135"/>
      <c r="AZ94" s="136"/>
    </row>
    <row r="95" spans="1:52" ht="36" customHeight="1" x14ac:dyDescent="0.2">
      <c r="A95" s="73">
        <v>77</v>
      </c>
      <c r="B95" s="170"/>
      <c r="C95" s="167"/>
      <c r="D95" s="167"/>
      <c r="E95" s="167"/>
      <c r="F95" s="167"/>
      <c r="G95" s="167"/>
      <c r="H95" s="167"/>
      <c r="I95" s="167"/>
      <c r="J95" s="167"/>
      <c r="K95" s="167"/>
      <c r="L95" s="167"/>
      <c r="M95" s="167"/>
      <c r="N95" s="167"/>
      <c r="O95" s="167"/>
      <c r="P95" s="168"/>
      <c r="Q95" s="168"/>
      <c r="R95" s="169"/>
      <c r="S95" s="169"/>
      <c r="T95" s="169"/>
      <c r="U95" s="134"/>
      <c r="V95" s="135"/>
      <c r="W95" s="135"/>
      <c r="X95" s="136"/>
      <c r="Y95" s="132"/>
      <c r="Z95" s="133"/>
      <c r="AA95" s="133"/>
      <c r="AB95" s="186"/>
      <c r="AC95" s="186"/>
      <c r="AD95" s="185"/>
      <c r="AE95" s="185"/>
      <c r="AF95" s="185"/>
      <c r="AG95" s="187">
        <f t="shared" si="4"/>
        <v>0</v>
      </c>
      <c r="AH95" s="187"/>
      <c r="AI95" s="187"/>
      <c r="AJ95" s="53"/>
      <c r="AK95" s="188"/>
      <c r="AL95" s="188"/>
      <c r="AM95" s="186"/>
      <c r="AN95" s="186"/>
      <c r="AO95" s="185"/>
      <c r="AP95" s="185"/>
      <c r="AQ95" s="185"/>
      <c r="AR95" s="187">
        <f t="shared" si="5"/>
        <v>0</v>
      </c>
      <c r="AS95" s="187"/>
      <c r="AT95" s="200"/>
      <c r="AU95" s="137"/>
      <c r="AV95" s="135"/>
      <c r="AW95" s="135"/>
      <c r="AX95" s="135"/>
      <c r="AY95" s="135"/>
      <c r="AZ95" s="136"/>
    </row>
    <row r="96" spans="1:52" ht="36" customHeight="1" x14ac:dyDescent="0.2">
      <c r="A96" s="73">
        <v>78</v>
      </c>
      <c r="B96" s="170"/>
      <c r="C96" s="167"/>
      <c r="D96" s="167"/>
      <c r="E96" s="167"/>
      <c r="F96" s="167"/>
      <c r="G96" s="167"/>
      <c r="H96" s="167"/>
      <c r="I96" s="167"/>
      <c r="J96" s="167"/>
      <c r="K96" s="167"/>
      <c r="L96" s="167"/>
      <c r="M96" s="167"/>
      <c r="N96" s="167"/>
      <c r="O96" s="167"/>
      <c r="P96" s="168"/>
      <c r="Q96" s="168"/>
      <c r="R96" s="169"/>
      <c r="S96" s="169"/>
      <c r="T96" s="169"/>
      <c r="U96" s="134"/>
      <c r="V96" s="135"/>
      <c r="W96" s="135"/>
      <c r="X96" s="136"/>
      <c r="Y96" s="132"/>
      <c r="Z96" s="133"/>
      <c r="AA96" s="133"/>
      <c r="AB96" s="186"/>
      <c r="AC96" s="186"/>
      <c r="AD96" s="185"/>
      <c r="AE96" s="185"/>
      <c r="AF96" s="185"/>
      <c r="AG96" s="187">
        <f t="shared" si="4"/>
        <v>0</v>
      </c>
      <c r="AH96" s="187"/>
      <c r="AI96" s="187"/>
      <c r="AJ96" s="53"/>
      <c r="AK96" s="188"/>
      <c r="AL96" s="188"/>
      <c r="AM96" s="186"/>
      <c r="AN96" s="186"/>
      <c r="AO96" s="185"/>
      <c r="AP96" s="185"/>
      <c r="AQ96" s="185"/>
      <c r="AR96" s="187">
        <f t="shared" si="5"/>
        <v>0</v>
      </c>
      <c r="AS96" s="187"/>
      <c r="AT96" s="200"/>
      <c r="AU96" s="137"/>
      <c r="AV96" s="135"/>
      <c r="AW96" s="135"/>
      <c r="AX96" s="135"/>
      <c r="AY96" s="135"/>
      <c r="AZ96" s="136"/>
    </row>
    <row r="97" spans="1:52" ht="36" customHeight="1" x14ac:dyDescent="0.2">
      <c r="A97" s="73">
        <v>79</v>
      </c>
      <c r="B97" s="170"/>
      <c r="C97" s="167"/>
      <c r="D97" s="167"/>
      <c r="E97" s="167"/>
      <c r="F97" s="167"/>
      <c r="G97" s="167"/>
      <c r="H97" s="167"/>
      <c r="I97" s="167"/>
      <c r="J97" s="167"/>
      <c r="K97" s="167"/>
      <c r="L97" s="167"/>
      <c r="M97" s="167"/>
      <c r="N97" s="167"/>
      <c r="O97" s="167"/>
      <c r="P97" s="168"/>
      <c r="Q97" s="168"/>
      <c r="R97" s="169"/>
      <c r="S97" s="169"/>
      <c r="T97" s="169"/>
      <c r="U97" s="134"/>
      <c r="V97" s="135"/>
      <c r="W97" s="135"/>
      <c r="X97" s="136"/>
      <c r="Y97" s="132"/>
      <c r="Z97" s="133"/>
      <c r="AA97" s="133"/>
      <c r="AB97" s="186"/>
      <c r="AC97" s="186"/>
      <c r="AD97" s="185"/>
      <c r="AE97" s="185"/>
      <c r="AF97" s="185"/>
      <c r="AG97" s="187">
        <f t="shared" si="4"/>
        <v>0</v>
      </c>
      <c r="AH97" s="187"/>
      <c r="AI97" s="187"/>
      <c r="AJ97" s="53"/>
      <c r="AK97" s="188"/>
      <c r="AL97" s="188"/>
      <c r="AM97" s="186"/>
      <c r="AN97" s="186"/>
      <c r="AO97" s="185"/>
      <c r="AP97" s="185"/>
      <c r="AQ97" s="185"/>
      <c r="AR97" s="187">
        <f t="shared" si="5"/>
        <v>0</v>
      </c>
      <c r="AS97" s="187"/>
      <c r="AT97" s="200"/>
      <c r="AU97" s="137"/>
      <c r="AV97" s="135"/>
      <c r="AW97" s="135"/>
      <c r="AX97" s="135"/>
      <c r="AY97" s="135"/>
      <c r="AZ97" s="136"/>
    </row>
    <row r="98" spans="1:52" ht="36" customHeight="1" x14ac:dyDescent="0.2">
      <c r="A98" s="73">
        <v>80</v>
      </c>
      <c r="B98" s="170"/>
      <c r="C98" s="167"/>
      <c r="D98" s="167"/>
      <c r="E98" s="167"/>
      <c r="F98" s="167"/>
      <c r="G98" s="167"/>
      <c r="H98" s="167"/>
      <c r="I98" s="167"/>
      <c r="J98" s="167"/>
      <c r="K98" s="167"/>
      <c r="L98" s="167"/>
      <c r="M98" s="167"/>
      <c r="N98" s="167"/>
      <c r="O98" s="167"/>
      <c r="P98" s="168"/>
      <c r="Q98" s="168"/>
      <c r="R98" s="169"/>
      <c r="S98" s="169"/>
      <c r="T98" s="169"/>
      <c r="U98" s="134"/>
      <c r="V98" s="135"/>
      <c r="W98" s="135"/>
      <c r="X98" s="136"/>
      <c r="Y98" s="132"/>
      <c r="Z98" s="133"/>
      <c r="AA98" s="133"/>
      <c r="AB98" s="186"/>
      <c r="AC98" s="186"/>
      <c r="AD98" s="185"/>
      <c r="AE98" s="185"/>
      <c r="AF98" s="185"/>
      <c r="AG98" s="187">
        <f t="shared" si="4"/>
        <v>0</v>
      </c>
      <c r="AH98" s="187"/>
      <c r="AI98" s="187"/>
      <c r="AJ98" s="53"/>
      <c r="AK98" s="188"/>
      <c r="AL98" s="188"/>
      <c r="AM98" s="186"/>
      <c r="AN98" s="186"/>
      <c r="AO98" s="185"/>
      <c r="AP98" s="185"/>
      <c r="AQ98" s="185"/>
      <c r="AR98" s="187">
        <f t="shared" si="5"/>
        <v>0</v>
      </c>
      <c r="AS98" s="187"/>
      <c r="AT98" s="200"/>
      <c r="AU98" s="137"/>
      <c r="AV98" s="135"/>
      <c r="AW98" s="135"/>
      <c r="AX98" s="135"/>
      <c r="AY98" s="135"/>
      <c r="AZ98" s="136"/>
    </row>
    <row r="99" spans="1:52" ht="36" customHeight="1" x14ac:dyDescent="0.2">
      <c r="A99" s="73">
        <v>81</v>
      </c>
      <c r="B99" s="170"/>
      <c r="C99" s="167"/>
      <c r="D99" s="167"/>
      <c r="E99" s="167"/>
      <c r="F99" s="167"/>
      <c r="G99" s="167"/>
      <c r="H99" s="167"/>
      <c r="I99" s="167"/>
      <c r="J99" s="167"/>
      <c r="K99" s="167"/>
      <c r="L99" s="167"/>
      <c r="M99" s="167"/>
      <c r="N99" s="167"/>
      <c r="O99" s="167"/>
      <c r="P99" s="168"/>
      <c r="Q99" s="168"/>
      <c r="R99" s="169"/>
      <c r="S99" s="169"/>
      <c r="T99" s="169"/>
      <c r="U99" s="134"/>
      <c r="V99" s="135"/>
      <c r="W99" s="135"/>
      <c r="X99" s="136"/>
      <c r="Y99" s="132"/>
      <c r="Z99" s="133"/>
      <c r="AA99" s="133"/>
      <c r="AB99" s="186"/>
      <c r="AC99" s="186"/>
      <c r="AD99" s="185"/>
      <c r="AE99" s="185"/>
      <c r="AF99" s="185"/>
      <c r="AG99" s="187">
        <f t="shared" si="4"/>
        <v>0</v>
      </c>
      <c r="AH99" s="187"/>
      <c r="AI99" s="187"/>
      <c r="AJ99" s="53"/>
      <c r="AK99" s="188"/>
      <c r="AL99" s="188"/>
      <c r="AM99" s="186"/>
      <c r="AN99" s="186"/>
      <c r="AO99" s="185"/>
      <c r="AP99" s="185"/>
      <c r="AQ99" s="185"/>
      <c r="AR99" s="187">
        <f t="shared" si="5"/>
        <v>0</v>
      </c>
      <c r="AS99" s="187"/>
      <c r="AT99" s="200"/>
      <c r="AU99" s="137"/>
      <c r="AV99" s="135"/>
      <c r="AW99" s="135"/>
      <c r="AX99" s="135"/>
      <c r="AY99" s="135"/>
      <c r="AZ99" s="136"/>
    </row>
    <row r="100" spans="1:52" ht="36" customHeight="1" x14ac:dyDescent="0.2">
      <c r="A100" s="73">
        <v>82</v>
      </c>
      <c r="B100" s="170"/>
      <c r="C100" s="167"/>
      <c r="D100" s="167"/>
      <c r="E100" s="167"/>
      <c r="F100" s="167"/>
      <c r="G100" s="167"/>
      <c r="H100" s="167"/>
      <c r="I100" s="167"/>
      <c r="J100" s="167"/>
      <c r="K100" s="167"/>
      <c r="L100" s="167"/>
      <c r="M100" s="167"/>
      <c r="N100" s="167"/>
      <c r="O100" s="167"/>
      <c r="P100" s="168"/>
      <c r="Q100" s="168"/>
      <c r="R100" s="169"/>
      <c r="S100" s="169"/>
      <c r="T100" s="169"/>
      <c r="U100" s="134"/>
      <c r="V100" s="135"/>
      <c r="W100" s="135"/>
      <c r="X100" s="136"/>
      <c r="Y100" s="132"/>
      <c r="Z100" s="133"/>
      <c r="AA100" s="133"/>
      <c r="AB100" s="186"/>
      <c r="AC100" s="186"/>
      <c r="AD100" s="185"/>
      <c r="AE100" s="185"/>
      <c r="AF100" s="185"/>
      <c r="AG100" s="187">
        <f t="shared" si="4"/>
        <v>0</v>
      </c>
      <c r="AH100" s="187"/>
      <c r="AI100" s="187"/>
      <c r="AJ100" s="53"/>
      <c r="AK100" s="188"/>
      <c r="AL100" s="188"/>
      <c r="AM100" s="186"/>
      <c r="AN100" s="186"/>
      <c r="AO100" s="185"/>
      <c r="AP100" s="185"/>
      <c r="AQ100" s="185"/>
      <c r="AR100" s="187">
        <f t="shared" si="5"/>
        <v>0</v>
      </c>
      <c r="AS100" s="187"/>
      <c r="AT100" s="200"/>
      <c r="AU100" s="137"/>
      <c r="AV100" s="135"/>
      <c r="AW100" s="135"/>
      <c r="AX100" s="135"/>
      <c r="AY100" s="135"/>
      <c r="AZ100" s="136"/>
    </row>
    <row r="101" spans="1:52" ht="36" customHeight="1" x14ac:dyDescent="0.2">
      <c r="A101" s="73">
        <v>83</v>
      </c>
      <c r="B101" s="170"/>
      <c r="C101" s="167"/>
      <c r="D101" s="167"/>
      <c r="E101" s="167"/>
      <c r="F101" s="167"/>
      <c r="G101" s="167"/>
      <c r="H101" s="167"/>
      <c r="I101" s="167"/>
      <c r="J101" s="167"/>
      <c r="K101" s="167"/>
      <c r="L101" s="167"/>
      <c r="M101" s="167"/>
      <c r="N101" s="167"/>
      <c r="O101" s="167"/>
      <c r="P101" s="168"/>
      <c r="Q101" s="168"/>
      <c r="R101" s="169"/>
      <c r="S101" s="169"/>
      <c r="T101" s="169"/>
      <c r="U101" s="134"/>
      <c r="V101" s="135"/>
      <c r="W101" s="135"/>
      <c r="X101" s="136"/>
      <c r="Y101" s="132"/>
      <c r="Z101" s="133"/>
      <c r="AA101" s="133"/>
      <c r="AB101" s="186"/>
      <c r="AC101" s="186"/>
      <c r="AD101" s="185"/>
      <c r="AE101" s="185"/>
      <c r="AF101" s="185"/>
      <c r="AG101" s="187">
        <f t="shared" si="4"/>
        <v>0</v>
      </c>
      <c r="AH101" s="187"/>
      <c r="AI101" s="187"/>
      <c r="AJ101" s="53"/>
      <c r="AK101" s="188"/>
      <c r="AL101" s="188"/>
      <c r="AM101" s="186"/>
      <c r="AN101" s="186"/>
      <c r="AO101" s="185"/>
      <c r="AP101" s="185"/>
      <c r="AQ101" s="185"/>
      <c r="AR101" s="187">
        <f t="shared" si="5"/>
        <v>0</v>
      </c>
      <c r="AS101" s="187"/>
      <c r="AT101" s="200"/>
      <c r="AU101" s="137"/>
      <c r="AV101" s="135"/>
      <c r="AW101" s="135"/>
      <c r="AX101" s="135"/>
      <c r="AY101" s="135"/>
      <c r="AZ101" s="136"/>
    </row>
    <row r="102" spans="1:52" ht="36" customHeight="1" x14ac:dyDescent="0.2">
      <c r="A102" s="73">
        <v>84</v>
      </c>
      <c r="B102" s="170"/>
      <c r="C102" s="167"/>
      <c r="D102" s="167"/>
      <c r="E102" s="167"/>
      <c r="F102" s="167"/>
      <c r="G102" s="167"/>
      <c r="H102" s="167"/>
      <c r="I102" s="167"/>
      <c r="J102" s="167"/>
      <c r="K102" s="167"/>
      <c r="L102" s="167"/>
      <c r="M102" s="167"/>
      <c r="N102" s="167"/>
      <c r="O102" s="167"/>
      <c r="P102" s="168"/>
      <c r="Q102" s="168"/>
      <c r="R102" s="169"/>
      <c r="S102" s="169"/>
      <c r="T102" s="169"/>
      <c r="U102" s="134"/>
      <c r="V102" s="135"/>
      <c r="W102" s="135"/>
      <c r="X102" s="136"/>
      <c r="Y102" s="132"/>
      <c r="Z102" s="133"/>
      <c r="AA102" s="133"/>
      <c r="AB102" s="186"/>
      <c r="AC102" s="186"/>
      <c r="AD102" s="185"/>
      <c r="AE102" s="185"/>
      <c r="AF102" s="185"/>
      <c r="AG102" s="187">
        <f t="shared" si="4"/>
        <v>0</v>
      </c>
      <c r="AH102" s="187"/>
      <c r="AI102" s="187"/>
      <c r="AJ102" s="53"/>
      <c r="AK102" s="188"/>
      <c r="AL102" s="188"/>
      <c r="AM102" s="186"/>
      <c r="AN102" s="186"/>
      <c r="AO102" s="185"/>
      <c r="AP102" s="185"/>
      <c r="AQ102" s="185"/>
      <c r="AR102" s="187">
        <f t="shared" si="5"/>
        <v>0</v>
      </c>
      <c r="AS102" s="187"/>
      <c r="AT102" s="200"/>
      <c r="AU102" s="137"/>
      <c r="AV102" s="135"/>
      <c r="AW102" s="135"/>
      <c r="AX102" s="135"/>
      <c r="AY102" s="135"/>
      <c r="AZ102" s="136"/>
    </row>
    <row r="103" spans="1:52" ht="36" customHeight="1" x14ac:dyDescent="0.2">
      <c r="A103" s="73">
        <v>85</v>
      </c>
      <c r="B103" s="170"/>
      <c r="C103" s="167"/>
      <c r="D103" s="167"/>
      <c r="E103" s="167"/>
      <c r="F103" s="167"/>
      <c r="G103" s="167"/>
      <c r="H103" s="167"/>
      <c r="I103" s="167"/>
      <c r="J103" s="167"/>
      <c r="K103" s="167"/>
      <c r="L103" s="167"/>
      <c r="M103" s="167"/>
      <c r="N103" s="167"/>
      <c r="O103" s="167"/>
      <c r="P103" s="168"/>
      <c r="Q103" s="168"/>
      <c r="R103" s="169"/>
      <c r="S103" s="169"/>
      <c r="T103" s="169"/>
      <c r="U103" s="134"/>
      <c r="V103" s="135"/>
      <c r="W103" s="135"/>
      <c r="X103" s="136"/>
      <c r="Y103" s="132"/>
      <c r="Z103" s="133"/>
      <c r="AA103" s="133"/>
      <c r="AB103" s="186"/>
      <c r="AC103" s="186"/>
      <c r="AD103" s="185"/>
      <c r="AE103" s="185"/>
      <c r="AF103" s="185"/>
      <c r="AG103" s="187">
        <f t="shared" si="4"/>
        <v>0</v>
      </c>
      <c r="AH103" s="187"/>
      <c r="AI103" s="187"/>
      <c r="AJ103" s="53"/>
      <c r="AK103" s="188"/>
      <c r="AL103" s="188"/>
      <c r="AM103" s="186"/>
      <c r="AN103" s="186"/>
      <c r="AO103" s="185"/>
      <c r="AP103" s="185"/>
      <c r="AQ103" s="185"/>
      <c r="AR103" s="187">
        <f t="shared" si="5"/>
        <v>0</v>
      </c>
      <c r="AS103" s="187"/>
      <c r="AT103" s="200"/>
      <c r="AU103" s="137"/>
      <c r="AV103" s="135"/>
      <c r="AW103" s="135"/>
      <c r="AX103" s="135"/>
      <c r="AY103" s="135"/>
      <c r="AZ103" s="136"/>
    </row>
    <row r="104" spans="1:52" ht="36" customHeight="1" x14ac:dyDescent="0.2">
      <c r="A104" s="73">
        <v>86</v>
      </c>
      <c r="B104" s="170"/>
      <c r="C104" s="167"/>
      <c r="D104" s="167"/>
      <c r="E104" s="167"/>
      <c r="F104" s="167"/>
      <c r="G104" s="167"/>
      <c r="H104" s="167"/>
      <c r="I104" s="167"/>
      <c r="J104" s="167"/>
      <c r="K104" s="167"/>
      <c r="L104" s="167"/>
      <c r="M104" s="167"/>
      <c r="N104" s="167"/>
      <c r="O104" s="167"/>
      <c r="P104" s="168"/>
      <c r="Q104" s="168"/>
      <c r="R104" s="169"/>
      <c r="S104" s="169"/>
      <c r="T104" s="169"/>
      <c r="U104" s="134"/>
      <c r="V104" s="135"/>
      <c r="W104" s="135"/>
      <c r="X104" s="136"/>
      <c r="Y104" s="132"/>
      <c r="Z104" s="133"/>
      <c r="AA104" s="133"/>
      <c r="AB104" s="186"/>
      <c r="AC104" s="186"/>
      <c r="AD104" s="185"/>
      <c r="AE104" s="185"/>
      <c r="AF104" s="185"/>
      <c r="AG104" s="187">
        <f t="shared" si="4"/>
        <v>0</v>
      </c>
      <c r="AH104" s="187"/>
      <c r="AI104" s="187"/>
      <c r="AJ104" s="53"/>
      <c r="AK104" s="188"/>
      <c r="AL104" s="188"/>
      <c r="AM104" s="186"/>
      <c r="AN104" s="186"/>
      <c r="AO104" s="185"/>
      <c r="AP104" s="185"/>
      <c r="AQ104" s="185"/>
      <c r="AR104" s="187">
        <f t="shared" si="5"/>
        <v>0</v>
      </c>
      <c r="AS104" s="187"/>
      <c r="AT104" s="200"/>
      <c r="AU104" s="137"/>
      <c r="AV104" s="135"/>
      <c r="AW104" s="135"/>
      <c r="AX104" s="135"/>
      <c r="AY104" s="135"/>
      <c r="AZ104" s="136"/>
    </row>
    <row r="105" spans="1:52" ht="36" customHeight="1" x14ac:dyDescent="0.2">
      <c r="A105" s="73">
        <v>87</v>
      </c>
      <c r="B105" s="170"/>
      <c r="C105" s="167"/>
      <c r="D105" s="167"/>
      <c r="E105" s="167"/>
      <c r="F105" s="167"/>
      <c r="G105" s="167"/>
      <c r="H105" s="167"/>
      <c r="I105" s="167"/>
      <c r="J105" s="167"/>
      <c r="K105" s="167"/>
      <c r="L105" s="167"/>
      <c r="M105" s="167"/>
      <c r="N105" s="167"/>
      <c r="O105" s="167"/>
      <c r="P105" s="168"/>
      <c r="Q105" s="168"/>
      <c r="R105" s="169"/>
      <c r="S105" s="169"/>
      <c r="T105" s="169"/>
      <c r="U105" s="134"/>
      <c r="V105" s="135"/>
      <c r="W105" s="135"/>
      <c r="X105" s="136"/>
      <c r="Y105" s="132"/>
      <c r="Z105" s="133"/>
      <c r="AA105" s="133"/>
      <c r="AB105" s="186"/>
      <c r="AC105" s="186"/>
      <c r="AD105" s="185"/>
      <c r="AE105" s="185"/>
      <c r="AF105" s="185"/>
      <c r="AG105" s="187">
        <f t="shared" si="4"/>
        <v>0</v>
      </c>
      <c r="AH105" s="187"/>
      <c r="AI105" s="187"/>
      <c r="AJ105" s="53"/>
      <c r="AK105" s="188"/>
      <c r="AL105" s="188"/>
      <c r="AM105" s="186"/>
      <c r="AN105" s="186"/>
      <c r="AO105" s="185"/>
      <c r="AP105" s="185"/>
      <c r="AQ105" s="185"/>
      <c r="AR105" s="187">
        <f t="shared" si="5"/>
        <v>0</v>
      </c>
      <c r="AS105" s="187"/>
      <c r="AT105" s="200"/>
      <c r="AU105" s="137"/>
      <c r="AV105" s="135"/>
      <c r="AW105" s="135"/>
      <c r="AX105" s="135"/>
      <c r="AY105" s="135"/>
      <c r="AZ105" s="136"/>
    </row>
    <row r="106" spans="1:52" ht="36" customHeight="1" x14ac:dyDescent="0.2">
      <c r="A106" s="73">
        <v>88</v>
      </c>
      <c r="B106" s="170"/>
      <c r="C106" s="167"/>
      <c r="D106" s="167"/>
      <c r="E106" s="167"/>
      <c r="F106" s="167"/>
      <c r="G106" s="167"/>
      <c r="H106" s="167"/>
      <c r="I106" s="167"/>
      <c r="J106" s="167"/>
      <c r="K106" s="167"/>
      <c r="L106" s="167"/>
      <c r="M106" s="167"/>
      <c r="N106" s="167"/>
      <c r="O106" s="167"/>
      <c r="P106" s="168"/>
      <c r="Q106" s="168"/>
      <c r="R106" s="169"/>
      <c r="S106" s="169"/>
      <c r="T106" s="169"/>
      <c r="U106" s="134"/>
      <c r="V106" s="135"/>
      <c r="W106" s="135"/>
      <c r="X106" s="136"/>
      <c r="Y106" s="132"/>
      <c r="Z106" s="133"/>
      <c r="AA106" s="133"/>
      <c r="AB106" s="186"/>
      <c r="AC106" s="186"/>
      <c r="AD106" s="185"/>
      <c r="AE106" s="185"/>
      <c r="AF106" s="185"/>
      <c r="AG106" s="187">
        <f t="shared" si="4"/>
        <v>0</v>
      </c>
      <c r="AH106" s="187"/>
      <c r="AI106" s="187"/>
      <c r="AJ106" s="53"/>
      <c r="AK106" s="188"/>
      <c r="AL106" s="188"/>
      <c r="AM106" s="186"/>
      <c r="AN106" s="186"/>
      <c r="AO106" s="185"/>
      <c r="AP106" s="185"/>
      <c r="AQ106" s="185"/>
      <c r="AR106" s="187">
        <f t="shared" si="5"/>
        <v>0</v>
      </c>
      <c r="AS106" s="187"/>
      <c r="AT106" s="200"/>
      <c r="AU106" s="137"/>
      <c r="AV106" s="135"/>
      <c r="AW106" s="135"/>
      <c r="AX106" s="135"/>
      <c r="AY106" s="135"/>
      <c r="AZ106" s="136"/>
    </row>
    <row r="107" spans="1:52" ht="36" customHeight="1" x14ac:dyDescent="0.2">
      <c r="A107" s="73">
        <v>89</v>
      </c>
      <c r="B107" s="170"/>
      <c r="C107" s="167"/>
      <c r="D107" s="167"/>
      <c r="E107" s="167"/>
      <c r="F107" s="167"/>
      <c r="G107" s="167"/>
      <c r="H107" s="167"/>
      <c r="I107" s="167"/>
      <c r="J107" s="167"/>
      <c r="K107" s="167"/>
      <c r="L107" s="167"/>
      <c r="M107" s="167"/>
      <c r="N107" s="167"/>
      <c r="O107" s="167"/>
      <c r="P107" s="168"/>
      <c r="Q107" s="168"/>
      <c r="R107" s="169"/>
      <c r="S107" s="169"/>
      <c r="T107" s="169"/>
      <c r="U107" s="134"/>
      <c r="V107" s="135"/>
      <c r="W107" s="135"/>
      <c r="X107" s="136"/>
      <c r="Y107" s="132"/>
      <c r="Z107" s="133"/>
      <c r="AA107" s="133"/>
      <c r="AB107" s="186"/>
      <c r="AC107" s="186"/>
      <c r="AD107" s="185"/>
      <c r="AE107" s="185"/>
      <c r="AF107" s="185"/>
      <c r="AG107" s="187">
        <f t="shared" si="4"/>
        <v>0</v>
      </c>
      <c r="AH107" s="187"/>
      <c r="AI107" s="187"/>
      <c r="AJ107" s="53"/>
      <c r="AK107" s="188"/>
      <c r="AL107" s="188"/>
      <c r="AM107" s="186"/>
      <c r="AN107" s="186"/>
      <c r="AO107" s="185"/>
      <c r="AP107" s="185"/>
      <c r="AQ107" s="185"/>
      <c r="AR107" s="187">
        <f t="shared" si="5"/>
        <v>0</v>
      </c>
      <c r="AS107" s="187"/>
      <c r="AT107" s="200"/>
      <c r="AU107" s="137"/>
      <c r="AV107" s="135"/>
      <c r="AW107" s="135"/>
      <c r="AX107" s="135"/>
      <c r="AY107" s="135"/>
      <c r="AZ107" s="136"/>
    </row>
    <row r="108" spans="1:52" ht="36" customHeight="1" x14ac:dyDescent="0.2">
      <c r="A108" s="73">
        <v>90</v>
      </c>
      <c r="B108" s="170"/>
      <c r="C108" s="167"/>
      <c r="D108" s="167"/>
      <c r="E108" s="167"/>
      <c r="F108" s="167"/>
      <c r="G108" s="167"/>
      <c r="H108" s="167"/>
      <c r="I108" s="167"/>
      <c r="J108" s="167"/>
      <c r="K108" s="167"/>
      <c r="L108" s="167"/>
      <c r="M108" s="167"/>
      <c r="N108" s="167"/>
      <c r="O108" s="167"/>
      <c r="P108" s="168"/>
      <c r="Q108" s="168"/>
      <c r="R108" s="169"/>
      <c r="S108" s="169"/>
      <c r="T108" s="169"/>
      <c r="U108" s="134"/>
      <c r="V108" s="135"/>
      <c r="W108" s="135"/>
      <c r="X108" s="136"/>
      <c r="Y108" s="132"/>
      <c r="Z108" s="133"/>
      <c r="AA108" s="133"/>
      <c r="AB108" s="186"/>
      <c r="AC108" s="186"/>
      <c r="AD108" s="185"/>
      <c r="AE108" s="185"/>
      <c r="AF108" s="185"/>
      <c r="AG108" s="187">
        <f t="shared" si="4"/>
        <v>0</v>
      </c>
      <c r="AH108" s="187"/>
      <c r="AI108" s="187"/>
      <c r="AJ108" s="53"/>
      <c r="AK108" s="188"/>
      <c r="AL108" s="188"/>
      <c r="AM108" s="186"/>
      <c r="AN108" s="186"/>
      <c r="AO108" s="185"/>
      <c r="AP108" s="185"/>
      <c r="AQ108" s="185"/>
      <c r="AR108" s="187">
        <f t="shared" si="5"/>
        <v>0</v>
      </c>
      <c r="AS108" s="187"/>
      <c r="AT108" s="200"/>
      <c r="AU108" s="137"/>
      <c r="AV108" s="135"/>
      <c r="AW108" s="135"/>
      <c r="AX108" s="135"/>
      <c r="AY108" s="135"/>
      <c r="AZ108" s="136"/>
    </row>
    <row r="109" spans="1:52" ht="36" customHeight="1" x14ac:dyDescent="0.2">
      <c r="A109" s="73">
        <v>91</v>
      </c>
      <c r="B109" s="170"/>
      <c r="C109" s="167"/>
      <c r="D109" s="167"/>
      <c r="E109" s="167"/>
      <c r="F109" s="167"/>
      <c r="G109" s="167"/>
      <c r="H109" s="167"/>
      <c r="I109" s="167"/>
      <c r="J109" s="167"/>
      <c r="K109" s="167"/>
      <c r="L109" s="167"/>
      <c r="M109" s="167"/>
      <c r="N109" s="167"/>
      <c r="O109" s="167"/>
      <c r="P109" s="168"/>
      <c r="Q109" s="168"/>
      <c r="R109" s="169"/>
      <c r="S109" s="169"/>
      <c r="T109" s="169"/>
      <c r="U109" s="134"/>
      <c r="V109" s="135"/>
      <c r="W109" s="135"/>
      <c r="X109" s="136"/>
      <c r="Y109" s="132"/>
      <c r="Z109" s="133"/>
      <c r="AA109" s="133"/>
      <c r="AB109" s="186"/>
      <c r="AC109" s="186"/>
      <c r="AD109" s="185"/>
      <c r="AE109" s="185"/>
      <c r="AF109" s="185"/>
      <c r="AG109" s="187">
        <f t="shared" si="4"/>
        <v>0</v>
      </c>
      <c r="AH109" s="187"/>
      <c r="AI109" s="187"/>
      <c r="AJ109" s="53"/>
      <c r="AK109" s="188"/>
      <c r="AL109" s="188"/>
      <c r="AM109" s="186"/>
      <c r="AN109" s="186"/>
      <c r="AO109" s="185"/>
      <c r="AP109" s="185"/>
      <c r="AQ109" s="185"/>
      <c r="AR109" s="187">
        <f t="shared" si="5"/>
        <v>0</v>
      </c>
      <c r="AS109" s="187"/>
      <c r="AT109" s="200"/>
      <c r="AU109" s="137"/>
      <c r="AV109" s="135"/>
      <c r="AW109" s="135"/>
      <c r="AX109" s="135"/>
      <c r="AY109" s="135"/>
      <c r="AZ109" s="136"/>
    </row>
    <row r="110" spans="1:52" ht="36" customHeight="1" x14ac:dyDescent="0.2">
      <c r="A110" s="73">
        <v>92</v>
      </c>
      <c r="B110" s="170"/>
      <c r="C110" s="167"/>
      <c r="D110" s="167"/>
      <c r="E110" s="167"/>
      <c r="F110" s="167"/>
      <c r="G110" s="167"/>
      <c r="H110" s="167"/>
      <c r="I110" s="167"/>
      <c r="J110" s="167"/>
      <c r="K110" s="167"/>
      <c r="L110" s="167"/>
      <c r="M110" s="167"/>
      <c r="N110" s="167"/>
      <c r="O110" s="167"/>
      <c r="P110" s="168"/>
      <c r="Q110" s="168"/>
      <c r="R110" s="169"/>
      <c r="S110" s="169"/>
      <c r="T110" s="169"/>
      <c r="U110" s="134"/>
      <c r="V110" s="135"/>
      <c r="W110" s="135"/>
      <c r="X110" s="136"/>
      <c r="Y110" s="132"/>
      <c r="Z110" s="133"/>
      <c r="AA110" s="133"/>
      <c r="AB110" s="186"/>
      <c r="AC110" s="186"/>
      <c r="AD110" s="185"/>
      <c r="AE110" s="185"/>
      <c r="AF110" s="185"/>
      <c r="AG110" s="187">
        <f t="shared" si="4"/>
        <v>0</v>
      </c>
      <c r="AH110" s="187"/>
      <c r="AI110" s="187"/>
      <c r="AJ110" s="53"/>
      <c r="AK110" s="188"/>
      <c r="AL110" s="188"/>
      <c r="AM110" s="186"/>
      <c r="AN110" s="186"/>
      <c r="AO110" s="185"/>
      <c r="AP110" s="185"/>
      <c r="AQ110" s="185"/>
      <c r="AR110" s="187">
        <f t="shared" si="5"/>
        <v>0</v>
      </c>
      <c r="AS110" s="187"/>
      <c r="AT110" s="200"/>
      <c r="AU110" s="137"/>
      <c r="AV110" s="135"/>
      <c r="AW110" s="135"/>
      <c r="AX110" s="135"/>
      <c r="AY110" s="135"/>
      <c r="AZ110" s="136"/>
    </row>
    <row r="111" spans="1:52" ht="36" customHeight="1" x14ac:dyDescent="0.2">
      <c r="A111" s="73">
        <v>93</v>
      </c>
      <c r="B111" s="170"/>
      <c r="C111" s="167"/>
      <c r="D111" s="167"/>
      <c r="E111" s="167"/>
      <c r="F111" s="167"/>
      <c r="G111" s="167"/>
      <c r="H111" s="167"/>
      <c r="I111" s="167"/>
      <c r="J111" s="167"/>
      <c r="K111" s="167"/>
      <c r="L111" s="167"/>
      <c r="M111" s="167"/>
      <c r="N111" s="167"/>
      <c r="O111" s="167"/>
      <c r="P111" s="168"/>
      <c r="Q111" s="168"/>
      <c r="R111" s="169"/>
      <c r="S111" s="169"/>
      <c r="T111" s="169"/>
      <c r="U111" s="134"/>
      <c r="V111" s="135"/>
      <c r="W111" s="135"/>
      <c r="X111" s="136"/>
      <c r="Y111" s="132"/>
      <c r="Z111" s="133"/>
      <c r="AA111" s="133"/>
      <c r="AB111" s="186"/>
      <c r="AC111" s="186"/>
      <c r="AD111" s="185"/>
      <c r="AE111" s="185"/>
      <c r="AF111" s="185"/>
      <c r="AG111" s="187">
        <f t="shared" si="4"/>
        <v>0</v>
      </c>
      <c r="AH111" s="187"/>
      <c r="AI111" s="187"/>
      <c r="AJ111" s="53"/>
      <c r="AK111" s="188"/>
      <c r="AL111" s="188"/>
      <c r="AM111" s="186"/>
      <c r="AN111" s="186"/>
      <c r="AO111" s="185"/>
      <c r="AP111" s="185"/>
      <c r="AQ111" s="185"/>
      <c r="AR111" s="187">
        <f t="shared" si="5"/>
        <v>0</v>
      </c>
      <c r="AS111" s="187"/>
      <c r="AT111" s="200"/>
      <c r="AU111" s="137"/>
      <c r="AV111" s="135"/>
      <c r="AW111" s="135"/>
      <c r="AX111" s="135"/>
      <c r="AY111" s="135"/>
      <c r="AZ111" s="136"/>
    </row>
    <row r="112" spans="1:52" ht="36" customHeight="1" x14ac:dyDescent="0.2">
      <c r="A112" s="73">
        <v>94</v>
      </c>
      <c r="B112" s="170"/>
      <c r="C112" s="167"/>
      <c r="D112" s="167"/>
      <c r="E112" s="167"/>
      <c r="F112" s="167"/>
      <c r="G112" s="167"/>
      <c r="H112" s="167"/>
      <c r="I112" s="167"/>
      <c r="J112" s="167"/>
      <c r="K112" s="167"/>
      <c r="L112" s="167"/>
      <c r="M112" s="167"/>
      <c r="N112" s="167"/>
      <c r="O112" s="167"/>
      <c r="P112" s="168"/>
      <c r="Q112" s="168"/>
      <c r="R112" s="169"/>
      <c r="S112" s="169"/>
      <c r="T112" s="169"/>
      <c r="U112" s="134"/>
      <c r="V112" s="135"/>
      <c r="W112" s="135"/>
      <c r="X112" s="136"/>
      <c r="Y112" s="132"/>
      <c r="Z112" s="133"/>
      <c r="AA112" s="133"/>
      <c r="AB112" s="186"/>
      <c r="AC112" s="186"/>
      <c r="AD112" s="185"/>
      <c r="AE112" s="185"/>
      <c r="AF112" s="185"/>
      <c r="AG112" s="187">
        <f t="shared" si="4"/>
        <v>0</v>
      </c>
      <c r="AH112" s="187"/>
      <c r="AI112" s="187"/>
      <c r="AJ112" s="53"/>
      <c r="AK112" s="188"/>
      <c r="AL112" s="188"/>
      <c r="AM112" s="186"/>
      <c r="AN112" s="186"/>
      <c r="AO112" s="185"/>
      <c r="AP112" s="185"/>
      <c r="AQ112" s="185"/>
      <c r="AR112" s="187">
        <f t="shared" si="5"/>
        <v>0</v>
      </c>
      <c r="AS112" s="187"/>
      <c r="AT112" s="200"/>
      <c r="AU112" s="137"/>
      <c r="AV112" s="135"/>
      <c r="AW112" s="135"/>
      <c r="AX112" s="135"/>
      <c r="AY112" s="135"/>
      <c r="AZ112" s="136"/>
    </row>
    <row r="113" spans="1:52" ht="36" customHeight="1" x14ac:dyDescent="0.2">
      <c r="A113" s="73">
        <v>95</v>
      </c>
      <c r="B113" s="170"/>
      <c r="C113" s="167"/>
      <c r="D113" s="167"/>
      <c r="E113" s="167"/>
      <c r="F113" s="167"/>
      <c r="G113" s="167"/>
      <c r="H113" s="167"/>
      <c r="I113" s="167"/>
      <c r="J113" s="167"/>
      <c r="K113" s="167"/>
      <c r="L113" s="167"/>
      <c r="M113" s="167"/>
      <c r="N113" s="167"/>
      <c r="O113" s="167"/>
      <c r="P113" s="168"/>
      <c r="Q113" s="168"/>
      <c r="R113" s="169"/>
      <c r="S113" s="169"/>
      <c r="T113" s="169"/>
      <c r="U113" s="134"/>
      <c r="V113" s="135"/>
      <c r="W113" s="135"/>
      <c r="X113" s="136"/>
      <c r="Y113" s="132"/>
      <c r="Z113" s="133"/>
      <c r="AA113" s="133"/>
      <c r="AB113" s="186"/>
      <c r="AC113" s="186"/>
      <c r="AD113" s="185"/>
      <c r="AE113" s="185"/>
      <c r="AF113" s="185"/>
      <c r="AG113" s="187">
        <f t="shared" si="4"/>
        <v>0</v>
      </c>
      <c r="AH113" s="187"/>
      <c r="AI113" s="187"/>
      <c r="AJ113" s="53"/>
      <c r="AK113" s="188"/>
      <c r="AL113" s="188"/>
      <c r="AM113" s="186"/>
      <c r="AN113" s="186"/>
      <c r="AO113" s="185"/>
      <c r="AP113" s="185"/>
      <c r="AQ113" s="185"/>
      <c r="AR113" s="187">
        <f t="shared" si="5"/>
        <v>0</v>
      </c>
      <c r="AS113" s="187"/>
      <c r="AT113" s="200"/>
      <c r="AU113" s="137"/>
      <c r="AV113" s="135"/>
      <c r="AW113" s="135"/>
      <c r="AX113" s="135"/>
      <c r="AY113" s="135"/>
      <c r="AZ113" s="136"/>
    </row>
    <row r="114" spans="1:52" ht="36" customHeight="1" x14ac:dyDescent="0.2">
      <c r="A114" s="73">
        <v>96</v>
      </c>
      <c r="B114" s="170"/>
      <c r="C114" s="167"/>
      <c r="D114" s="167"/>
      <c r="E114" s="167"/>
      <c r="F114" s="167"/>
      <c r="G114" s="167"/>
      <c r="H114" s="167"/>
      <c r="I114" s="167"/>
      <c r="J114" s="167"/>
      <c r="K114" s="167"/>
      <c r="L114" s="167"/>
      <c r="M114" s="167"/>
      <c r="N114" s="167"/>
      <c r="O114" s="167"/>
      <c r="P114" s="168"/>
      <c r="Q114" s="168"/>
      <c r="R114" s="169"/>
      <c r="S114" s="169"/>
      <c r="T114" s="169"/>
      <c r="U114" s="134"/>
      <c r="V114" s="135"/>
      <c r="W114" s="135"/>
      <c r="X114" s="136"/>
      <c r="Y114" s="132"/>
      <c r="Z114" s="133"/>
      <c r="AA114" s="133"/>
      <c r="AB114" s="186"/>
      <c r="AC114" s="186"/>
      <c r="AD114" s="185"/>
      <c r="AE114" s="185"/>
      <c r="AF114" s="185"/>
      <c r="AG114" s="187">
        <f t="shared" si="4"/>
        <v>0</v>
      </c>
      <c r="AH114" s="187"/>
      <c r="AI114" s="187"/>
      <c r="AJ114" s="53"/>
      <c r="AK114" s="188"/>
      <c r="AL114" s="188"/>
      <c r="AM114" s="186"/>
      <c r="AN114" s="186"/>
      <c r="AO114" s="185"/>
      <c r="AP114" s="185"/>
      <c r="AQ114" s="185"/>
      <c r="AR114" s="187">
        <f t="shared" si="5"/>
        <v>0</v>
      </c>
      <c r="AS114" s="187"/>
      <c r="AT114" s="200"/>
      <c r="AU114" s="137"/>
      <c r="AV114" s="135"/>
      <c r="AW114" s="135"/>
      <c r="AX114" s="135"/>
      <c r="AY114" s="135"/>
      <c r="AZ114" s="136"/>
    </row>
    <row r="115" spans="1:52" ht="36" customHeight="1" x14ac:dyDescent="0.2">
      <c r="A115" s="73">
        <v>97</v>
      </c>
      <c r="B115" s="170"/>
      <c r="C115" s="167"/>
      <c r="D115" s="167"/>
      <c r="E115" s="167"/>
      <c r="F115" s="167"/>
      <c r="G115" s="167"/>
      <c r="H115" s="167"/>
      <c r="I115" s="167"/>
      <c r="J115" s="167"/>
      <c r="K115" s="167"/>
      <c r="L115" s="167"/>
      <c r="M115" s="167"/>
      <c r="N115" s="167"/>
      <c r="O115" s="167"/>
      <c r="P115" s="168"/>
      <c r="Q115" s="168"/>
      <c r="R115" s="169"/>
      <c r="S115" s="169"/>
      <c r="T115" s="169"/>
      <c r="U115" s="134"/>
      <c r="V115" s="135"/>
      <c r="W115" s="135"/>
      <c r="X115" s="136"/>
      <c r="Y115" s="132"/>
      <c r="Z115" s="133"/>
      <c r="AA115" s="133"/>
      <c r="AB115" s="186"/>
      <c r="AC115" s="186"/>
      <c r="AD115" s="185"/>
      <c r="AE115" s="185"/>
      <c r="AF115" s="185"/>
      <c r="AG115" s="187">
        <f t="shared" ref="AG115:AG146" si="6">AD115*AB115</f>
        <v>0</v>
      </c>
      <c r="AH115" s="187"/>
      <c r="AI115" s="187"/>
      <c r="AJ115" s="53"/>
      <c r="AK115" s="188"/>
      <c r="AL115" s="188"/>
      <c r="AM115" s="186"/>
      <c r="AN115" s="186"/>
      <c r="AO115" s="185"/>
      <c r="AP115" s="185"/>
      <c r="AQ115" s="185"/>
      <c r="AR115" s="187">
        <f t="shared" ref="AR115:AR146" si="7">AO115*AM115</f>
        <v>0</v>
      </c>
      <c r="AS115" s="187"/>
      <c r="AT115" s="200"/>
      <c r="AU115" s="137"/>
      <c r="AV115" s="135"/>
      <c r="AW115" s="135"/>
      <c r="AX115" s="135"/>
      <c r="AY115" s="135"/>
      <c r="AZ115" s="136"/>
    </row>
    <row r="116" spans="1:52" ht="36" customHeight="1" x14ac:dyDescent="0.2">
      <c r="A116" s="73">
        <v>98</v>
      </c>
      <c r="B116" s="170"/>
      <c r="C116" s="167"/>
      <c r="D116" s="167"/>
      <c r="E116" s="167"/>
      <c r="F116" s="167"/>
      <c r="G116" s="167"/>
      <c r="H116" s="167"/>
      <c r="I116" s="167"/>
      <c r="J116" s="167"/>
      <c r="K116" s="167"/>
      <c r="L116" s="167"/>
      <c r="M116" s="167"/>
      <c r="N116" s="167"/>
      <c r="O116" s="167"/>
      <c r="P116" s="168"/>
      <c r="Q116" s="168"/>
      <c r="R116" s="169"/>
      <c r="S116" s="169"/>
      <c r="T116" s="169"/>
      <c r="U116" s="134"/>
      <c r="V116" s="135"/>
      <c r="W116" s="135"/>
      <c r="X116" s="136"/>
      <c r="Y116" s="132"/>
      <c r="Z116" s="133"/>
      <c r="AA116" s="133"/>
      <c r="AB116" s="186"/>
      <c r="AC116" s="186"/>
      <c r="AD116" s="185"/>
      <c r="AE116" s="185"/>
      <c r="AF116" s="185"/>
      <c r="AG116" s="187">
        <f t="shared" si="6"/>
        <v>0</v>
      </c>
      <c r="AH116" s="187"/>
      <c r="AI116" s="187"/>
      <c r="AJ116" s="53"/>
      <c r="AK116" s="188"/>
      <c r="AL116" s="188"/>
      <c r="AM116" s="186"/>
      <c r="AN116" s="186"/>
      <c r="AO116" s="185"/>
      <c r="AP116" s="185"/>
      <c r="AQ116" s="185"/>
      <c r="AR116" s="187">
        <f t="shared" si="7"/>
        <v>0</v>
      </c>
      <c r="AS116" s="187"/>
      <c r="AT116" s="200"/>
      <c r="AU116" s="137"/>
      <c r="AV116" s="135"/>
      <c r="AW116" s="135"/>
      <c r="AX116" s="135"/>
      <c r="AY116" s="135"/>
      <c r="AZ116" s="136"/>
    </row>
    <row r="117" spans="1:52" ht="36" customHeight="1" x14ac:dyDescent="0.2">
      <c r="A117" s="73">
        <v>99</v>
      </c>
      <c r="B117" s="170"/>
      <c r="C117" s="167"/>
      <c r="D117" s="167"/>
      <c r="E117" s="167"/>
      <c r="F117" s="167"/>
      <c r="G117" s="167"/>
      <c r="H117" s="167"/>
      <c r="I117" s="167"/>
      <c r="J117" s="167"/>
      <c r="K117" s="167"/>
      <c r="L117" s="167"/>
      <c r="M117" s="167"/>
      <c r="N117" s="167"/>
      <c r="O117" s="167"/>
      <c r="P117" s="168"/>
      <c r="Q117" s="168"/>
      <c r="R117" s="169"/>
      <c r="S117" s="169"/>
      <c r="T117" s="169"/>
      <c r="U117" s="134"/>
      <c r="V117" s="135"/>
      <c r="W117" s="135"/>
      <c r="X117" s="136"/>
      <c r="Y117" s="132"/>
      <c r="Z117" s="133"/>
      <c r="AA117" s="133"/>
      <c r="AB117" s="186"/>
      <c r="AC117" s="186"/>
      <c r="AD117" s="185"/>
      <c r="AE117" s="185"/>
      <c r="AF117" s="185"/>
      <c r="AG117" s="187">
        <f t="shared" si="6"/>
        <v>0</v>
      </c>
      <c r="AH117" s="187"/>
      <c r="AI117" s="187"/>
      <c r="AJ117" s="53"/>
      <c r="AK117" s="188"/>
      <c r="AL117" s="188"/>
      <c r="AM117" s="186"/>
      <c r="AN117" s="186"/>
      <c r="AO117" s="185"/>
      <c r="AP117" s="185"/>
      <c r="AQ117" s="185"/>
      <c r="AR117" s="187">
        <f t="shared" si="7"/>
        <v>0</v>
      </c>
      <c r="AS117" s="187"/>
      <c r="AT117" s="200"/>
      <c r="AU117" s="137"/>
      <c r="AV117" s="135"/>
      <c r="AW117" s="135"/>
      <c r="AX117" s="135"/>
      <c r="AY117" s="135"/>
      <c r="AZ117" s="136"/>
    </row>
    <row r="118" spans="1:52" ht="36" customHeight="1" x14ac:dyDescent="0.2">
      <c r="A118" s="73">
        <v>100</v>
      </c>
      <c r="B118" s="170"/>
      <c r="C118" s="167"/>
      <c r="D118" s="167"/>
      <c r="E118" s="167"/>
      <c r="F118" s="167"/>
      <c r="G118" s="167"/>
      <c r="H118" s="167"/>
      <c r="I118" s="167"/>
      <c r="J118" s="167"/>
      <c r="K118" s="167"/>
      <c r="L118" s="167"/>
      <c r="M118" s="167"/>
      <c r="N118" s="167"/>
      <c r="O118" s="167"/>
      <c r="P118" s="168"/>
      <c r="Q118" s="168"/>
      <c r="R118" s="169"/>
      <c r="S118" s="169"/>
      <c r="T118" s="169"/>
      <c r="U118" s="134"/>
      <c r="V118" s="135"/>
      <c r="W118" s="135"/>
      <c r="X118" s="136"/>
      <c r="Y118" s="132"/>
      <c r="Z118" s="133"/>
      <c r="AA118" s="133"/>
      <c r="AB118" s="186"/>
      <c r="AC118" s="186"/>
      <c r="AD118" s="185"/>
      <c r="AE118" s="185"/>
      <c r="AF118" s="185"/>
      <c r="AG118" s="187">
        <f t="shared" si="6"/>
        <v>0</v>
      </c>
      <c r="AH118" s="187"/>
      <c r="AI118" s="187"/>
      <c r="AJ118" s="53"/>
      <c r="AK118" s="188"/>
      <c r="AL118" s="188"/>
      <c r="AM118" s="186"/>
      <c r="AN118" s="186"/>
      <c r="AO118" s="185"/>
      <c r="AP118" s="185"/>
      <c r="AQ118" s="185"/>
      <c r="AR118" s="187">
        <f t="shared" si="7"/>
        <v>0</v>
      </c>
      <c r="AS118" s="187"/>
      <c r="AT118" s="200"/>
      <c r="AU118" s="137"/>
      <c r="AV118" s="135"/>
      <c r="AW118" s="135"/>
      <c r="AX118" s="135"/>
      <c r="AY118" s="135"/>
      <c r="AZ118" s="136"/>
    </row>
    <row r="119" spans="1:52" ht="36" customHeight="1" x14ac:dyDescent="0.2">
      <c r="A119" s="73">
        <v>101</v>
      </c>
      <c r="B119" s="170"/>
      <c r="C119" s="167"/>
      <c r="D119" s="167"/>
      <c r="E119" s="167"/>
      <c r="F119" s="167"/>
      <c r="G119" s="167"/>
      <c r="H119" s="167"/>
      <c r="I119" s="167"/>
      <c r="J119" s="167"/>
      <c r="K119" s="167"/>
      <c r="L119" s="167"/>
      <c r="M119" s="167"/>
      <c r="N119" s="167"/>
      <c r="O119" s="167"/>
      <c r="P119" s="168"/>
      <c r="Q119" s="168"/>
      <c r="R119" s="169"/>
      <c r="S119" s="169"/>
      <c r="T119" s="169"/>
      <c r="U119" s="134"/>
      <c r="V119" s="135"/>
      <c r="W119" s="135"/>
      <c r="X119" s="136"/>
      <c r="Y119" s="132"/>
      <c r="Z119" s="133"/>
      <c r="AA119" s="133"/>
      <c r="AB119" s="186"/>
      <c r="AC119" s="186"/>
      <c r="AD119" s="185"/>
      <c r="AE119" s="185"/>
      <c r="AF119" s="185"/>
      <c r="AG119" s="187">
        <f t="shared" si="6"/>
        <v>0</v>
      </c>
      <c r="AH119" s="187"/>
      <c r="AI119" s="187"/>
      <c r="AJ119" s="53"/>
      <c r="AK119" s="188"/>
      <c r="AL119" s="188"/>
      <c r="AM119" s="186"/>
      <c r="AN119" s="186"/>
      <c r="AO119" s="185"/>
      <c r="AP119" s="185"/>
      <c r="AQ119" s="185"/>
      <c r="AR119" s="187">
        <f t="shared" si="7"/>
        <v>0</v>
      </c>
      <c r="AS119" s="187"/>
      <c r="AT119" s="200"/>
      <c r="AU119" s="137"/>
      <c r="AV119" s="135"/>
      <c r="AW119" s="135"/>
      <c r="AX119" s="135"/>
      <c r="AY119" s="135"/>
      <c r="AZ119" s="136"/>
    </row>
    <row r="120" spans="1:52" ht="36" customHeight="1" x14ac:dyDescent="0.2">
      <c r="A120" s="73">
        <v>102</v>
      </c>
      <c r="B120" s="170"/>
      <c r="C120" s="167"/>
      <c r="D120" s="167"/>
      <c r="E120" s="167"/>
      <c r="F120" s="167"/>
      <c r="G120" s="167"/>
      <c r="H120" s="167"/>
      <c r="I120" s="167"/>
      <c r="J120" s="167"/>
      <c r="K120" s="167"/>
      <c r="L120" s="167"/>
      <c r="M120" s="167"/>
      <c r="N120" s="167"/>
      <c r="O120" s="167"/>
      <c r="P120" s="168"/>
      <c r="Q120" s="168"/>
      <c r="R120" s="169"/>
      <c r="S120" s="169"/>
      <c r="T120" s="169"/>
      <c r="U120" s="134"/>
      <c r="V120" s="135"/>
      <c r="W120" s="135"/>
      <c r="X120" s="136"/>
      <c r="Y120" s="132"/>
      <c r="Z120" s="133"/>
      <c r="AA120" s="133"/>
      <c r="AB120" s="186"/>
      <c r="AC120" s="186"/>
      <c r="AD120" s="185"/>
      <c r="AE120" s="185"/>
      <c r="AF120" s="185"/>
      <c r="AG120" s="187">
        <f t="shared" si="6"/>
        <v>0</v>
      </c>
      <c r="AH120" s="187"/>
      <c r="AI120" s="187"/>
      <c r="AJ120" s="53"/>
      <c r="AK120" s="188"/>
      <c r="AL120" s="188"/>
      <c r="AM120" s="186"/>
      <c r="AN120" s="186"/>
      <c r="AO120" s="185"/>
      <c r="AP120" s="185"/>
      <c r="AQ120" s="185"/>
      <c r="AR120" s="187">
        <f t="shared" si="7"/>
        <v>0</v>
      </c>
      <c r="AS120" s="187"/>
      <c r="AT120" s="200"/>
      <c r="AU120" s="137"/>
      <c r="AV120" s="135"/>
      <c r="AW120" s="135"/>
      <c r="AX120" s="135"/>
      <c r="AY120" s="135"/>
      <c r="AZ120" s="136"/>
    </row>
    <row r="121" spans="1:52" ht="36" customHeight="1" x14ac:dyDescent="0.2">
      <c r="A121" s="73">
        <v>103</v>
      </c>
      <c r="B121" s="170"/>
      <c r="C121" s="167"/>
      <c r="D121" s="167"/>
      <c r="E121" s="167"/>
      <c r="F121" s="167"/>
      <c r="G121" s="167"/>
      <c r="H121" s="167"/>
      <c r="I121" s="167"/>
      <c r="J121" s="167"/>
      <c r="K121" s="167"/>
      <c r="L121" s="167"/>
      <c r="M121" s="167"/>
      <c r="N121" s="167"/>
      <c r="O121" s="167"/>
      <c r="P121" s="168"/>
      <c r="Q121" s="168"/>
      <c r="R121" s="169"/>
      <c r="S121" s="169"/>
      <c r="T121" s="169"/>
      <c r="U121" s="134"/>
      <c r="V121" s="135"/>
      <c r="W121" s="135"/>
      <c r="X121" s="136"/>
      <c r="Y121" s="132"/>
      <c r="Z121" s="133"/>
      <c r="AA121" s="133"/>
      <c r="AB121" s="186"/>
      <c r="AC121" s="186"/>
      <c r="AD121" s="185"/>
      <c r="AE121" s="185"/>
      <c r="AF121" s="185"/>
      <c r="AG121" s="187">
        <f t="shared" si="6"/>
        <v>0</v>
      </c>
      <c r="AH121" s="187"/>
      <c r="AI121" s="187"/>
      <c r="AJ121" s="53"/>
      <c r="AK121" s="188"/>
      <c r="AL121" s="188"/>
      <c r="AM121" s="186"/>
      <c r="AN121" s="186"/>
      <c r="AO121" s="185"/>
      <c r="AP121" s="185"/>
      <c r="AQ121" s="185"/>
      <c r="AR121" s="187">
        <f t="shared" si="7"/>
        <v>0</v>
      </c>
      <c r="AS121" s="187"/>
      <c r="AT121" s="200"/>
      <c r="AU121" s="137"/>
      <c r="AV121" s="135"/>
      <c r="AW121" s="135"/>
      <c r="AX121" s="135"/>
      <c r="AY121" s="135"/>
      <c r="AZ121" s="136"/>
    </row>
    <row r="122" spans="1:52" ht="36" customHeight="1" x14ac:dyDescent="0.2">
      <c r="A122" s="73">
        <v>104</v>
      </c>
      <c r="B122" s="170"/>
      <c r="C122" s="167"/>
      <c r="D122" s="167"/>
      <c r="E122" s="167"/>
      <c r="F122" s="167"/>
      <c r="G122" s="167"/>
      <c r="H122" s="167"/>
      <c r="I122" s="167"/>
      <c r="J122" s="167"/>
      <c r="K122" s="167"/>
      <c r="L122" s="167"/>
      <c r="M122" s="167"/>
      <c r="N122" s="167"/>
      <c r="O122" s="167"/>
      <c r="P122" s="168"/>
      <c r="Q122" s="168"/>
      <c r="R122" s="169"/>
      <c r="S122" s="169"/>
      <c r="T122" s="169"/>
      <c r="U122" s="134"/>
      <c r="V122" s="135"/>
      <c r="W122" s="135"/>
      <c r="X122" s="136"/>
      <c r="Y122" s="132"/>
      <c r="Z122" s="133"/>
      <c r="AA122" s="133"/>
      <c r="AB122" s="186"/>
      <c r="AC122" s="186"/>
      <c r="AD122" s="185"/>
      <c r="AE122" s="185"/>
      <c r="AF122" s="185"/>
      <c r="AG122" s="187">
        <f t="shared" si="6"/>
        <v>0</v>
      </c>
      <c r="AH122" s="187"/>
      <c r="AI122" s="187"/>
      <c r="AJ122" s="53"/>
      <c r="AK122" s="188"/>
      <c r="AL122" s="188"/>
      <c r="AM122" s="186"/>
      <c r="AN122" s="186"/>
      <c r="AO122" s="185"/>
      <c r="AP122" s="185"/>
      <c r="AQ122" s="185"/>
      <c r="AR122" s="187">
        <f t="shared" si="7"/>
        <v>0</v>
      </c>
      <c r="AS122" s="187"/>
      <c r="AT122" s="200"/>
      <c r="AU122" s="137"/>
      <c r="AV122" s="135"/>
      <c r="AW122" s="135"/>
      <c r="AX122" s="135"/>
      <c r="AY122" s="135"/>
      <c r="AZ122" s="136"/>
    </row>
    <row r="123" spans="1:52" ht="36" customHeight="1" x14ac:dyDescent="0.2">
      <c r="A123" s="73">
        <v>105</v>
      </c>
      <c r="B123" s="170"/>
      <c r="C123" s="167"/>
      <c r="D123" s="167"/>
      <c r="E123" s="167"/>
      <c r="F123" s="167"/>
      <c r="G123" s="167"/>
      <c r="H123" s="167"/>
      <c r="I123" s="167"/>
      <c r="J123" s="167"/>
      <c r="K123" s="167"/>
      <c r="L123" s="167"/>
      <c r="M123" s="167"/>
      <c r="N123" s="167"/>
      <c r="O123" s="167"/>
      <c r="P123" s="168"/>
      <c r="Q123" s="168"/>
      <c r="R123" s="169"/>
      <c r="S123" s="169"/>
      <c r="T123" s="169"/>
      <c r="U123" s="134"/>
      <c r="V123" s="135"/>
      <c r="W123" s="135"/>
      <c r="X123" s="136"/>
      <c r="Y123" s="132"/>
      <c r="Z123" s="133"/>
      <c r="AA123" s="133"/>
      <c r="AB123" s="186"/>
      <c r="AC123" s="186"/>
      <c r="AD123" s="185"/>
      <c r="AE123" s="185"/>
      <c r="AF123" s="185"/>
      <c r="AG123" s="187">
        <f t="shared" si="6"/>
        <v>0</v>
      </c>
      <c r="AH123" s="187"/>
      <c r="AI123" s="187"/>
      <c r="AJ123" s="53"/>
      <c r="AK123" s="188"/>
      <c r="AL123" s="188"/>
      <c r="AM123" s="186"/>
      <c r="AN123" s="186"/>
      <c r="AO123" s="185"/>
      <c r="AP123" s="185"/>
      <c r="AQ123" s="185"/>
      <c r="AR123" s="187">
        <f t="shared" si="7"/>
        <v>0</v>
      </c>
      <c r="AS123" s="187"/>
      <c r="AT123" s="200"/>
      <c r="AU123" s="137"/>
      <c r="AV123" s="135"/>
      <c r="AW123" s="135"/>
      <c r="AX123" s="135"/>
      <c r="AY123" s="135"/>
      <c r="AZ123" s="136"/>
    </row>
    <row r="124" spans="1:52" ht="36" customHeight="1" x14ac:dyDescent="0.2">
      <c r="A124" s="73">
        <v>106</v>
      </c>
      <c r="B124" s="170"/>
      <c r="C124" s="167"/>
      <c r="D124" s="167"/>
      <c r="E124" s="167"/>
      <c r="F124" s="167"/>
      <c r="G124" s="167"/>
      <c r="H124" s="167"/>
      <c r="I124" s="167"/>
      <c r="J124" s="167"/>
      <c r="K124" s="167"/>
      <c r="L124" s="167"/>
      <c r="M124" s="167"/>
      <c r="N124" s="167"/>
      <c r="O124" s="167"/>
      <c r="P124" s="168"/>
      <c r="Q124" s="168"/>
      <c r="R124" s="169"/>
      <c r="S124" s="169"/>
      <c r="T124" s="169"/>
      <c r="U124" s="134"/>
      <c r="V124" s="135"/>
      <c r="W124" s="135"/>
      <c r="X124" s="136"/>
      <c r="Y124" s="132"/>
      <c r="Z124" s="133"/>
      <c r="AA124" s="133"/>
      <c r="AB124" s="186"/>
      <c r="AC124" s="186"/>
      <c r="AD124" s="185"/>
      <c r="AE124" s="185"/>
      <c r="AF124" s="185"/>
      <c r="AG124" s="187">
        <f t="shared" si="6"/>
        <v>0</v>
      </c>
      <c r="AH124" s="187"/>
      <c r="AI124" s="187"/>
      <c r="AJ124" s="53"/>
      <c r="AK124" s="188"/>
      <c r="AL124" s="188"/>
      <c r="AM124" s="186"/>
      <c r="AN124" s="186"/>
      <c r="AO124" s="185"/>
      <c r="AP124" s="185"/>
      <c r="AQ124" s="185"/>
      <c r="AR124" s="187">
        <f t="shared" si="7"/>
        <v>0</v>
      </c>
      <c r="AS124" s="187"/>
      <c r="AT124" s="200"/>
      <c r="AU124" s="137"/>
      <c r="AV124" s="135"/>
      <c r="AW124" s="135"/>
      <c r="AX124" s="135"/>
      <c r="AY124" s="135"/>
      <c r="AZ124" s="136"/>
    </row>
    <row r="125" spans="1:52" ht="36" customHeight="1" x14ac:dyDescent="0.2">
      <c r="A125" s="73">
        <v>107</v>
      </c>
      <c r="B125" s="170"/>
      <c r="C125" s="167"/>
      <c r="D125" s="167"/>
      <c r="E125" s="167"/>
      <c r="F125" s="167"/>
      <c r="G125" s="167"/>
      <c r="H125" s="167"/>
      <c r="I125" s="167"/>
      <c r="J125" s="167"/>
      <c r="K125" s="167"/>
      <c r="L125" s="167"/>
      <c r="M125" s="167"/>
      <c r="N125" s="167"/>
      <c r="O125" s="167"/>
      <c r="P125" s="168"/>
      <c r="Q125" s="168"/>
      <c r="R125" s="169"/>
      <c r="S125" s="169"/>
      <c r="T125" s="169"/>
      <c r="U125" s="134"/>
      <c r="V125" s="135"/>
      <c r="W125" s="135"/>
      <c r="X125" s="136"/>
      <c r="Y125" s="132"/>
      <c r="Z125" s="133"/>
      <c r="AA125" s="133"/>
      <c r="AB125" s="186"/>
      <c r="AC125" s="186"/>
      <c r="AD125" s="185"/>
      <c r="AE125" s="185"/>
      <c r="AF125" s="185"/>
      <c r="AG125" s="187">
        <f t="shared" si="6"/>
        <v>0</v>
      </c>
      <c r="AH125" s="187"/>
      <c r="AI125" s="187"/>
      <c r="AJ125" s="53"/>
      <c r="AK125" s="188"/>
      <c r="AL125" s="188"/>
      <c r="AM125" s="186"/>
      <c r="AN125" s="186"/>
      <c r="AO125" s="185"/>
      <c r="AP125" s="185"/>
      <c r="AQ125" s="185"/>
      <c r="AR125" s="187">
        <f t="shared" si="7"/>
        <v>0</v>
      </c>
      <c r="AS125" s="187"/>
      <c r="AT125" s="200"/>
      <c r="AU125" s="137"/>
      <c r="AV125" s="135"/>
      <c r="AW125" s="135"/>
      <c r="AX125" s="135"/>
      <c r="AY125" s="135"/>
      <c r="AZ125" s="136"/>
    </row>
    <row r="126" spans="1:52" ht="36" customHeight="1" x14ac:dyDescent="0.2">
      <c r="A126" s="73">
        <v>108</v>
      </c>
      <c r="B126" s="170"/>
      <c r="C126" s="167"/>
      <c r="D126" s="167"/>
      <c r="E126" s="167"/>
      <c r="F126" s="167"/>
      <c r="G126" s="167"/>
      <c r="H126" s="167"/>
      <c r="I126" s="167"/>
      <c r="J126" s="167"/>
      <c r="K126" s="167"/>
      <c r="L126" s="167"/>
      <c r="M126" s="167"/>
      <c r="N126" s="167"/>
      <c r="O126" s="167"/>
      <c r="P126" s="168"/>
      <c r="Q126" s="168"/>
      <c r="R126" s="169"/>
      <c r="S126" s="169"/>
      <c r="T126" s="169"/>
      <c r="U126" s="134"/>
      <c r="V126" s="135"/>
      <c r="W126" s="135"/>
      <c r="X126" s="136"/>
      <c r="Y126" s="132"/>
      <c r="Z126" s="133"/>
      <c r="AA126" s="133"/>
      <c r="AB126" s="186"/>
      <c r="AC126" s="186"/>
      <c r="AD126" s="185"/>
      <c r="AE126" s="185"/>
      <c r="AF126" s="185"/>
      <c r="AG126" s="187">
        <f t="shared" si="6"/>
        <v>0</v>
      </c>
      <c r="AH126" s="187"/>
      <c r="AI126" s="187"/>
      <c r="AJ126" s="53"/>
      <c r="AK126" s="188"/>
      <c r="AL126" s="188"/>
      <c r="AM126" s="186"/>
      <c r="AN126" s="186"/>
      <c r="AO126" s="185"/>
      <c r="AP126" s="185"/>
      <c r="AQ126" s="185"/>
      <c r="AR126" s="187">
        <f t="shared" si="7"/>
        <v>0</v>
      </c>
      <c r="AS126" s="187"/>
      <c r="AT126" s="200"/>
      <c r="AU126" s="137"/>
      <c r="AV126" s="135"/>
      <c r="AW126" s="135"/>
      <c r="AX126" s="135"/>
      <c r="AY126" s="135"/>
      <c r="AZ126" s="136"/>
    </row>
    <row r="127" spans="1:52" ht="36" customHeight="1" x14ac:dyDescent="0.2">
      <c r="A127" s="73">
        <v>109</v>
      </c>
      <c r="B127" s="170"/>
      <c r="C127" s="167"/>
      <c r="D127" s="167"/>
      <c r="E127" s="167"/>
      <c r="F127" s="167"/>
      <c r="G127" s="167"/>
      <c r="H127" s="167"/>
      <c r="I127" s="167"/>
      <c r="J127" s="167"/>
      <c r="K127" s="167"/>
      <c r="L127" s="167"/>
      <c r="M127" s="167"/>
      <c r="N127" s="167"/>
      <c r="O127" s="167"/>
      <c r="P127" s="168"/>
      <c r="Q127" s="168"/>
      <c r="R127" s="169"/>
      <c r="S127" s="169"/>
      <c r="T127" s="169"/>
      <c r="U127" s="134"/>
      <c r="V127" s="135"/>
      <c r="W127" s="135"/>
      <c r="X127" s="136"/>
      <c r="Y127" s="132"/>
      <c r="Z127" s="133"/>
      <c r="AA127" s="133"/>
      <c r="AB127" s="186"/>
      <c r="AC127" s="186"/>
      <c r="AD127" s="185"/>
      <c r="AE127" s="185"/>
      <c r="AF127" s="185"/>
      <c r="AG127" s="187">
        <f t="shared" si="6"/>
        <v>0</v>
      </c>
      <c r="AH127" s="187"/>
      <c r="AI127" s="187"/>
      <c r="AJ127" s="53"/>
      <c r="AK127" s="188"/>
      <c r="AL127" s="188"/>
      <c r="AM127" s="186"/>
      <c r="AN127" s="186"/>
      <c r="AO127" s="185"/>
      <c r="AP127" s="185"/>
      <c r="AQ127" s="185"/>
      <c r="AR127" s="187">
        <f t="shared" si="7"/>
        <v>0</v>
      </c>
      <c r="AS127" s="187"/>
      <c r="AT127" s="200"/>
      <c r="AU127" s="137"/>
      <c r="AV127" s="135"/>
      <c r="AW127" s="135"/>
      <c r="AX127" s="135"/>
      <c r="AY127" s="135"/>
      <c r="AZ127" s="136"/>
    </row>
    <row r="128" spans="1:52" ht="36" customHeight="1" x14ac:dyDescent="0.2">
      <c r="A128" s="73">
        <v>110</v>
      </c>
      <c r="B128" s="170"/>
      <c r="C128" s="167"/>
      <c r="D128" s="167"/>
      <c r="E128" s="167"/>
      <c r="F128" s="167"/>
      <c r="G128" s="167"/>
      <c r="H128" s="167"/>
      <c r="I128" s="167"/>
      <c r="J128" s="167"/>
      <c r="K128" s="167"/>
      <c r="L128" s="167"/>
      <c r="M128" s="167"/>
      <c r="N128" s="167"/>
      <c r="O128" s="167"/>
      <c r="P128" s="168"/>
      <c r="Q128" s="168"/>
      <c r="R128" s="169"/>
      <c r="S128" s="169"/>
      <c r="T128" s="169"/>
      <c r="U128" s="134"/>
      <c r="V128" s="135"/>
      <c r="W128" s="135"/>
      <c r="X128" s="136"/>
      <c r="Y128" s="132"/>
      <c r="Z128" s="133"/>
      <c r="AA128" s="133"/>
      <c r="AB128" s="186"/>
      <c r="AC128" s="186"/>
      <c r="AD128" s="185"/>
      <c r="AE128" s="185"/>
      <c r="AF128" s="185"/>
      <c r="AG128" s="187">
        <f t="shared" si="6"/>
        <v>0</v>
      </c>
      <c r="AH128" s="187"/>
      <c r="AI128" s="187"/>
      <c r="AJ128" s="53"/>
      <c r="AK128" s="188"/>
      <c r="AL128" s="188"/>
      <c r="AM128" s="186"/>
      <c r="AN128" s="186"/>
      <c r="AO128" s="185"/>
      <c r="AP128" s="185"/>
      <c r="AQ128" s="185"/>
      <c r="AR128" s="187">
        <f t="shared" si="7"/>
        <v>0</v>
      </c>
      <c r="AS128" s="187"/>
      <c r="AT128" s="200"/>
      <c r="AU128" s="137"/>
      <c r="AV128" s="135"/>
      <c r="AW128" s="135"/>
      <c r="AX128" s="135"/>
      <c r="AY128" s="135"/>
      <c r="AZ128" s="136"/>
    </row>
    <row r="129" spans="1:52" ht="36" customHeight="1" x14ac:dyDescent="0.2">
      <c r="A129" s="73">
        <v>111</v>
      </c>
      <c r="B129" s="170"/>
      <c r="C129" s="167"/>
      <c r="D129" s="167"/>
      <c r="E129" s="167"/>
      <c r="F129" s="167"/>
      <c r="G129" s="167"/>
      <c r="H129" s="167"/>
      <c r="I129" s="167"/>
      <c r="J129" s="167"/>
      <c r="K129" s="167"/>
      <c r="L129" s="167"/>
      <c r="M129" s="167"/>
      <c r="N129" s="167"/>
      <c r="O129" s="167"/>
      <c r="P129" s="168"/>
      <c r="Q129" s="168"/>
      <c r="R129" s="169"/>
      <c r="S129" s="169"/>
      <c r="T129" s="169"/>
      <c r="U129" s="134"/>
      <c r="V129" s="135"/>
      <c r="W129" s="135"/>
      <c r="X129" s="136"/>
      <c r="Y129" s="132"/>
      <c r="Z129" s="133"/>
      <c r="AA129" s="133"/>
      <c r="AB129" s="186"/>
      <c r="AC129" s="186"/>
      <c r="AD129" s="185"/>
      <c r="AE129" s="185"/>
      <c r="AF129" s="185"/>
      <c r="AG129" s="187">
        <f t="shared" si="6"/>
        <v>0</v>
      </c>
      <c r="AH129" s="187"/>
      <c r="AI129" s="187"/>
      <c r="AJ129" s="53"/>
      <c r="AK129" s="188"/>
      <c r="AL129" s="188"/>
      <c r="AM129" s="186"/>
      <c r="AN129" s="186"/>
      <c r="AO129" s="185"/>
      <c r="AP129" s="185"/>
      <c r="AQ129" s="185"/>
      <c r="AR129" s="187">
        <f t="shared" si="7"/>
        <v>0</v>
      </c>
      <c r="AS129" s="187"/>
      <c r="AT129" s="200"/>
      <c r="AU129" s="137"/>
      <c r="AV129" s="135"/>
      <c r="AW129" s="135"/>
      <c r="AX129" s="135"/>
      <c r="AY129" s="135"/>
      <c r="AZ129" s="136"/>
    </row>
    <row r="130" spans="1:52" ht="36" customHeight="1" x14ac:dyDescent="0.2">
      <c r="A130" s="73">
        <v>112</v>
      </c>
      <c r="B130" s="170"/>
      <c r="C130" s="167"/>
      <c r="D130" s="167"/>
      <c r="E130" s="167"/>
      <c r="F130" s="167"/>
      <c r="G130" s="167"/>
      <c r="H130" s="167"/>
      <c r="I130" s="167"/>
      <c r="J130" s="167"/>
      <c r="K130" s="167"/>
      <c r="L130" s="167"/>
      <c r="M130" s="167"/>
      <c r="N130" s="167"/>
      <c r="O130" s="167"/>
      <c r="P130" s="168"/>
      <c r="Q130" s="168"/>
      <c r="R130" s="169"/>
      <c r="S130" s="169"/>
      <c r="T130" s="169"/>
      <c r="U130" s="134"/>
      <c r="V130" s="135"/>
      <c r="W130" s="135"/>
      <c r="X130" s="136"/>
      <c r="Y130" s="132"/>
      <c r="Z130" s="133"/>
      <c r="AA130" s="133"/>
      <c r="AB130" s="186"/>
      <c r="AC130" s="186"/>
      <c r="AD130" s="185"/>
      <c r="AE130" s="185"/>
      <c r="AF130" s="185"/>
      <c r="AG130" s="187">
        <f t="shared" si="6"/>
        <v>0</v>
      </c>
      <c r="AH130" s="187"/>
      <c r="AI130" s="187"/>
      <c r="AJ130" s="53"/>
      <c r="AK130" s="188"/>
      <c r="AL130" s="188"/>
      <c r="AM130" s="186"/>
      <c r="AN130" s="186"/>
      <c r="AO130" s="185"/>
      <c r="AP130" s="185"/>
      <c r="AQ130" s="185"/>
      <c r="AR130" s="187">
        <f t="shared" si="7"/>
        <v>0</v>
      </c>
      <c r="AS130" s="187"/>
      <c r="AT130" s="200"/>
      <c r="AU130" s="137"/>
      <c r="AV130" s="135"/>
      <c r="AW130" s="135"/>
      <c r="AX130" s="135"/>
      <c r="AY130" s="135"/>
      <c r="AZ130" s="136"/>
    </row>
    <row r="131" spans="1:52" ht="36" customHeight="1" x14ac:dyDescent="0.2">
      <c r="A131" s="73">
        <v>113</v>
      </c>
      <c r="B131" s="170"/>
      <c r="C131" s="167"/>
      <c r="D131" s="167"/>
      <c r="E131" s="167"/>
      <c r="F131" s="167"/>
      <c r="G131" s="167"/>
      <c r="H131" s="167"/>
      <c r="I131" s="167"/>
      <c r="J131" s="167"/>
      <c r="K131" s="167"/>
      <c r="L131" s="167"/>
      <c r="M131" s="167"/>
      <c r="N131" s="167"/>
      <c r="O131" s="167"/>
      <c r="P131" s="168"/>
      <c r="Q131" s="168"/>
      <c r="R131" s="169"/>
      <c r="S131" s="169"/>
      <c r="T131" s="169"/>
      <c r="U131" s="134"/>
      <c r="V131" s="135"/>
      <c r="W131" s="135"/>
      <c r="X131" s="136"/>
      <c r="Y131" s="132"/>
      <c r="Z131" s="133"/>
      <c r="AA131" s="133"/>
      <c r="AB131" s="186"/>
      <c r="AC131" s="186"/>
      <c r="AD131" s="185"/>
      <c r="AE131" s="185"/>
      <c r="AF131" s="185"/>
      <c r="AG131" s="187">
        <f t="shared" si="6"/>
        <v>0</v>
      </c>
      <c r="AH131" s="187"/>
      <c r="AI131" s="187"/>
      <c r="AJ131" s="53"/>
      <c r="AK131" s="188"/>
      <c r="AL131" s="188"/>
      <c r="AM131" s="186"/>
      <c r="AN131" s="186"/>
      <c r="AO131" s="185"/>
      <c r="AP131" s="185"/>
      <c r="AQ131" s="185"/>
      <c r="AR131" s="187">
        <f t="shared" si="7"/>
        <v>0</v>
      </c>
      <c r="AS131" s="187"/>
      <c r="AT131" s="200"/>
      <c r="AU131" s="137"/>
      <c r="AV131" s="135"/>
      <c r="AW131" s="135"/>
      <c r="AX131" s="135"/>
      <c r="AY131" s="135"/>
      <c r="AZ131" s="136"/>
    </row>
    <row r="132" spans="1:52" ht="36" customHeight="1" x14ac:dyDescent="0.2">
      <c r="A132" s="73">
        <v>114</v>
      </c>
      <c r="B132" s="170"/>
      <c r="C132" s="167"/>
      <c r="D132" s="167"/>
      <c r="E132" s="167"/>
      <c r="F132" s="167"/>
      <c r="G132" s="167"/>
      <c r="H132" s="167"/>
      <c r="I132" s="167"/>
      <c r="J132" s="167"/>
      <c r="K132" s="167"/>
      <c r="L132" s="167"/>
      <c r="M132" s="167"/>
      <c r="N132" s="167"/>
      <c r="O132" s="167"/>
      <c r="P132" s="168"/>
      <c r="Q132" s="168"/>
      <c r="R132" s="169"/>
      <c r="S132" s="169"/>
      <c r="T132" s="169"/>
      <c r="U132" s="134"/>
      <c r="V132" s="135"/>
      <c r="W132" s="135"/>
      <c r="X132" s="136"/>
      <c r="Y132" s="132"/>
      <c r="Z132" s="133"/>
      <c r="AA132" s="133"/>
      <c r="AB132" s="186"/>
      <c r="AC132" s="186"/>
      <c r="AD132" s="185"/>
      <c r="AE132" s="185"/>
      <c r="AF132" s="185"/>
      <c r="AG132" s="187">
        <f t="shared" si="6"/>
        <v>0</v>
      </c>
      <c r="AH132" s="187"/>
      <c r="AI132" s="187"/>
      <c r="AJ132" s="53"/>
      <c r="AK132" s="188"/>
      <c r="AL132" s="188"/>
      <c r="AM132" s="186"/>
      <c r="AN132" s="186"/>
      <c r="AO132" s="185"/>
      <c r="AP132" s="185"/>
      <c r="AQ132" s="185"/>
      <c r="AR132" s="187">
        <f t="shared" si="7"/>
        <v>0</v>
      </c>
      <c r="AS132" s="187"/>
      <c r="AT132" s="200"/>
      <c r="AU132" s="137"/>
      <c r="AV132" s="135"/>
      <c r="AW132" s="135"/>
      <c r="AX132" s="135"/>
      <c r="AY132" s="135"/>
      <c r="AZ132" s="136"/>
    </row>
    <row r="133" spans="1:52" ht="36" customHeight="1" x14ac:dyDescent="0.2">
      <c r="A133" s="73">
        <v>115</v>
      </c>
      <c r="B133" s="170"/>
      <c r="C133" s="167"/>
      <c r="D133" s="167"/>
      <c r="E133" s="167"/>
      <c r="F133" s="167"/>
      <c r="G133" s="167"/>
      <c r="H133" s="167"/>
      <c r="I133" s="167"/>
      <c r="J133" s="167"/>
      <c r="K133" s="167"/>
      <c r="L133" s="167"/>
      <c r="M133" s="167"/>
      <c r="N133" s="167"/>
      <c r="O133" s="167"/>
      <c r="P133" s="168"/>
      <c r="Q133" s="168"/>
      <c r="R133" s="169"/>
      <c r="S133" s="169"/>
      <c r="T133" s="169"/>
      <c r="U133" s="134"/>
      <c r="V133" s="135"/>
      <c r="W133" s="135"/>
      <c r="X133" s="136"/>
      <c r="Y133" s="132"/>
      <c r="Z133" s="133"/>
      <c r="AA133" s="133"/>
      <c r="AB133" s="186"/>
      <c r="AC133" s="186"/>
      <c r="AD133" s="185"/>
      <c r="AE133" s="185"/>
      <c r="AF133" s="185"/>
      <c r="AG133" s="187">
        <f t="shared" si="6"/>
        <v>0</v>
      </c>
      <c r="AH133" s="187"/>
      <c r="AI133" s="187"/>
      <c r="AJ133" s="53"/>
      <c r="AK133" s="188"/>
      <c r="AL133" s="188"/>
      <c r="AM133" s="186"/>
      <c r="AN133" s="186"/>
      <c r="AO133" s="185"/>
      <c r="AP133" s="185"/>
      <c r="AQ133" s="185"/>
      <c r="AR133" s="187">
        <f t="shared" si="7"/>
        <v>0</v>
      </c>
      <c r="AS133" s="187"/>
      <c r="AT133" s="200"/>
      <c r="AU133" s="137"/>
      <c r="AV133" s="135"/>
      <c r="AW133" s="135"/>
      <c r="AX133" s="135"/>
      <c r="AY133" s="135"/>
      <c r="AZ133" s="136"/>
    </row>
    <row r="134" spans="1:52" ht="36" customHeight="1" x14ac:dyDescent="0.2">
      <c r="A134" s="73">
        <v>116</v>
      </c>
      <c r="B134" s="170"/>
      <c r="C134" s="167"/>
      <c r="D134" s="167"/>
      <c r="E134" s="167"/>
      <c r="F134" s="167"/>
      <c r="G134" s="167"/>
      <c r="H134" s="167"/>
      <c r="I134" s="167"/>
      <c r="J134" s="167"/>
      <c r="K134" s="167"/>
      <c r="L134" s="167"/>
      <c r="M134" s="167"/>
      <c r="N134" s="167"/>
      <c r="O134" s="167"/>
      <c r="P134" s="168"/>
      <c r="Q134" s="168"/>
      <c r="R134" s="169"/>
      <c r="S134" s="169"/>
      <c r="T134" s="169"/>
      <c r="U134" s="134"/>
      <c r="V134" s="135"/>
      <c r="W134" s="135"/>
      <c r="X134" s="136"/>
      <c r="Y134" s="132"/>
      <c r="Z134" s="133"/>
      <c r="AA134" s="133"/>
      <c r="AB134" s="186"/>
      <c r="AC134" s="186"/>
      <c r="AD134" s="185"/>
      <c r="AE134" s="185"/>
      <c r="AF134" s="185"/>
      <c r="AG134" s="187">
        <f t="shared" si="6"/>
        <v>0</v>
      </c>
      <c r="AH134" s="187"/>
      <c r="AI134" s="187"/>
      <c r="AJ134" s="53"/>
      <c r="AK134" s="188"/>
      <c r="AL134" s="188"/>
      <c r="AM134" s="186"/>
      <c r="AN134" s="186"/>
      <c r="AO134" s="185"/>
      <c r="AP134" s="185"/>
      <c r="AQ134" s="185"/>
      <c r="AR134" s="187">
        <f t="shared" si="7"/>
        <v>0</v>
      </c>
      <c r="AS134" s="187"/>
      <c r="AT134" s="200"/>
      <c r="AU134" s="137"/>
      <c r="AV134" s="135"/>
      <c r="AW134" s="135"/>
      <c r="AX134" s="135"/>
      <c r="AY134" s="135"/>
      <c r="AZ134" s="136"/>
    </row>
    <row r="135" spans="1:52" ht="36" customHeight="1" x14ac:dyDescent="0.2">
      <c r="A135" s="73">
        <v>117</v>
      </c>
      <c r="B135" s="170"/>
      <c r="C135" s="167"/>
      <c r="D135" s="167"/>
      <c r="E135" s="167"/>
      <c r="F135" s="167"/>
      <c r="G135" s="167"/>
      <c r="H135" s="167"/>
      <c r="I135" s="167"/>
      <c r="J135" s="167"/>
      <c r="K135" s="167"/>
      <c r="L135" s="167"/>
      <c r="M135" s="167"/>
      <c r="N135" s="167"/>
      <c r="O135" s="167"/>
      <c r="P135" s="168"/>
      <c r="Q135" s="168"/>
      <c r="R135" s="169"/>
      <c r="S135" s="169"/>
      <c r="T135" s="169"/>
      <c r="U135" s="134"/>
      <c r="V135" s="135"/>
      <c r="W135" s="135"/>
      <c r="X135" s="136"/>
      <c r="Y135" s="132"/>
      <c r="Z135" s="133"/>
      <c r="AA135" s="133"/>
      <c r="AB135" s="186"/>
      <c r="AC135" s="186"/>
      <c r="AD135" s="185"/>
      <c r="AE135" s="185"/>
      <c r="AF135" s="185"/>
      <c r="AG135" s="187">
        <f t="shared" si="6"/>
        <v>0</v>
      </c>
      <c r="AH135" s="187"/>
      <c r="AI135" s="187"/>
      <c r="AJ135" s="53"/>
      <c r="AK135" s="188"/>
      <c r="AL135" s="188"/>
      <c r="AM135" s="186"/>
      <c r="AN135" s="186"/>
      <c r="AO135" s="185"/>
      <c r="AP135" s="185"/>
      <c r="AQ135" s="185"/>
      <c r="AR135" s="187">
        <f t="shared" si="7"/>
        <v>0</v>
      </c>
      <c r="AS135" s="187"/>
      <c r="AT135" s="200"/>
      <c r="AU135" s="137"/>
      <c r="AV135" s="135"/>
      <c r="AW135" s="135"/>
      <c r="AX135" s="135"/>
      <c r="AY135" s="135"/>
      <c r="AZ135" s="136"/>
    </row>
    <row r="136" spans="1:52" ht="36" customHeight="1" x14ac:dyDescent="0.2">
      <c r="A136" s="73">
        <v>118</v>
      </c>
      <c r="B136" s="170"/>
      <c r="C136" s="167"/>
      <c r="D136" s="167"/>
      <c r="E136" s="167"/>
      <c r="F136" s="167"/>
      <c r="G136" s="167"/>
      <c r="H136" s="167"/>
      <c r="I136" s="167"/>
      <c r="J136" s="167"/>
      <c r="K136" s="167"/>
      <c r="L136" s="167"/>
      <c r="M136" s="167"/>
      <c r="N136" s="167"/>
      <c r="O136" s="167"/>
      <c r="P136" s="168"/>
      <c r="Q136" s="168"/>
      <c r="R136" s="169"/>
      <c r="S136" s="169"/>
      <c r="T136" s="169"/>
      <c r="U136" s="134"/>
      <c r="V136" s="135"/>
      <c r="W136" s="135"/>
      <c r="X136" s="136"/>
      <c r="Y136" s="132"/>
      <c r="Z136" s="133"/>
      <c r="AA136" s="133"/>
      <c r="AB136" s="186"/>
      <c r="AC136" s="186"/>
      <c r="AD136" s="185"/>
      <c r="AE136" s="185"/>
      <c r="AF136" s="185"/>
      <c r="AG136" s="187">
        <f t="shared" si="6"/>
        <v>0</v>
      </c>
      <c r="AH136" s="187"/>
      <c r="AI136" s="187"/>
      <c r="AJ136" s="53"/>
      <c r="AK136" s="188"/>
      <c r="AL136" s="188"/>
      <c r="AM136" s="186"/>
      <c r="AN136" s="186"/>
      <c r="AO136" s="185"/>
      <c r="AP136" s="185"/>
      <c r="AQ136" s="185"/>
      <c r="AR136" s="187">
        <f t="shared" si="7"/>
        <v>0</v>
      </c>
      <c r="AS136" s="187"/>
      <c r="AT136" s="200"/>
      <c r="AU136" s="137"/>
      <c r="AV136" s="135"/>
      <c r="AW136" s="135"/>
      <c r="AX136" s="135"/>
      <c r="AY136" s="135"/>
      <c r="AZ136" s="136"/>
    </row>
    <row r="137" spans="1:52" ht="36" customHeight="1" x14ac:dyDescent="0.2">
      <c r="A137" s="73">
        <v>119</v>
      </c>
      <c r="B137" s="170"/>
      <c r="C137" s="167"/>
      <c r="D137" s="167"/>
      <c r="E137" s="167"/>
      <c r="F137" s="167"/>
      <c r="G137" s="167"/>
      <c r="H137" s="167"/>
      <c r="I137" s="167"/>
      <c r="J137" s="167"/>
      <c r="K137" s="167"/>
      <c r="L137" s="167"/>
      <c r="M137" s="167"/>
      <c r="N137" s="167"/>
      <c r="O137" s="167"/>
      <c r="P137" s="168"/>
      <c r="Q137" s="168"/>
      <c r="R137" s="169"/>
      <c r="S137" s="169"/>
      <c r="T137" s="169"/>
      <c r="U137" s="134"/>
      <c r="V137" s="135"/>
      <c r="W137" s="135"/>
      <c r="X137" s="136"/>
      <c r="Y137" s="132"/>
      <c r="Z137" s="133"/>
      <c r="AA137" s="133"/>
      <c r="AB137" s="186"/>
      <c r="AC137" s="186"/>
      <c r="AD137" s="185"/>
      <c r="AE137" s="185"/>
      <c r="AF137" s="185"/>
      <c r="AG137" s="187">
        <f t="shared" si="6"/>
        <v>0</v>
      </c>
      <c r="AH137" s="187"/>
      <c r="AI137" s="187"/>
      <c r="AJ137" s="53"/>
      <c r="AK137" s="188"/>
      <c r="AL137" s="188"/>
      <c r="AM137" s="186"/>
      <c r="AN137" s="186"/>
      <c r="AO137" s="185"/>
      <c r="AP137" s="185"/>
      <c r="AQ137" s="185"/>
      <c r="AR137" s="187">
        <f t="shared" si="7"/>
        <v>0</v>
      </c>
      <c r="AS137" s="187"/>
      <c r="AT137" s="200"/>
      <c r="AU137" s="137"/>
      <c r="AV137" s="135"/>
      <c r="AW137" s="135"/>
      <c r="AX137" s="135"/>
      <c r="AY137" s="135"/>
      <c r="AZ137" s="136"/>
    </row>
    <row r="138" spans="1:52" ht="36" customHeight="1" x14ac:dyDescent="0.2">
      <c r="A138" s="73">
        <v>120</v>
      </c>
      <c r="B138" s="170"/>
      <c r="C138" s="167"/>
      <c r="D138" s="167"/>
      <c r="E138" s="167"/>
      <c r="F138" s="167"/>
      <c r="G138" s="167"/>
      <c r="H138" s="167"/>
      <c r="I138" s="167"/>
      <c r="J138" s="167"/>
      <c r="K138" s="167"/>
      <c r="L138" s="167"/>
      <c r="M138" s="167"/>
      <c r="N138" s="167"/>
      <c r="O138" s="167"/>
      <c r="P138" s="168"/>
      <c r="Q138" s="168"/>
      <c r="R138" s="169"/>
      <c r="S138" s="169"/>
      <c r="T138" s="169"/>
      <c r="U138" s="134"/>
      <c r="V138" s="135"/>
      <c r="W138" s="135"/>
      <c r="X138" s="136"/>
      <c r="Y138" s="132"/>
      <c r="Z138" s="133"/>
      <c r="AA138" s="133"/>
      <c r="AB138" s="186"/>
      <c r="AC138" s="186"/>
      <c r="AD138" s="185"/>
      <c r="AE138" s="185"/>
      <c r="AF138" s="185"/>
      <c r="AG138" s="187">
        <f t="shared" si="6"/>
        <v>0</v>
      </c>
      <c r="AH138" s="187"/>
      <c r="AI138" s="187"/>
      <c r="AJ138" s="53"/>
      <c r="AK138" s="188"/>
      <c r="AL138" s="188"/>
      <c r="AM138" s="186"/>
      <c r="AN138" s="186"/>
      <c r="AO138" s="185"/>
      <c r="AP138" s="185"/>
      <c r="AQ138" s="185"/>
      <c r="AR138" s="187">
        <f t="shared" si="7"/>
        <v>0</v>
      </c>
      <c r="AS138" s="187"/>
      <c r="AT138" s="200"/>
      <c r="AU138" s="137"/>
      <c r="AV138" s="135"/>
      <c r="AW138" s="135"/>
      <c r="AX138" s="135"/>
      <c r="AY138" s="135"/>
      <c r="AZ138" s="136"/>
    </row>
    <row r="139" spans="1:52" ht="36" customHeight="1" x14ac:dyDescent="0.2">
      <c r="A139" s="73">
        <v>121</v>
      </c>
      <c r="B139" s="170"/>
      <c r="C139" s="167"/>
      <c r="D139" s="167"/>
      <c r="E139" s="167"/>
      <c r="F139" s="167"/>
      <c r="G139" s="167"/>
      <c r="H139" s="167"/>
      <c r="I139" s="167"/>
      <c r="J139" s="167"/>
      <c r="K139" s="167"/>
      <c r="L139" s="167"/>
      <c r="M139" s="167"/>
      <c r="N139" s="167"/>
      <c r="O139" s="167"/>
      <c r="P139" s="168"/>
      <c r="Q139" s="168"/>
      <c r="R139" s="169"/>
      <c r="S139" s="169"/>
      <c r="T139" s="169"/>
      <c r="U139" s="134"/>
      <c r="V139" s="135"/>
      <c r="W139" s="135"/>
      <c r="X139" s="136"/>
      <c r="Y139" s="132"/>
      <c r="Z139" s="133"/>
      <c r="AA139" s="133"/>
      <c r="AB139" s="186"/>
      <c r="AC139" s="186"/>
      <c r="AD139" s="185"/>
      <c r="AE139" s="185"/>
      <c r="AF139" s="185"/>
      <c r="AG139" s="187">
        <f t="shared" si="6"/>
        <v>0</v>
      </c>
      <c r="AH139" s="187"/>
      <c r="AI139" s="187"/>
      <c r="AJ139" s="53"/>
      <c r="AK139" s="188"/>
      <c r="AL139" s="188"/>
      <c r="AM139" s="186"/>
      <c r="AN139" s="186"/>
      <c r="AO139" s="185"/>
      <c r="AP139" s="185"/>
      <c r="AQ139" s="185"/>
      <c r="AR139" s="187">
        <f t="shared" si="7"/>
        <v>0</v>
      </c>
      <c r="AS139" s="187"/>
      <c r="AT139" s="200"/>
      <c r="AU139" s="137"/>
      <c r="AV139" s="135"/>
      <c r="AW139" s="135"/>
      <c r="AX139" s="135"/>
      <c r="AY139" s="135"/>
      <c r="AZ139" s="136"/>
    </row>
    <row r="140" spans="1:52" ht="36" customHeight="1" x14ac:dyDescent="0.2">
      <c r="A140" s="73">
        <v>122</v>
      </c>
      <c r="B140" s="170"/>
      <c r="C140" s="167"/>
      <c r="D140" s="167"/>
      <c r="E140" s="167"/>
      <c r="F140" s="167"/>
      <c r="G140" s="167"/>
      <c r="H140" s="167"/>
      <c r="I140" s="167"/>
      <c r="J140" s="167"/>
      <c r="K140" s="167"/>
      <c r="L140" s="167"/>
      <c r="M140" s="167"/>
      <c r="N140" s="167"/>
      <c r="O140" s="167"/>
      <c r="P140" s="168"/>
      <c r="Q140" s="168"/>
      <c r="R140" s="169"/>
      <c r="S140" s="169"/>
      <c r="T140" s="169"/>
      <c r="U140" s="134"/>
      <c r="V140" s="135"/>
      <c r="W140" s="135"/>
      <c r="X140" s="136"/>
      <c r="Y140" s="132"/>
      <c r="Z140" s="133"/>
      <c r="AA140" s="133"/>
      <c r="AB140" s="186"/>
      <c r="AC140" s="186"/>
      <c r="AD140" s="185"/>
      <c r="AE140" s="185"/>
      <c r="AF140" s="185"/>
      <c r="AG140" s="187">
        <f t="shared" si="6"/>
        <v>0</v>
      </c>
      <c r="AH140" s="187"/>
      <c r="AI140" s="187"/>
      <c r="AJ140" s="53"/>
      <c r="AK140" s="188"/>
      <c r="AL140" s="188"/>
      <c r="AM140" s="186"/>
      <c r="AN140" s="186"/>
      <c r="AO140" s="185"/>
      <c r="AP140" s="185"/>
      <c r="AQ140" s="185"/>
      <c r="AR140" s="187">
        <f t="shared" si="7"/>
        <v>0</v>
      </c>
      <c r="AS140" s="187"/>
      <c r="AT140" s="200"/>
      <c r="AU140" s="137"/>
      <c r="AV140" s="135"/>
      <c r="AW140" s="135"/>
      <c r="AX140" s="135"/>
      <c r="AY140" s="135"/>
      <c r="AZ140" s="136"/>
    </row>
    <row r="141" spans="1:52" ht="36" customHeight="1" x14ac:dyDescent="0.2">
      <c r="A141" s="73">
        <v>123</v>
      </c>
      <c r="B141" s="170"/>
      <c r="C141" s="167"/>
      <c r="D141" s="167"/>
      <c r="E141" s="167"/>
      <c r="F141" s="167"/>
      <c r="G141" s="167"/>
      <c r="H141" s="167"/>
      <c r="I141" s="167"/>
      <c r="J141" s="167"/>
      <c r="K141" s="167"/>
      <c r="L141" s="167"/>
      <c r="M141" s="167"/>
      <c r="N141" s="167"/>
      <c r="O141" s="167"/>
      <c r="P141" s="168"/>
      <c r="Q141" s="168"/>
      <c r="R141" s="169"/>
      <c r="S141" s="169"/>
      <c r="T141" s="169"/>
      <c r="U141" s="134"/>
      <c r="V141" s="135"/>
      <c r="W141" s="135"/>
      <c r="X141" s="136"/>
      <c r="Y141" s="132"/>
      <c r="Z141" s="133"/>
      <c r="AA141" s="133"/>
      <c r="AB141" s="186"/>
      <c r="AC141" s="186"/>
      <c r="AD141" s="185"/>
      <c r="AE141" s="185"/>
      <c r="AF141" s="185"/>
      <c r="AG141" s="187">
        <f t="shared" si="6"/>
        <v>0</v>
      </c>
      <c r="AH141" s="187"/>
      <c r="AI141" s="187"/>
      <c r="AJ141" s="53"/>
      <c r="AK141" s="188"/>
      <c r="AL141" s="188"/>
      <c r="AM141" s="186"/>
      <c r="AN141" s="186"/>
      <c r="AO141" s="185"/>
      <c r="AP141" s="185"/>
      <c r="AQ141" s="185"/>
      <c r="AR141" s="187">
        <f t="shared" si="7"/>
        <v>0</v>
      </c>
      <c r="AS141" s="187"/>
      <c r="AT141" s="200"/>
      <c r="AU141" s="137"/>
      <c r="AV141" s="135"/>
      <c r="AW141" s="135"/>
      <c r="AX141" s="135"/>
      <c r="AY141" s="135"/>
      <c r="AZ141" s="136"/>
    </row>
    <row r="142" spans="1:52" ht="36" customHeight="1" x14ac:dyDescent="0.2">
      <c r="A142" s="73">
        <v>124</v>
      </c>
      <c r="B142" s="170"/>
      <c r="C142" s="167"/>
      <c r="D142" s="167"/>
      <c r="E142" s="167"/>
      <c r="F142" s="167"/>
      <c r="G142" s="167"/>
      <c r="H142" s="167"/>
      <c r="I142" s="167"/>
      <c r="J142" s="167"/>
      <c r="K142" s="167"/>
      <c r="L142" s="167"/>
      <c r="M142" s="167"/>
      <c r="N142" s="167"/>
      <c r="O142" s="167"/>
      <c r="P142" s="168"/>
      <c r="Q142" s="168"/>
      <c r="R142" s="169"/>
      <c r="S142" s="169"/>
      <c r="T142" s="169"/>
      <c r="U142" s="134"/>
      <c r="V142" s="135"/>
      <c r="W142" s="135"/>
      <c r="X142" s="136"/>
      <c r="Y142" s="132"/>
      <c r="Z142" s="133"/>
      <c r="AA142" s="133"/>
      <c r="AB142" s="186"/>
      <c r="AC142" s="186"/>
      <c r="AD142" s="185"/>
      <c r="AE142" s="185"/>
      <c r="AF142" s="185"/>
      <c r="AG142" s="187">
        <f t="shared" si="6"/>
        <v>0</v>
      </c>
      <c r="AH142" s="187"/>
      <c r="AI142" s="187"/>
      <c r="AJ142" s="53"/>
      <c r="AK142" s="188"/>
      <c r="AL142" s="188"/>
      <c r="AM142" s="186"/>
      <c r="AN142" s="186"/>
      <c r="AO142" s="185"/>
      <c r="AP142" s="185"/>
      <c r="AQ142" s="185"/>
      <c r="AR142" s="187">
        <f t="shared" si="7"/>
        <v>0</v>
      </c>
      <c r="AS142" s="187"/>
      <c r="AT142" s="200"/>
      <c r="AU142" s="137"/>
      <c r="AV142" s="135"/>
      <c r="AW142" s="135"/>
      <c r="AX142" s="135"/>
      <c r="AY142" s="135"/>
      <c r="AZ142" s="136"/>
    </row>
    <row r="143" spans="1:52" ht="36" customHeight="1" x14ac:dyDescent="0.2">
      <c r="A143" s="73">
        <v>125</v>
      </c>
      <c r="B143" s="170"/>
      <c r="C143" s="167"/>
      <c r="D143" s="167"/>
      <c r="E143" s="167"/>
      <c r="F143" s="167"/>
      <c r="G143" s="167"/>
      <c r="H143" s="167"/>
      <c r="I143" s="167"/>
      <c r="J143" s="167"/>
      <c r="K143" s="167"/>
      <c r="L143" s="167"/>
      <c r="M143" s="167"/>
      <c r="N143" s="167"/>
      <c r="O143" s="167"/>
      <c r="P143" s="168"/>
      <c r="Q143" s="168"/>
      <c r="R143" s="169"/>
      <c r="S143" s="169"/>
      <c r="T143" s="169"/>
      <c r="U143" s="134"/>
      <c r="V143" s="135"/>
      <c r="W143" s="135"/>
      <c r="X143" s="136"/>
      <c r="Y143" s="132"/>
      <c r="Z143" s="133"/>
      <c r="AA143" s="133"/>
      <c r="AB143" s="186"/>
      <c r="AC143" s="186"/>
      <c r="AD143" s="185"/>
      <c r="AE143" s="185"/>
      <c r="AF143" s="185"/>
      <c r="AG143" s="187">
        <f t="shared" si="6"/>
        <v>0</v>
      </c>
      <c r="AH143" s="187"/>
      <c r="AI143" s="187"/>
      <c r="AJ143" s="53"/>
      <c r="AK143" s="188"/>
      <c r="AL143" s="188"/>
      <c r="AM143" s="186"/>
      <c r="AN143" s="186"/>
      <c r="AO143" s="185"/>
      <c r="AP143" s="185"/>
      <c r="AQ143" s="185"/>
      <c r="AR143" s="187">
        <f t="shared" si="7"/>
        <v>0</v>
      </c>
      <c r="AS143" s="187"/>
      <c r="AT143" s="200"/>
      <c r="AU143" s="137"/>
      <c r="AV143" s="135"/>
      <c r="AW143" s="135"/>
      <c r="AX143" s="135"/>
      <c r="AY143" s="135"/>
      <c r="AZ143" s="136"/>
    </row>
    <row r="144" spans="1:52" ht="36" customHeight="1" x14ac:dyDescent="0.2">
      <c r="A144" s="73">
        <v>126</v>
      </c>
      <c r="B144" s="170"/>
      <c r="C144" s="167"/>
      <c r="D144" s="167"/>
      <c r="E144" s="167"/>
      <c r="F144" s="167"/>
      <c r="G144" s="167"/>
      <c r="H144" s="167"/>
      <c r="I144" s="167"/>
      <c r="J144" s="167"/>
      <c r="K144" s="167"/>
      <c r="L144" s="167"/>
      <c r="M144" s="167"/>
      <c r="N144" s="167"/>
      <c r="O144" s="167"/>
      <c r="P144" s="168"/>
      <c r="Q144" s="168"/>
      <c r="R144" s="169"/>
      <c r="S144" s="169"/>
      <c r="T144" s="169"/>
      <c r="U144" s="134"/>
      <c r="V144" s="135"/>
      <c r="W144" s="135"/>
      <c r="X144" s="136"/>
      <c r="Y144" s="132"/>
      <c r="Z144" s="133"/>
      <c r="AA144" s="133"/>
      <c r="AB144" s="186"/>
      <c r="AC144" s="186"/>
      <c r="AD144" s="185"/>
      <c r="AE144" s="185"/>
      <c r="AF144" s="185"/>
      <c r="AG144" s="187">
        <f t="shared" si="6"/>
        <v>0</v>
      </c>
      <c r="AH144" s="187"/>
      <c r="AI144" s="187"/>
      <c r="AJ144" s="53"/>
      <c r="AK144" s="188"/>
      <c r="AL144" s="188"/>
      <c r="AM144" s="186"/>
      <c r="AN144" s="186"/>
      <c r="AO144" s="185"/>
      <c r="AP144" s="185"/>
      <c r="AQ144" s="185"/>
      <c r="AR144" s="187">
        <f t="shared" si="7"/>
        <v>0</v>
      </c>
      <c r="AS144" s="187"/>
      <c r="AT144" s="200"/>
      <c r="AU144" s="137"/>
      <c r="AV144" s="135"/>
      <c r="AW144" s="135"/>
      <c r="AX144" s="135"/>
      <c r="AY144" s="135"/>
      <c r="AZ144" s="136"/>
    </row>
    <row r="145" spans="1:52" ht="36" customHeight="1" x14ac:dyDescent="0.2">
      <c r="A145" s="73">
        <v>127</v>
      </c>
      <c r="B145" s="170"/>
      <c r="C145" s="167"/>
      <c r="D145" s="167"/>
      <c r="E145" s="167"/>
      <c r="F145" s="167"/>
      <c r="G145" s="167"/>
      <c r="H145" s="167"/>
      <c r="I145" s="167"/>
      <c r="J145" s="167"/>
      <c r="K145" s="167"/>
      <c r="L145" s="167"/>
      <c r="M145" s="167"/>
      <c r="N145" s="167"/>
      <c r="O145" s="167"/>
      <c r="P145" s="168"/>
      <c r="Q145" s="168"/>
      <c r="R145" s="169"/>
      <c r="S145" s="169"/>
      <c r="T145" s="169"/>
      <c r="U145" s="134"/>
      <c r="V145" s="135"/>
      <c r="W145" s="135"/>
      <c r="X145" s="136"/>
      <c r="Y145" s="132"/>
      <c r="Z145" s="133"/>
      <c r="AA145" s="133"/>
      <c r="AB145" s="186"/>
      <c r="AC145" s="186"/>
      <c r="AD145" s="185"/>
      <c r="AE145" s="185"/>
      <c r="AF145" s="185"/>
      <c r="AG145" s="187">
        <f t="shared" si="6"/>
        <v>0</v>
      </c>
      <c r="AH145" s="187"/>
      <c r="AI145" s="187"/>
      <c r="AJ145" s="53"/>
      <c r="AK145" s="188"/>
      <c r="AL145" s="188"/>
      <c r="AM145" s="186"/>
      <c r="AN145" s="186"/>
      <c r="AO145" s="185"/>
      <c r="AP145" s="185"/>
      <c r="AQ145" s="185"/>
      <c r="AR145" s="187">
        <f t="shared" si="7"/>
        <v>0</v>
      </c>
      <c r="AS145" s="187"/>
      <c r="AT145" s="200"/>
      <c r="AU145" s="137"/>
      <c r="AV145" s="135"/>
      <c r="AW145" s="135"/>
      <c r="AX145" s="135"/>
      <c r="AY145" s="135"/>
      <c r="AZ145" s="136"/>
    </row>
    <row r="146" spans="1:52" ht="36" customHeight="1" x14ac:dyDescent="0.2">
      <c r="A146" s="73">
        <v>128</v>
      </c>
      <c r="B146" s="170"/>
      <c r="C146" s="167"/>
      <c r="D146" s="167"/>
      <c r="E146" s="167"/>
      <c r="F146" s="167"/>
      <c r="G146" s="167"/>
      <c r="H146" s="167"/>
      <c r="I146" s="167"/>
      <c r="J146" s="167"/>
      <c r="K146" s="167"/>
      <c r="L146" s="167"/>
      <c r="M146" s="167"/>
      <c r="N146" s="167"/>
      <c r="O146" s="167"/>
      <c r="P146" s="168"/>
      <c r="Q146" s="168"/>
      <c r="R146" s="169"/>
      <c r="S146" s="169"/>
      <c r="T146" s="169"/>
      <c r="U146" s="134"/>
      <c r="V146" s="135"/>
      <c r="W146" s="135"/>
      <c r="X146" s="136"/>
      <c r="Y146" s="132"/>
      <c r="Z146" s="133"/>
      <c r="AA146" s="133"/>
      <c r="AB146" s="186"/>
      <c r="AC146" s="186"/>
      <c r="AD146" s="185"/>
      <c r="AE146" s="185"/>
      <c r="AF146" s="185"/>
      <c r="AG146" s="187">
        <f t="shared" si="6"/>
        <v>0</v>
      </c>
      <c r="AH146" s="187"/>
      <c r="AI146" s="187"/>
      <c r="AJ146" s="53"/>
      <c r="AK146" s="188"/>
      <c r="AL146" s="188"/>
      <c r="AM146" s="186"/>
      <c r="AN146" s="186"/>
      <c r="AO146" s="185"/>
      <c r="AP146" s="185"/>
      <c r="AQ146" s="185"/>
      <c r="AR146" s="187">
        <f t="shared" si="7"/>
        <v>0</v>
      </c>
      <c r="AS146" s="187"/>
      <c r="AT146" s="200"/>
      <c r="AU146" s="137"/>
      <c r="AV146" s="135"/>
      <c r="AW146" s="135"/>
      <c r="AX146" s="135"/>
      <c r="AY146" s="135"/>
      <c r="AZ146" s="136"/>
    </row>
    <row r="147" spans="1:52" ht="36" customHeight="1" x14ac:dyDescent="0.2">
      <c r="A147" s="73">
        <v>129</v>
      </c>
      <c r="B147" s="170"/>
      <c r="C147" s="167"/>
      <c r="D147" s="167"/>
      <c r="E147" s="167"/>
      <c r="F147" s="167"/>
      <c r="G147" s="167"/>
      <c r="H147" s="167"/>
      <c r="I147" s="167"/>
      <c r="J147" s="167"/>
      <c r="K147" s="167"/>
      <c r="L147" s="167"/>
      <c r="M147" s="167"/>
      <c r="N147" s="167"/>
      <c r="O147" s="167"/>
      <c r="P147" s="168"/>
      <c r="Q147" s="168"/>
      <c r="R147" s="169"/>
      <c r="S147" s="169"/>
      <c r="T147" s="169"/>
      <c r="U147" s="134"/>
      <c r="V147" s="135"/>
      <c r="W147" s="135"/>
      <c r="X147" s="136"/>
      <c r="Y147" s="132"/>
      <c r="Z147" s="133"/>
      <c r="AA147" s="133"/>
      <c r="AB147" s="186"/>
      <c r="AC147" s="186"/>
      <c r="AD147" s="185"/>
      <c r="AE147" s="185"/>
      <c r="AF147" s="185"/>
      <c r="AG147" s="187">
        <f t="shared" ref="AG147:AG178" si="8">AD147*AB147</f>
        <v>0</v>
      </c>
      <c r="AH147" s="187"/>
      <c r="AI147" s="187"/>
      <c r="AJ147" s="53"/>
      <c r="AK147" s="188"/>
      <c r="AL147" s="188"/>
      <c r="AM147" s="186"/>
      <c r="AN147" s="186"/>
      <c r="AO147" s="185"/>
      <c r="AP147" s="185"/>
      <c r="AQ147" s="185"/>
      <c r="AR147" s="187">
        <f t="shared" ref="AR147:AR178" si="9">AO147*AM147</f>
        <v>0</v>
      </c>
      <c r="AS147" s="187"/>
      <c r="AT147" s="200"/>
      <c r="AU147" s="137"/>
      <c r="AV147" s="135"/>
      <c r="AW147" s="135"/>
      <c r="AX147" s="135"/>
      <c r="AY147" s="135"/>
      <c r="AZ147" s="136"/>
    </row>
    <row r="148" spans="1:52" ht="36" customHeight="1" x14ac:dyDescent="0.2">
      <c r="A148" s="73">
        <v>130</v>
      </c>
      <c r="B148" s="170"/>
      <c r="C148" s="167"/>
      <c r="D148" s="167"/>
      <c r="E148" s="167"/>
      <c r="F148" s="167"/>
      <c r="G148" s="167"/>
      <c r="H148" s="167"/>
      <c r="I148" s="167"/>
      <c r="J148" s="167"/>
      <c r="K148" s="167"/>
      <c r="L148" s="167"/>
      <c r="M148" s="167"/>
      <c r="N148" s="167"/>
      <c r="O148" s="167"/>
      <c r="P148" s="168"/>
      <c r="Q148" s="168"/>
      <c r="R148" s="169"/>
      <c r="S148" s="169"/>
      <c r="T148" s="169"/>
      <c r="U148" s="134"/>
      <c r="V148" s="135"/>
      <c r="W148" s="135"/>
      <c r="X148" s="136"/>
      <c r="Y148" s="132"/>
      <c r="Z148" s="133"/>
      <c r="AA148" s="133"/>
      <c r="AB148" s="186"/>
      <c r="AC148" s="186"/>
      <c r="AD148" s="185"/>
      <c r="AE148" s="185"/>
      <c r="AF148" s="185"/>
      <c r="AG148" s="187">
        <f t="shared" si="8"/>
        <v>0</v>
      </c>
      <c r="AH148" s="187"/>
      <c r="AI148" s="187"/>
      <c r="AJ148" s="53"/>
      <c r="AK148" s="188"/>
      <c r="AL148" s="188"/>
      <c r="AM148" s="186"/>
      <c r="AN148" s="186"/>
      <c r="AO148" s="185"/>
      <c r="AP148" s="185"/>
      <c r="AQ148" s="185"/>
      <c r="AR148" s="187">
        <f t="shared" si="9"/>
        <v>0</v>
      </c>
      <c r="AS148" s="187"/>
      <c r="AT148" s="200"/>
      <c r="AU148" s="137"/>
      <c r="AV148" s="135"/>
      <c r="AW148" s="135"/>
      <c r="AX148" s="135"/>
      <c r="AY148" s="135"/>
      <c r="AZ148" s="136"/>
    </row>
    <row r="149" spans="1:52" ht="36" customHeight="1" x14ac:dyDescent="0.2">
      <c r="A149" s="73">
        <v>131</v>
      </c>
      <c r="B149" s="170"/>
      <c r="C149" s="167"/>
      <c r="D149" s="167"/>
      <c r="E149" s="167"/>
      <c r="F149" s="167"/>
      <c r="G149" s="167"/>
      <c r="H149" s="167"/>
      <c r="I149" s="167"/>
      <c r="J149" s="167"/>
      <c r="K149" s="167"/>
      <c r="L149" s="167"/>
      <c r="M149" s="167"/>
      <c r="N149" s="167"/>
      <c r="O149" s="167"/>
      <c r="P149" s="168"/>
      <c r="Q149" s="168"/>
      <c r="R149" s="169"/>
      <c r="S149" s="169"/>
      <c r="T149" s="169"/>
      <c r="U149" s="134"/>
      <c r="V149" s="135"/>
      <c r="W149" s="135"/>
      <c r="X149" s="136"/>
      <c r="Y149" s="132"/>
      <c r="Z149" s="133"/>
      <c r="AA149" s="133"/>
      <c r="AB149" s="186"/>
      <c r="AC149" s="186"/>
      <c r="AD149" s="185"/>
      <c r="AE149" s="185"/>
      <c r="AF149" s="185"/>
      <c r="AG149" s="187">
        <f t="shared" si="8"/>
        <v>0</v>
      </c>
      <c r="AH149" s="187"/>
      <c r="AI149" s="187"/>
      <c r="AJ149" s="53"/>
      <c r="AK149" s="188"/>
      <c r="AL149" s="188"/>
      <c r="AM149" s="186"/>
      <c r="AN149" s="186"/>
      <c r="AO149" s="185"/>
      <c r="AP149" s="185"/>
      <c r="AQ149" s="185"/>
      <c r="AR149" s="187">
        <f t="shared" si="9"/>
        <v>0</v>
      </c>
      <c r="AS149" s="187"/>
      <c r="AT149" s="200"/>
      <c r="AU149" s="137"/>
      <c r="AV149" s="135"/>
      <c r="AW149" s="135"/>
      <c r="AX149" s="135"/>
      <c r="AY149" s="135"/>
      <c r="AZ149" s="136"/>
    </row>
    <row r="150" spans="1:52" ht="36" customHeight="1" x14ac:dyDescent="0.2">
      <c r="A150" s="73">
        <v>132</v>
      </c>
      <c r="B150" s="170"/>
      <c r="C150" s="167"/>
      <c r="D150" s="167"/>
      <c r="E150" s="167"/>
      <c r="F150" s="167"/>
      <c r="G150" s="167"/>
      <c r="H150" s="167"/>
      <c r="I150" s="167"/>
      <c r="J150" s="167"/>
      <c r="K150" s="167"/>
      <c r="L150" s="167"/>
      <c r="M150" s="167"/>
      <c r="N150" s="167"/>
      <c r="O150" s="167"/>
      <c r="P150" s="168"/>
      <c r="Q150" s="168"/>
      <c r="R150" s="169"/>
      <c r="S150" s="169"/>
      <c r="T150" s="169"/>
      <c r="U150" s="134"/>
      <c r="V150" s="135"/>
      <c r="W150" s="135"/>
      <c r="X150" s="136"/>
      <c r="Y150" s="132"/>
      <c r="Z150" s="133"/>
      <c r="AA150" s="133"/>
      <c r="AB150" s="186"/>
      <c r="AC150" s="186"/>
      <c r="AD150" s="185"/>
      <c r="AE150" s="185"/>
      <c r="AF150" s="185"/>
      <c r="AG150" s="187">
        <f t="shared" si="8"/>
        <v>0</v>
      </c>
      <c r="AH150" s="187"/>
      <c r="AI150" s="187"/>
      <c r="AJ150" s="53"/>
      <c r="AK150" s="188"/>
      <c r="AL150" s="188"/>
      <c r="AM150" s="186"/>
      <c r="AN150" s="186"/>
      <c r="AO150" s="185"/>
      <c r="AP150" s="185"/>
      <c r="AQ150" s="185"/>
      <c r="AR150" s="187">
        <f t="shared" si="9"/>
        <v>0</v>
      </c>
      <c r="AS150" s="187"/>
      <c r="AT150" s="200"/>
      <c r="AU150" s="137"/>
      <c r="AV150" s="135"/>
      <c r="AW150" s="135"/>
      <c r="AX150" s="135"/>
      <c r="AY150" s="135"/>
      <c r="AZ150" s="136"/>
    </row>
    <row r="151" spans="1:52" ht="36" customHeight="1" x14ac:dyDescent="0.2">
      <c r="A151" s="73">
        <v>133</v>
      </c>
      <c r="B151" s="170"/>
      <c r="C151" s="167"/>
      <c r="D151" s="167"/>
      <c r="E151" s="167"/>
      <c r="F151" s="167"/>
      <c r="G151" s="167"/>
      <c r="H151" s="167"/>
      <c r="I151" s="167"/>
      <c r="J151" s="167"/>
      <c r="K151" s="167"/>
      <c r="L151" s="167"/>
      <c r="M151" s="167"/>
      <c r="N151" s="167"/>
      <c r="O151" s="167"/>
      <c r="P151" s="168"/>
      <c r="Q151" s="168"/>
      <c r="R151" s="169"/>
      <c r="S151" s="169"/>
      <c r="T151" s="169"/>
      <c r="U151" s="134"/>
      <c r="V151" s="135"/>
      <c r="W151" s="135"/>
      <c r="X151" s="136"/>
      <c r="Y151" s="132"/>
      <c r="Z151" s="133"/>
      <c r="AA151" s="133"/>
      <c r="AB151" s="186"/>
      <c r="AC151" s="186"/>
      <c r="AD151" s="185"/>
      <c r="AE151" s="185"/>
      <c r="AF151" s="185"/>
      <c r="AG151" s="187">
        <f t="shared" si="8"/>
        <v>0</v>
      </c>
      <c r="AH151" s="187"/>
      <c r="AI151" s="187"/>
      <c r="AJ151" s="53"/>
      <c r="AK151" s="188"/>
      <c r="AL151" s="188"/>
      <c r="AM151" s="186"/>
      <c r="AN151" s="186"/>
      <c r="AO151" s="185"/>
      <c r="AP151" s="185"/>
      <c r="AQ151" s="185"/>
      <c r="AR151" s="187">
        <f t="shared" si="9"/>
        <v>0</v>
      </c>
      <c r="AS151" s="187"/>
      <c r="AT151" s="200"/>
      <c r="AU151" s="137"/>
      <c r="AV151" s="135"/>
      <c r="AW151" s="135"/>
      <c r="AX151" s="135"/>
      <c r="AY151" s="135"/>
      <c r="AZ151" s="136"/>
    </row>
    <row r="152" spans="1:52" ht="36" customHeight="1" x14ac:dyDescent="0.2">
      <c r="A152" s="73">
        <v>134</v>
      </c>
      <c r="B152" s="170"/>
      <c r="C152" s="167"/>
      <c r="D152" s="167"/>
      <c r="E152" s="167"/>
      <c r="F152" s="167"/>
      <c r="G152" s="167"/>
      <c r="H152" s="167"/>
      <c r="I152" s="167"/>
      <c r="J152" s="167"/>
      <c r="K152" s="167"/>
      <c r="L152" s="167"/>
      <c r="M152" s="167"/>
      <c r="N152" s="167"/>
      <c r="O152" s="167"/>
      <c r="P152" s="168"/>
      <c r="Q152" s="168"/>
      <c r="R152" s="169"/>
      <c r="S152" s="169"/>
      <c r="T152" s="169"/>
      <c r="U152" s="134"/>
      <c r="V152" s="135"/>
      <c r="W152" s="135"/>
      <c r="X152" s="136"/>
      <c r="Y152" s="132"/>
      <c r="Z152" s="133"/>
      <c r="AA152" s="133"/>
      <c r="AB152" s="186"/>
      <c r="AC152" s="186"/>
      <c r="AD152" s="185"/>
      <c r="AE152" s="185"/>
      <c r="AF152" s="185"/>
      <c r="AG152" s="187">
        <f t="shared" si="8"/>
        <v>0</v>
      </c>
      <c r="AH152" s="187"/>
      <c r="AI152" s="187"/>
      <c r="AJ152" s="53"/>
      <c r="AK152" s="188"/>
      <c r="AL152" s="188"/>
      <c r="AM152" s="186"/>
      <c r="AN152" s="186"/>
      <c r="AO152" s="185"/>
      <c r="AP152" s="185"/>
      <c r="AQ152" s="185"/>
      <c r="AR152" s="187">
        <f t="shared" si="9"/>
        <v>0</v>
      </c>
      <c r="AS152" s="187"/>
      <c r="AT152" s="200"/>
      <c r="AU152" s="137"/>
      <c r="AV152" s="135"/>
      <c r="AW152" s="135"/>
      <c r="AX152" s="135"/>
      <c r="AY152" s="135"/>
      <c r="AZ152" s="136"/>
    </row>
    <row r="153" spans="1:52" ht="36" customHeight="1" x14ac:dyDescent="0.2">
      <c r="A153" s="73">
        <v>135</v>
      </c>
      <c r="B153" s="170"/>
      <c r="C153" s="167"/>
      <c r="D153" s="167"/>
      <c r="E153" s="167"/>
      <c r="F153" s="167"/>
      <c r="G153" s="167"/>
      <c r="H153" s="167"/>
      <c r="I153" s="167"/>
      <c r="J153" s="167"/>
      <c r="K153" s="167"/>
      <c r="L153" s="167"/>
      <c r="M153" s="167"/>
      <c r="N153" s="167"/>
      <c r="O153" s="167"/>
      <c r="P153" s="168"/>
      <c r="Q153" s="168"/>
      <c r="R153" s="169"/>
      <c r="S153" s="169"/>
      <c r="T153" s="169"/>
      <c r="U153" s="134"/>
      <c r="V153" s="135"/>
      <c r="W153" s="135"/>
      <c r="X153" s="136"/>
      <c r="Y153" s="132"/>
      <c r="Z153" s="133"/>
      <c r="AA153" s="133"/>
      <c r="AB153" s="186"/>
      <c r="AC153" s="186"/>
      <c r="AD153" s="185"/>
      <c r="AE153" s="185"/>
      <c r="AF153" s="185"/>
      <c r="AG153" s="187">
        <f t="shared" si="8"/>
        <v>0</v>
      </c>
      <c r="AH153" s="187"/>
      <c r="AI153" s="187"/>
      <c r="AJ153" s="53"/>
      <c r="AK153" s="188"/>
      <c r="AL153" s="188"/>
      <c r="AM153" s="186"/>
      <c r="AN153" s="186"/>
      <c r="AO153" s="185"/>
      <c r="AP153" s="185"/>
      <c r="AQ153" s="185"/>
      <c r="AR153" s="187">
        <f t="shared" si="9"/>
        <v>0</v>
      </c>
      <c r="AS153" s="187"/>
      <c r="AT153" s="200"/>
      <c r="AU153" s="137"/>
      <c r="AV153" s="135"/>
      <c r="AW153" s="135"/>
      <c r="AX153" s="135"/>
      <c r="AY153" s="135"/>
      <c r="AZ153" s="136"/>
    </row>
    <row r="154" spans="1:52" ht="36" customHeight="1" x14ac:dyDescent="0.2">
      <c r="A154" s="73">
        <v>136</v>
      </c>
      <c r="B154" s="170"/>
      <c r="C154" s="167"/>
      <c r="D154" s="167"/>
      <c r="E154" s="167"/>
      <c r="F154" s="167"/>
      <c r="G154" s="167"/>
      <c r="H154" s="167"/>
      <c r="I154" s="167"/>
      <c r="J154" s="167"/>
      <c r="K154" s="167"/>
      <c r="L154" s="167"/>
      <c r="M154" s="167"/>
      <c r="N154" s="167"/>
      <c r="O154" s="167"/>
      <c r="P154" s="168"/>
      <c r="Q154" s="168"/>
      <c r="R154" s="169"/>
      <c r="S154" s="169"/>
      <c r="T154" s="169"/>
      <c r="U154" s="134"/>
      <c r="V154" s="135"/>
      <c r="W154" s="135"/>
      <c r="X154" s="136"/>
      <c r="Y154" s="132"/>
      <c r="Z154" s="133"/>
      <c r="AA154" s="133"/>
      <c r="AB154" s="186"/>
      <c r="AC154" s="186"/>
      <c r="AD154" s="185"/>
      <c r="AE154" s="185"/>
      <c r="AF154" s="185"/>
      <c r="AG154" s="187">
        <f t="shared" si="8"/>
        <v>0</v>
      </c>
      <c r="AH154" s="187"/>
      <c r="AI154" s="187"/>
      <c r="AJ154" s="53"/>
      <c r="AK154" s="188"/>
      <c r="AL154" s="188"/>
      <c r="AM154" s="186"/>
      <c r="AN154" s="186"/>
      <c r="AO154" s="185"/>
      <c r="AP154" s="185"/>
      <c r="AQ154" s="185"/>
      <c r="AR154" s="187">
        <f t="shared" si="9"/>
        <v>0</v>
      </c>
      <c r="AS154" s="187"/>
      <c r="AT154" s="200"/>
      <c r="AU154" s="137"/>
      <c r="AV154" s="135"/>
      <c r="AW154" s="135"/>
      <c r="AX154" s="135"/>
      <c r="AY154" s="135"/>
      <c r="AZ154" s="136"/>
    </row>
    <row r="155" spans="1:52" ht="36" customHeight="1" x14ac:dyDescent="0.2">
      <c r="A155" s="73">
        <v>137</v>
      </c>
      <c r="B155" s="170"/>
      <c r="C155" s="167"/>
      <c r="D155" s="167"/>
      <c r="E155" s="167"/>
      <c r="F155" s="167"/>
      <c r="G155" s="167"/>
      <c r="H155" s="167"/>
      <c r="I155" s="167"/>
      <c r="J155" s="167"/>
      <c r="K155" s="167"/>
      <c r="L155" s="167"/>
      <c r="M155" s="167"/>
      <c r="N155" s="167"/>
      <c r="O155" s="167"/>
      <c r="P155" s="168"/>
      <c r="Q155" s="168"/>
      <c r="R155" s="169"/>
      <c r="S155" s="169"/>
      <c r="T155" s="169"/>
      <c r="U155" s="134"/>
      <c r="V155" s="135"/>
      <c r="W155" s="135"/>
      <c r="X155" s="136"/>
      <c r="Y155" s="132"/>
      <c r="Z155" s="133"/>
      <c r="AA155" s="133"/>
      <c r="AB155" s="186"/>
      <c r="AC155" s="186"/>
      <c r="AD155" s="185"/>
      <c r="AE155" s="185"/>
      <c r="AF155" s="185"/>
      <c r="AG155" s="187">
        <f t="shared" si="8"/>
        <v>0</v>
      </c>
      <c r="AH155" s="187"/>
      <c r="AI155" s="187"/>
      <c r="AJ155" s="53"/>
      <c r="AK155" s="188"/>
      <c r="AL155" s="188"/>
      <c r="AM155" s="186"/>
      <c r="AN155" s="186"/>
      <c r="AO155" s="185"/>
      <c r="AP155" s="185"/>
      <c r="AQ155" s="185"/>
      <c r="AR155" s="187">
        <f t="shared" si="9"/>
        <v>0</v>
      </c>
      <c r="AS155" s="187"/>
      <c r="AT155" s="200"/>
      <c r="AU155" s="137"/>
      <c r="AV155" s="135"/>
      <c r="AW155" s="135"/>
      <c r="AX155" s="135"/>
      <c r="AY155" s="135"/>
      <c r="AZ155" s="136"/>
    </row>
    <row r="156" spans="1:52" ht="36" customHeight="1" x14ac:dyDescent="0.2">
      <c r="A156" s="73">
        <v>138</v>
      </c>
      <c r="B156" s="170"/>
      <c r="C156" s="167"/>
      <c r="D156" s="167"/>
      <c r="E156" s="167"/>
      <c r="F156" s="167"/>
      <c r="G156" s="167"/>
      <c r="H156" s="167"/>
      <c r="I156" s="167"/>
      <c r="J156" s="167"/>
      <c r="K156" s="167"/>
      <c r="L156" s="167"/>
      <c r="M156" s="167"/>
      <c r="N156" s="167"/>
      <c r="O156" s="167"/>
      <c r="P156" s="168"/>
      <c r="Q156" s="168"/>
      <c r="R156" s="169"/>
      <c r="S156" s="169"/>
      <c r="T156" s="169"/>
      <c r="U156" s="134"/>
      <c r="V156" s="135"/>
      <c r="W156" s="135"/>
      <c r="X156" s="136"/>
      <c r="Y156" s="132"/>
      <c r="Z156" s="133"/>
      <c r="AA156" s="133"/>
      <c r="AB156" s="186"/>
      <c r="AC156" s="186"/>
      <c r="AD156" s="185"/>
      <c r="AE156" s="185"/>
      <c r="AF156" s="185"/>
      <c r="AG156" s="187">
        <f t="shared" si="8"/>
        <v>0</v>
      </c>
      <c r="AH156" s="187"/>
      <c r="AI156" s="187"/>
      <c r="AJ156" s="53"/>
      <c r="AK156" s="188"/>
      <c r="AL156" s="188"/>
      <c r="AM156" s="186"/>
      <c r="AN156" s="186"/>
      <c r="AO156" s="185"/>
      <c r="AP156" s="185"/>
      <c r="AQ156" s="185"/>
      <c r="AR156" s="187">
        <f t="shared" si="9"/>
        <v>0</v>
      </c>
      <c r="AS156" s="187"/>
      <c r="AT156" s="200"/>
      <c r="AU156" s="137"/>
      <c r="AV156" s="135"/>
      <c r="AW156" s="135"/>
      <c r="AX156" s="135"/>
      <c r="AY156" s="135"/>
      <c r="AZ156" s="136"/>
    </row>
    <row r="157" spans="1:52" ht="36" customHeight="1" x14ac:dyDescent="0.2">
      <c r="A157" s="73">
        <v>139</v>
      </c>
      <c r="B157" s="170"/>
      <c r="C157" s="167"/>
      <c r="D157" s="167"/>
      <c r="E157" s="167"/>
      <c r="F157" s="167"/>
      <c r="G157" s="167"/>
      <c r="H157" s="167"/>
      <c r="I157" s="167"/>
      <c r="J157" s="167"/>
      <c r="K157" s="167"/>
      <c r="L157" s="167"/>
      <c r="M157" s="167"/>
      <c r="N157" s="167"/>
      <c r="O157" s="167"/>
      <c r="P157" s="168"/>
      <c r="Q157" s="168"/>
      <c r="R157" s="169"/>
      <c r="S157" s="169"/>
      <c r="T157" s="169"/>
      <c r="U157" s="134"/>
      <c r="V157" s="135"/>
      <c r="W157" s="135"/>
      <c r="X157" s="136"/>
      <c r="Y157" s="132"/>
      <c r="Z157" s="133"/>
      <c r="AA157" s="133"/>
      <c r="AB157" s="186"/>
      <c r="AC157" s="186"/>
      <c r="AD157" s="185"/>
      <c r="AE157" s="185"/>
      <c r="AF157" s="185"/>
      <c r="AG157" s="187">
        <f t="shared" si="8"/>
        <v>0</v>
      </c>
      <c r="AH157" s="187"/>
      <c r="AI157" s="187"/>
      <c r="AJ157" s="53"/>
      <c r="AK157" s="188"/>
      <c r="AL157" s="188"/>
      <c r="AM157" s="186"/>
      <c r="AN157" s="186"/>
      <c r="AO157" s="185"/>
      <c r="AP157" s="185"/>
      <c r="AQ157" s="185"/>
      <c r="AR157" s="187">
        <f t="shared" si="9"/>
        <v>0</v>
      </c>
      <c r="AS157" s="187"/>
      <c r="AT157" s="200"/>
      <c r="AU157" s="137"/>
      <c r="AV157" s="135"/>
      <c r="AW157" s="135"/>
      <c r="AX157" s="135"/>
      <c r="AY157" s="135"/>
      <c r="AZ157" s="136"/>
    </row>
    <row r="158" spans="1:52" ht="36" customHeight="1" x14ac:dyDescent="0.2">
      <c r="A158" s="73">
        <v>140</v>
      </c>
      <c r="B158" s="170"/>
      <c r="C158" s="167"/>
      <c r="D158" s="167"/>
      <c r="E158" s="167"/>
      <c r="F158" s="167"/>
      <c r="G158" s="167"/>
      <c r="H158" s="167"/>
      <c r="I158" s="167"/>
      <c r="J158" s="167"/>
      <c r="K158" s="167"/>
      <c r="L158" s="167"/>
      <c r="M158" s="167"/>
      <c r="N158" s="167"/>
      <c r="O158" s="167"/>
      <c r="P158" s="168"/>
      <c r="Q158" s="168"/>
      <c r="R158" s="169"/>
      <c r="S158" s="169"/>
      <c r="T158" s="169"/>
      <c r="U158" s="134"/>
      <c r="V158" s="135"/>
      <c r="W158" s="135"/>
      <c r="X158" s="136"/>
      <c r="Y158" s="132"/>
      <c r="Z158" s="133"/>
      <c r="AA158" s="133"/>
      <c r="AB158" s="186"/>
      <c r="AC158" s="186"/>
      <c r="AD158" s="185"/>
      <c r="AE158" s="185"/>
      <c r="AF158" s="185"/>
      <c r="AG158" s="187">
        <f t="shared" si="8"/>
        <v>0</v>
      </c>
      <c r="AH158" s="187"/>
      <c r="AI158" s="187"/>
      <c r="AJ158" s="53"/>
      <c r="AK158" s="188"/>
      <c r="AL158" s="188"/>
      <c r="AM158" s="186"/>
      <c r="AN158" s="186"/>
      <c r="AO158" s="185"/>
      <c r="AP158" s="185"/>
      <c r="AQ158" s="185"/>
      <c r="AR158" s="187">
        <f t="shared" si="9"/>
        <v>0</v>
      </c>
      <c r="AS158" s="187"/>
      <c r="AT158" s="200"/>
      <c r="AU158" s="137"/>
      <c r="AV158" s="135"/>
      <c r="AW158" s="135"/>
      <c r="AX158" s="135"/>
      <c r="AY158" s="135"/>
      <c r="AZ158" s="136"/>
    </row>
    <row r="159" spans="1:52" ht="36" customHeight="1" x14ac:dyDescent="0.2">
      <c r="A159" s="73">
        <v>141</v>
      </c>
      <c r="B159" s="170"/>
      <c r="C159" s="167"/>
      <c r="D159" s="167"/>
      <c r="E159" s="167"/>
      <c r="F159" s="167"/>
      <c r="G159" s="167"/>
      <c r="H159" s="167"/>
      <c r="I159" s="167"/>
      <c r="J159" s="167"/>
      <c r="K159" s="167"/>
      <c r="L159" s="167"/>
      <c r="M159" s="167"/>
      <c r="N159" s="167"/>
      <c r="O159" s="167"/>
      <c r="P159" s="168"/>
      <c r="Q159" s="168"/>
      <c r="R159" s="169"/>
      <c r="S159" s="169"/>
      <c r="T159" s="169"/>
      <c r="U159" s="134"/>
      <c r="V159" s="135"/>
      <c r="W159" s="135"/>
      <c r="X159" s="136"/>
      <c r="Y159" s="132"/>
      <c r="Z159" s="133"/>
      <c r="AA159" s="133"/>
      <c r="AB159" s="186"/>
      <c r="AC159" s="186"/>
      <c r="AD159" s="185"/>
      <c r="AE159" s="185"/>
      <c r="AF159" s="185"/>
      <c r="AG159" s="187">
        <f t="shared" si="8"/>
        <v>0</v>
      </c>
      <c r="AH159" s="187"/>
      <c r="AI159" s="187"/>
      <c r="AJ159" s="53"/>
      <c r="AK159" s="188"/>
      <c r="AL159" s="188"/>
      <c r="AM159" s="186"/>
      <c r="AN159" s="186"/>
      <c r="AO159" s="185"/>
      <c r="AP159" s="185"/>
      <c r="AQ159" s="185"/>
      <c r="AR159" s="187">
        <f t="shared" si="9"/>
        <v>0</v>
      </c>
      <c r="AS159" s="187"/>
      <c r="AT159" s="200"/>
      <c r="AU159" s="137"/>
      <c r="AV159" s="135"/>
      <c r="AW159" s="135"/>
      <c r="AX159" s="135"/>
      <c r="AY159" s="135"/>
      <c r="AZ159" s="136"/>
    </row>
    <row r="160" spans="1:52" ht="36" customHeight="1" x14ac:dyDescent="0.2">
      <c r="A160" s="73">
        <v>142</v>
      </c>
      <c r="B160" s="170"/>
      <c r="C160" s="167"/>
      <c r="D160" s="167"/>
      <c r="E160" s="167"/>
      <c r="F160" s="167"/>
      <c r="G160" s="167"/>
      <c r="H160" s="167"/>
      <c r="I160" s="167"/>
      <c r="J160" s="167"/>
      <c r="K160" s="167"/>
      <c r="L160" s="167"/>
      <c r="M160" s="167"/>
      <c r="N160" s="167"/>
      <c r="O160" s="167"/>
      <c r="P160" s="168"/>
      <c r="Q160" s="168"/>
      <c r="R160" s="169"/>
      <c r="S160" s="169"/>
      <c r="T160" s="169"/>
      <c r="U160" s="134"/>
      <c r="V160" s="135"/>
      <c r="W160" s="135"/>
      <c r="X160" s="136"/>
      <c r="Y160" s="132"/>
      <c r="Z160" s="133"/>
      <c r="AA160" s="133"/>
      <c r="AB160" s="186"/>
      <c r="AC160" s="186"/>
      <c r="AD160" s="185"/>
      <c r="AE160" s="185"/>
      <c r="AF160" s="185"/>
      <c r="AG160" s="187">
        <f t="shared" si="8"/>
        <v>0</v>
      </c>
      <c r="AH160" s="187"/>
      <c r="AI160" s="187"/>
      <c r="AJ160" s="53"/>
      <c r="AK160" s="188"/>
      <c r="AL160" s="188"/>
      <c r="AM160" s="186"/>
      <c r="AN160" s="186"/>
      <c r="AO160" s="185"/>
      <c r="AP160" s="185"/>
      <c r="AQ160" s="185"/>
      <c r="AR160" s="187">
        <f t="shared" si="9"/>
        <v>0</v>
      </c>
      <c r="AS160" s="187"/>
      <c r="AT160" s="200"/>
      <c r="AU160" s="137"/>
      <c r="AV160" s="135"/>
      <c r="AW160" s="135"/>
      <c r="AX160" s="135"/>
      <c r="AY160" s="135"/>
      <c r="AZ160" s="136"/>
    </row>
    <row r="161" spans="1:52" ht="36" customHeight="1" x14ac:dyDescent="0.2">
      <c r="A161" s="73">
        <v>143</v>
      </c>
      <c r="B161" s="170"/>
      <c r="C161" s="167"/>
      <c r="D161" s="167"/>
      <c r="E161" s="167"/>
      <c r="F161" s="167"/>
      <c r="G161" s="167"/>
      <c r="H161" s="167"/>
      <c r="I161" s="167"/>
      <c r="J161" s="167"/>
      <c r="K161" s="167"/>
      <c r="L161" s="167"/>
      <c r="M161" s="167"/>
      <c r="N161" s="167"/>
      <c r="O161" s="167"/>
      <c r="P161" s="168"/>
      <c r="Q161" s="168"/>
      <c r="R161" s="169"/>
      <c r="S161" s="169"/>
      <c r="T161" s="169"/>
      <c r="U161" s="134"/>
      <c r="V161" s="135"/>
      <c r="W161" s="135"/>
      <c r="X161" s="136"/>
      <c r="Y161" s="132"/>
      <c r="Z161" s="133"/>
      <c r="AA161" s="133"/>
      <c r="AB161" s="186"/>
      <c r="AC161" s="186"/>
      <c r="AD161" s="185"/>
      <c r="AE161" s="185"/>
      <c r="AF161" s="185"/>
      <c r="AG161" s="187">
        <f t="shared" si="8"/>
        <v>0</v>
      </c>
      <c r="AH161" s="187"/>
      <c r="AI161" s="187"/>
      <c r="AJ161" s="53"/>
      <c r="AK161" s="188"/>
      <c r="AL161" s="188"/>
      <c r="AM161" s="186"/>
      <c r="AN161" s="186"/>
      <c r="AO161" s="185"/>
      <c r="AP161" s="185"/>
      <c r="AQ161" s="185"/>
      <c r="AR161" s="187">
        <f t="shared" si="9"/>
        <v>0</v>
      </c>
      <c r="AS161" s="187"/>
      <c r="AT161" s="200"/>
      <c r="AU161" s="137"/>
      <c r="AV161" s="135"/>
      <c r="AW161" s="135"/>
      <c r="AX161" s="135"/>
      <c r="AY161" s="135"/>
      <c r="AZ161" s="136"/>
    </row>
    <row r="162" spans="1:52" ht="36" customHeight="1" x14ac:dyDescent="0.2">
      <c r="A162" s="73">
        <v>144</v>
      </c>
      <c r="B162" s="170"/>
      <c r="C162" s="167"/>
      <c r="D162" s="167"/>
      <c r="E162" s="167"/>
      <c r="F162" s="167"/>
      <c r="G162" s="167"/>
      <c r="H162" s="167"/>
      <c r="I162" s="167"/>
      <c r="J162" s="167"/>
      <c r="K162" s="167"/>
      <c r="L162" s="167"/>
      <c r="M162" s="167"/>
      <c r="N162" s="167"/>
      <c r="O162" s="167"/>
      <c r="P162" s="168"/>
      <c r="Q162" s="168"/>
      <c r="R162" s="169"/>
      <c r="S162" s="169"/>
      <c r="T162" s="169"/>
      <c r="U162" s="134"/>
      <c r="V162" s="135"/>
      <c r="W162" s="135"/>
      <c r="X162" s="136"/>
      <c r="Y162" s="132"/>
      <c r="Z162" s="133"/>
      <c r="AA162" s="133"/>
      <c r="AB162" s="186"/>
      <c r="AC162" s="186"/>
      <c r="AD162" s="185"/>
      <c r="AE162" s="185"/>
      <c r="AF162" s="185"/>
      <c r="AG162" s="187">
        <f t="shared" si="8"/>
        <v>0</v>
      </c>
      <c r="AH162" s="187"/>
      <c r="AI162" s="187"/>
      <c r="AJ162" s="53"/>
      <c r="AK162" s="188"/>
      <c r="AL162" s="188"/>
      <c r="AM162" s="186"/>
      <c r="AN162" s="186"/>
      <c r="AO162" s="185"/>
      <c r="AP162" s="185"/>
      <c r="AQ162" s="185"/>
      <c r="AR162" s="187">
        <f t="shared" si="9"/>
        <v>0</v>
      </c>
      <c r="AS162" s="187"/>
      <c r="AT162" s="200"/>
      <c r="AU162" s="137"/>
      <c r="AV162" s="135"/>
      <c r="AW162" s="135"/>
      <c r="AX162" s="135"/>
      <c r="AY162" s="135"/>
      <c r="AZ162" s="136"/>
    </row>
    <row r="163" spans="1:52" ht="36" customHeight="1" x14ac:dyDescent="0.2">
      <c r="A163" s="73">
        <v>145</v>
      </c>
      <c r="B163" s="170"/>
      <c r="C163" s="167"/>
      <c r="D163" s="167"/>
      <c r="E163" s="167"/>
      <c r="F163" s="167"/>
      <c r="G163" s="167"/>
      <c r="H163" s="167"/>
      <c r="I163" s="167"/>
      <c r="J163" s="167"/>
      <c r="K163" s="167"/>
      <c r="L163" s="167"/>
      <c r="M163" s="167"/>
      <c r="N163" s="167"/>
      <c r="O163" s="167"/>
      <c r="P163" s="168"/>
      <c r="Q163" s="168"/>
      <c r="R163" s="169"/>
      <c r="S163" s="169"/>
      <c r="T163" s="169"/>
      <c r="U163" s="134"/>
      <c r="V163" s="135"/>
      <c r="W163" s="135"/>
      <c r="X163" s="136"/>
      <c r="Y163" s="132"/>
      <c r="Z163" s="133"/>
      <c r="AA163" s="133"/>
      <c r="AB163" s="186"/>
      <c r="AC163" s="186"/>
      <c r="AD163" s="185"/>
      <c r="AE163" s="185"/>
      <c r="AF163" s="185"/>
      <c r="AG163" s="187">
        <f t="shared" si="8"/>
        <v>0</v>
      </c>
      <c r="AH163" s="187"/>
      <c r="AI163" s="187"/>
      <c r="AJ163" s="53"/>
      <c r="AK163" s="188"/>
      <c r="AL163" s="188"/>
      <c r="AM163" s="186"/>
      <c r="AN163" s="186"/>
      <c r="AO163" s="185"/>
      <c r="AP163" s="185"/>
      <c r="AQ163" s="185"/>
      <c r="AR163" s="187">
        <f t="shared" si="9"/>
        <v>0</v>
      </c>
      <c r="AS163" s="187"/>
      <c r="AT163" s="200"/>
      <c r="AU163" s="137"/>
      <c r="AV163" s="135"/>
      <c r="AW163" s="135"/>
      <c r="AX163" s="135"/>
      <c r="AY163" s="135"/>
      <c r="AZ163" s="136"/>
    </row>
    <row r="164" spans="1:52" ht="36" customHeight="1" x14ac:dyDescent="0.2">
      <c r="A164" s="73">
        <v>146</v>
      </c>
      <c r="B164" s="170"/>
      <c r="C164" s="167"/>
      <c r="D164" s="167"/>
      <c r="E164" s="167"/>
      <c r="F164" s="167"/>
      <c r="G164" s="167"/>
      <c r="H164" s="167"/>
      <c r="I164" s="167"/>
      <c r="J164" s="167"/>
      <c r="K164" s="167"/>
      <c r="L164" s="167"/>
      <c r="M164" s="167"/>
      <c r="N164" s="167"/>
      <c r="O164" s="167"/>
      <c r="P164" s="168"/>
      <c r="Q164" s="168"/>
      <c r="R164" s="169"/>
      <c r="S164" s="169"/>
      <c r="T164" s="169"/>
      <c r="U164" s="134"/>
      <c r="V164" s="135"/>
      <c r="W164" s="135"/>
      <c r="X164" s="136"/>
      <c r="Y164" s="132"/>
      <c r="Z164" s="133"/>
      <c r="AA164" s="133"/>
      <c r="AB164" s="186"/>
      <c r="AC164" s="186"/>
      <c r="AD164" s="185"/>
      <c r="AE164" s="185"/>
      <c r="AF164" s="185"/>
      <c r="AG164" s="187">
        <f t="shared" si="8"/>
        <v>0</v>
      </c>
      <c r="AH164" s="187"/>
      <c r="AI164" s="187"/>
      <c r="AJ164" s="53"/>
      <c r="AK164" s="188"/>
      <c r="AL164" s="188"/>
      <c r="AM164" s="186"/>
      <c r="AN164" s="186"/>
      <c r="AO164" s="185"/>
      <c r="AP164" s="185"/>
      <c r="AQ164" s="185"/>
      <c r="AR164" s="187">
        <f t="shared" si="9"/>
        <v>0</v>
      </c>
      <c r="AS164" s="187"/>
      <c r="AT164" s="200"/>
      <c r="AU164" s="137"/>
      <c r="AV164" s="135"/>
      <c r="AW164" s="135"/>
      <c r="AX164" s="135"/>
      <c r="AY164" s="135"/>
      <c r="AZ164" s="136"/>
    </row>
    <row r="165" spans="1:52" ht="36" customHeight="1" x14ac:dyDescent="0.2">
      <c r="A165" s="73">
        <v>147</v>
      </c>
      <c r="B165" s="170"/>
      <c r="C165" s="167"/>
      <c r="D165" s="167"/>
      <c r="E165" s="167"/>
      <c r="F165" s="167"/>
      <c r="G165" s="167"/>
      <c r="H165" s="167"/>
      <c r="I165" s="167"/>
      <c r="J165" s="167"/>
      <c r="K165" s="167"/>
      <c r="L165" s="167"/>
      <c r="M165" s="167"/>
      <c r="N165" s="167"/>
      <c r="O165" s="167"/>
      <c r="P165" s="168"/>
      <c r="Q165" s="168"/>
      <c r="R165" s="169"/>
      <c r="S165" s="169"/>
      <c r="T165" s="169"/>
      <c r="U165" s="134"/>
      <c r="V165" s="135"/>
      <c r="W165" s="135"/>
      <c r="X165" s="136"/>
      <c r="Y165" s="132"/>
      <c r="Z165" s="133"/>
      <c r="AA165" s="133"/>
      <c r="AB165" s="186"/>
      <c r="AC165" s="186"/>
      <c r="AD165" s="185"/>
      <c r="AE165" s="185"/>
      <c r="AF165" s="185"/>
      <c r="AG165" s="187">
        <f t="shared" si="8"/>
        <v>0</v>
      </c>
      <c r="AH165" s="187"/>
      <c r="AI165" s="187"/>
      <c r="AJ165" s="53"/>
      <c r="AK165" s="188"/>
      <c r="AL165" s="188"/>
      <c r="AM165" s="186"/>
      <c r="AN165" s="186"/>
      <c r="AO165" s="185"/>
      <c r="AP165" s="185"/>
      <c r="AQ165" s="185"/>
      <c r="AR165" s="187">
        <f t="shared" si="9"/>
        <v>0</v>
      </c>
      <c r="AS165" s="187"/>
      <c r="AT165" s="200"/>
      <c r="AU165" s="137"/>
      <c r="AV165" s="135"/>
      <c r="AW165" s="135"/>
      <c r="AX165" s="135"/>
      <c r="AY165" s="135"/>
      <c r="AZ165" s="136"/>
    </row>
    <row r="166" spans="1:52" ht="36" customHeight="1" x14ac:dyDescent="0.2">
      <c r="A166" s="73">
        <v>148</v>
      </c>
      <c r="B166" s="170"/>
      <c r="C166" s="167"/>
      <c r="D166" s="167"/>
      <c r="E166" s="167"/>
      <c r="F166" s="167"/>
      <c r="G166" s="167"/>
      <c r="H166" s="167"/>
      <c r="I166" s="167"/>
      <c r="J166" s="167"/>
      <c r="K166" s="167"/>
      <c r="L166" s="167"/>
      <c r="M166" s="167"/>
      <c r="N166" s="167"/>
      <c r="O166" s="167"/>
      <c r="P166" s="168"/>
      <c r="Q166" s="168"/>
      <c r="R166" s="169"/>
      <c r="S166" s="169"/>
      <c r="T166" s="169"/>
      <c r="U166" s="134"/>
      <c r="V166" s="135"/>
      <c r="W166" s="135"/>
      <c r="X166" s="136"/>
      <c r="Y166" s="132"/>
      <c r="Z166" s="133"/>
      <c r="AA166" s="133"/>
      <c r="AB166" s="186"/>
      <c r="AC166" s="186"/>
      <c r="AD166" s="185"/>
      <c r="AE166" s="185"/>
      <c r="AF166" s="185"/>
      <c r="AG166" s="187">
        <f t="shared" si="8"/>
        <v>0</v>
      </c>
      <c r="AH166" s="187"/>
      <c r="AI166" s="187"/>
      <c r="AJ166" s="53"/>
      <c r="AK166" s="188"/>
      <c r="AL166" s="188"/>
      <c r="AM166" s="186"/>
      <c r="AN166" s="186"/>
      <c r="AO166" s="185"/>
      <c r="AP166" s="185"/>
      <c r="AQ166" s="185"/>
      <c r="AR166" s="187">
        <f t="shared" si="9"/>
        <v>0</v>
      </c>
      <c r="AS166" s="187"/>
      <c r="AT166" s="200"/>
      <c r="AU166" s="137"/>
      <c r="AV166" s="135"/>
      <c r="AW166" s="135"/>
      <c r="AX166" s="135"/>
      <c r="AY166" s="135"/>
      <c r="AZ166" s="136"/>
    </row>
    <row r="167" spans="1:52" ht="36" customHeight="1" x14ac:dyDescent="0.2">
      <c r="A167" s="73">
        <v>149</v>
      </c>
      <c r="B167" s="170"/>
      <c r="C167" s="167"/>
      <c r="D167" s="167"/>
      <c r="E167" s="167"/>
      <c r="F167" s="167"/>
      <c r="G167" s="167"/>
      <c r="H167" s="167"/>
      <c r="I167" s="167"/>
      <c r="J167" s="167"/>
      <c r="K167" s="167"/>
      <c r="L167" s="167"/>
      <c r="M167" s="167"/>
      <c r="N167" s="167"/>
      <c r="O167" s="167"/>
      <c r="P167" s="168"/>
      <c r="Q167" s="168"/>
      <c r="R167" s="169"/>
      <c r="S167" s="169"/>
      <c r="T167" s="169"/>
      <c r="U167" s="134"/>
      <c r="V167" s="135"/>
      <c r="W167" s="135"/>
      <c r="X167" s="136"/>
      <c r="Y167" s="132"/>
      <c r="Z167" s="133"/>
      <c r="AA167" s="133"/>
      <c r="AB167" s="186"/>
      <c r="AC167" s="186"/>
      <c r="AD167" s="185"/>
      <c r="AE167" s="185"/>
      <c r="AF167" s="185"/>
      <c r="AG167" s="187">
        <f t="shared" si="8"/>
        <v>0</v>
      </c>
      <c r="AH167" s="187"/>
      <c r="AI167" s="187"/>
      <c r="AJ167" s="53"/>
      <c r="AK167" s="188"/>
      <c r="AL167" s="188"/>
      <c r="AM167" s="186"/>
      <c r="AN167" s="186"/>
      <c r="AO167" s="185"/>
      <c r="AP167" s="185"/>
      <c r="AQ167" s="185"/>
      <c r="AR167" s="187">
        <f t="shared" si="9"/>
        <v>0</v>
      </c>
      <c r="AS167" s="187"/>
      <c r="AT167" s="200"/>
      <c r="AU167" s="137"/>
      <c r="AV167" s="135"/>
      <c r="AW167" s="135"/>
      <c r="AX167" s="135"/>
      <c r="AY167" s="135"/>
      <c r="AZ167" s="136"/>
    </row>
    <row r="168" spans="1:52" ht="36" customHeight="1" x14ac:dyDescent="0.2">
      <c r="A168" s="73">
        <v>150</v>
      </c>
      <c r="B168" s="170"/>
      <c r="C168" s="167"/>
      <c r="D168" s="167"/>
      <c r="E168" s="167"/>
      <c r="F168" s="167"/>
      <c r="G168" s="167"/>
      <c r="H168" s="167"/>
      <c r="I168" s="167"/>
      <c r="J168" s="167"/>
      <c r="K168" s="167"/>
      <c r="L168" s="167"/>
      <c r="M168" s="167"/>
      <c r="N168" s="167"/>
      <c r="O168" s="167"/>
      <c r="P168" s="168"/>
      <c r="Q168" s="168"/>
      <c r="R168" s="169"/>
      <c r="S168" s="169"/>
      <c r="T168" s="169"/>
      <c r="U168" s="134"/>
      <c r="V168" s="135"/>
      <c r="W168" s="135"/>
      <c r="X168" s="136"/>
      <c r="Y168" s="132"/>
      <c r="Z168" s="133"/>
      <c r="AA168" s="133"/>
      <c r="AB168" s="186"/>
      <c r="AC168" s="186"/>
      <c r="AD168" s="185"/>
      <c r="AE168" s="185"/>
      <c r="AF168" s="185"/>
      <c r="AG168" s="187">
        <f t="shared" si="8"/>
        <v>0</v>
      </c>
      <c r="AH168" s="187"/>
      <c r="AI168" s="187"/>
      <c r="AJ168" s="53"/>
      <c r="AK168" s="188"/>
      <c r="AL168" s="188"/>
      <c r="AM168" s="186"/>
      <c r="AN168" s="186"/>
      <c r="AO168" s="185"/>
      <c r="AP168" s="185"/>
      <c r="AQ168" s="185"/>
      <c r="AR168" s="187">
        <f t="shared" si="9"/>
        <v>0</v>
      </c>
      <c r="AS168" s="187"/>
      <c r="AT168" s="200"/>
      <c r="AU168" s="137"/>
      <c r="AV168" s="135"/>
      <c r="AW168" s="135"/>
      <c r="AX168" s="135"/>
      <c r="AY168" s="135"/>
      <c r="AZ168" s="136"/>
    </row>
    <row r="169" spans="1:52" ht="36" customHeight="1" x14ac:dyDescent="0.2">
      <c r="A169" s="73">
        <v>151</v>
      </c>
      <c r="B169" s="170"/>
      <c r="C169" s="167"/>
      <c r="D169" s="167"/>
      <c r="E169" s="167"/>
      <c r="F169" s="167"/>
      <c r="G169" s="167"/>
      <c r="H169" s="167"/>
      <c r="I169" s="167"/>
      <c r="J169" s="167"/>
      <c r="K169" s="167"/>
      <c r="L169" s="167"/>
      <c r="M169" s="167"/>
      <c r="N169" s="167"/>
      <c r="O169" s="167"/>
      <c r="P169" s="168"/>
      <c r="Q169" s="168"/>
      <c r="R169" s="169"/>
      <c r="S169" s="169"/>
      <c r="T169" s="169"/>
      <c r="U169" s="134"/>
      <c r="V169" s="135"/>
      <c r="W169" s="135"/>
      <c r="X169" s="136"/>
      <c r="Y169" s="132"/>
      <c r="Z169" s="133"/>
      <c r="AA169" s="133"/>
      <c r="AB169" s="186"/>
      <c r="AC169" s="186"/>
      <c r="AD169" s="185"/>
      <c r="AE169" s="185"/>
      <c r="AF169" s="185"/>
      <c r="AG169" s="187">
        <f t="shared" si="8"/>
        <v>0</v>
      </c>
      <c r="AH169" s="187"/>
      <c r="AI169" s="187"/>
      <c r="AJ169" s="53"/>
      <c r="AK169" s="188"/>
      <c r="AL169" s="188"/>
      <c r="AM169" s="186"/>
      <c r="AN169" s="186"/>
      <c r="AO169" s="185"/>
      <c r="AP169" s="185"/>
      <c r="AQ169" s="185"/>
      <c r="AR169" s="187">
        <f t="shared" si="9"/>
        <v>0</v>
      </c>
      <c r="AS169" s="187"/>
      <c r="AT169" s="200"/>
      <c r="AU169" s="137"/>
      <c r="AV169" s="135"/>
      <c r="AW169" s="135"/>
      <c r="AX169" s="135"/>
      <c r="AY169" s="135"/>
      <c r="AZ169" s="136"/>
    </row>
    <row r="170" spans="1:52" ht="36" customHeight="1" x14ac:dyDescent="0.2">
      <c r="A170" s="73">
        <v>152</v>
      </c>
      <c r="B170" s="170"/>
      <c r="C170" s="167"/>
      <c r="D170" s="167"/>
      <c r="E170" s="167"/>
      <c r="F170" s="167"/>
      <c r="G170" s="167"/>
      <c r="H170" s="167"/>
      <c r="I170" s="167"/>
      <c r="J170" s="167"/>
      <c r="K170" s="167"/>
      <c r="L170" s="167"/>
      <c r="M170" s="167"/>
      <c r="N170" s="167"/>
      <c r="O170" s="167"/>
      <c r="P170" s="168"/>
      <c r="Q170" s="168"/>
      <c r="R170" s="169"/>
      <c r="S170" s="169"/>
      <c r="T170" s="169"/>
      <c r="U170" s="134"/>
      <c r="V170" s="135"/>
      <c r="W170" s="135"/>
      <c r="X170" s="136"/>
      <c r="Y170" s="132"/>
      <c r="Z170" s="133"/>
      <c r="AA170" s="133"/>
      <c r="AB170" s="186"/>
      <c r="AC170" s="186"/>
      <c r="AD170" s="185"/>
      <c r="AE170" s="185"/>
      <c r="AF170" s="185"/>
      <c r="AG170" s="187">
        <f t="shared" si="8"/>
        <v>0</v>
      </c>
      <c r="AH170" s="187"/>
      <c r="AI170" s="187"/>
      <c r="AJ170" s="53"/>
      <c r="AK170" s="188"/>
      <c r="AL170" s="188"/>
      <c r="AM170" s="186"/>
      <c r="AN170" s="186"/>
      <c r="AO170" s="185"/>
      <c r="AP170" s="185"/>
      <c r="AQ170" s="185"/>
      <c r="AR170" s="187">
        <f t="shared" si="9"/>
        <v>0</v>
      </c>
      <c r="AS170" s="187"/>
      <c r="AT170" s="200"/>
      <c r="AU170" s="137"/>
      <c r="AV170" s="135"/>
      <c r="AW170" s="135"/>
      <c r="AX170" s="135"/>
      <c r="AY170" s="135"/>
      <c r="AZ170" s="136"/>
    </row>
    <row r="171" spans="1:52" ht="36" customHeight="1" x14ac:dyDescent="0.2">
      <c r="A171" s="73">
        <v>153</v>
      </c>
      <c r="B171" s="170"/>
      <c r="C171" s="167"/>
      <c r="D171" s="167"/>
      <c r="E171" s="167"/>
      <c r="F171" s="167"/>
      <c r="G171" s="167"/>
      <c r="H171" s="167"/>
      <c r="I171" s="167"/>
      <c r="J171" s="167"/>
      <c r="K171" s="167"/>
      <c r="L171" s="167"/>
      <c r="M171" s="167"/>
      <c r="N171" s="167"/>
      <c r="O171" s="167"/>
      <c r="P171" s="168"/>
      <c r="Q171" s="168"/>
      <c r="R171" s="169"/>
      <c r="S171" s="169"/>
      <c r="T171" s="169"/>
      <c r="U171" s="134"/>
      <c r="V171" s="135"/>
      <c r="W171" s="135"/>
      <c r="X171" s="136"/>
      <c r="Y171" s="132"/>
      <c r="Z171" s="133"/>
      <c r="AA171" s="133"/>
      <c r="AB171" s="186"/>
      <c r="AC171" s="186"/>
      <c r="AD171" s="185"/>
      <c r="AE171" s="185"/>
      <c r="AF171" s="185"/>
      <c r="AG171" s="187">
        <f t="shared" si="8"/>
        <v>0</v>
      </c>
      <c r="AH171" s="187"/>
      <c r="AI171" s="187"/>
      <c r="AJ171" s="53"/>
      <c r="AK171" s="188"/>
      <c r="AL171" s="188"/>
      <c r="AM171" s="186"/>
      <c r="AN171" s="186"/>
      <c r="AO171" s="185"/>
      <c r="AP171" s="185"/>
      <c r="AQ171" s="185"/>
      <c r="AR171" s="187">
        <f t="shared" si="9"/>
        <v>0</v>
      </c>
      <c r="AS171" s="187"/>
      <c r="AT171" s="200"/>
      <c r="AU171" s="137"/>
      <c r="AV171" s="135"/>
      <c r="AW171" s="135"/>
      <c r="AX171" s="135"/>
      <c r="AY171" s="135"/>
      <c r="AZ171" s="136"/>
    </row>
    <row r="172" spans="1:52" ht="36" customHeight="1" x14ac:dyDescent="0.2">
      <c r="A172" s="73">
        <v>154</v>
      </c>
      <c r="B172" s="170"/>
      <c r="C172" s="167"/>
      <c r="D172" s="167"/>
      <c r="E172" s="167"/>
      <c r="F172" s="167"/>
      <c r="G172" s="167"/>
      <c r="H172" s="167"/>
      <c r="I172" s="167"/>
      <c r="J172" s="167"/>
      <c r="K172" s="167"/>
      <c r="L172" s="167"/>
      <c r="M172" s="167"/>
      <c r="N172" s="167"/>
      <c r="O172" s="167"/>
      <c r="P172" s="168"/>
      <c r="Q172" s="168"/>
      <c r="R172" s="169"/>
      <c r="S172" s="169"/>
      <c r="T172" s="169"/>
      <c r="U172" s="134"/>
      <c r="V172" s="135"/>
      <c r="W172" s="135"/>
      <c r="X172" s="136"/>
      <c r="Y172" s="132"/>
      <c r="Z172" s="133"/>
      <c r="AA172" s="133"/>
      <c r="AB172" s="186"/>
      <c r="AC172" s="186"/>
      <c r="AD172" s="185"/>
      <c r="AE172" s="185"/>
      <c r="AF172" s="185"/>
      <c r="AG172" s="187">
        <f t="shared" si="8"/>
        <v>0</v>
      </c>
      <c r="AH172" s="187"/>
      <c r="AI172" s="187"/>
      <c r="AJ172" s="53"/>
      <c r="AK172" s="188"/>
      <c r="AL172" s="188"/>
      <c r="AM172" s="186"/>
      <c r="AN172" s="186"/>
      <c r="AO172" s="185"/>
      <c r="AP172" s="185"/>
      <c r="AQ172" s="185"/>
      <c r="AR172" s="187">
        <f t="shared" si="9"/>
        <v>0</v>
      </c>
      <c r="AS172" s="187"/>
      <c r="AT172" s="200"/>
      <c r="AU172" s="137"/>
      <c r="AV172" s="135"/>
      <c r="AW172" s="135"/>
      <c r="AX172" s="135"/>
      <c r="AY172" s="135"/>
      <c r="AZ172" s="136"/>
    </row>
    <row r="173" spans="1:52" ht="36" customHeight="1" x14ac:dyDescent="0.2">
      <c r="A173" s="73">
        <v>155</v>
      </c>
      <c r="B173" s="170"/>
      <c r="C173" s="167"/>
      <c r="D173" s="167"/>
      <c r="E173" s="167"/>
      <c r="F173" s="167"/>
      <c r="G173" s="167"/>
      <c r="H173" s="167"/>
      <c r="I173" s="167"/>
      <c r="J173" s="167"/>
      <c r="K173" s="167"/>
      <c r="L173" s="167"/>
      <c r="M173" s="167"/>
      <c r="N173" s="167"/>
      <c r="O173" s="167"/>
      <c r="P173" s="168"/>
      <c r="Q173" s="168"/>
      <c r="R173" s="169"/>
      <c r="S173" s="169"/>
      <c r="T173" s="169"/>
      <c r="U173" s="134"/>
      <c r="V173" s="135"/>
      <c r="W173" s="135"/>
      <c r="X173" s="136"/>
      <c r="Y173" s="132"/>
      <c r="Z173" s="133"/>
      <c r="AA173" s="133"/>
      <c r="AB173" s="186"/>
      <c r="AC173" s="186"/>
      <c r="AD173" s="185"/>
      <c r="AE173" s="185"/>
      <c r="AF173" s="185"/>
      <c r="AG173" s="187">
        <f t="shared" si="8"/>
        <v>0</v>
      </c>
      <c r="AH173" s="187"/>
      <c r="AI173" s="187"/>
      <c r="AJ173" s="53"/>
      <c r="AK173" s="188"/>
      <c r="AL173" s="188"/>
      <c r="AM173" s="186"/>
      <c r="AN173" s="186"/>
      <c r="AO173" s="185"/>
      <c r="AP173" s="185"/>
      <c r="AQ173" s="185"/>
      <c r="AR173" s="187">
        <f t="shared" si="9"/>
        <v>0</v>
      </c>
      <c r="AS173" s="187"/>
      <c r="AT173" s="200"/>
      <c r="AU173" s="137"/>
      <c r="AV173" s="135"/>
      <c r="AW173" s="135"/>
      <c r="AX173" s="135"/>
      <c r="AY173" s="135"/>
      <c r="AZ173" s="136"/>
    </row>
    <row r="174" spans="1:52" ht="36" customHeight="1" x14ac:dyDescent="0.2">
      <c r="A174" s="73">
        <v>156</v>
      </c>
      <c r="B174" s="170"/>
      <c r="C174" s="167"/>
      <c r="D174" s="167"/>
      <c r="E174" s="167"/>
      <c r="F174" s="167"/>
      <c r="G174" s="167"/>
      <c r="H174" s="167"/>
      <c r="I174" s="167"/>
      <c r="J174" s="167"/>
      <c r="K174" s="167"/>
      <c r="L174" s="167"/>
      <c r="M174" s="167"/>
      <c r="N174" s="167"/>
      <c r="O174" s="167"/>
      <c r="P174" s="168"/>
      <c r="Q174" s="168"/>
      <c r="R174" s="169"/>
      <c r="S174" s="169"/>
      <c r="T174" s="169"/>
      <c r="U174" s="134"/>
      <c r="V174" s="135"/>
      <c r="W174" s="135"/>
      <c r="X174" s="136"/>
      <c r="Y174" s="132"/>
      <c r="Z174" s="133"/>
      <c r="AA174" s="133"/>
      <c r="AB174" s="186"/>
      <c r="AC174" s="186"/>
      <c r="AD174" s="185"/>
      <c r="AE174" s="185"/>
      <c r="AF174" s="185"/>
      <c r="AG174" s="187">
        <f t="shared" si="8"/>
        <v>0</v>
      </c>
      <c r="AH174" s="187"/>
      <c r="AI174" s="187"/>
      <c r="AJ174" s="53"/>
      <c r="AK174" s="188"/>
      <c r="AL174" s="188"/>
      <c r="AM174" s="186"/>
      <c r="AN174" s="186"/>
      <c r="AO174" s="185"/>
      <c r="AP174" s="185"/>
      <c r="AQ174" s="185"/>
      <c r="AR174" s="187">
        <f t="shared" si="9"/>
        <v>0</v>
      </c>
      <c r="AS174" s="187"/>
      <c r="AT174" s="200"/>
      <c r="AU174" s="137"/>
      <c r="AV174" s="135"/>
      <c r="AW174" s="135"/>
      <c r="AX174" s="135"/>
      <c r="AY174" s="135"/>
      <c r="AZ174" s="136"/>
    </row>
    <row r="175" spans="1:52" ht="36" customHeight="1" x14ac:dyDescent="0.2">
      <c r="A175" s="73">
        <v>157</v>
      </c>
      <c r="B175" s="170"/>
      <c r="C175" s="167"/>
      <c r="D175" s="167"/>
      <c r="E175" s="167"/>
      <c r="F175" s="167"/>
      <c r="G175" s="167"/>
      <c r="H175" s="167"/>
      <c r="I175" s="167"/>
      <c r="J175" s="167"/>
      <c r="K175" s="167"/>
      <c r="L175" s="167"/>
      <c r="M175" s="167"/>
      <c r="N175" s="167"/>
      <c r="O175" s="167"/>
      <c r="P175" s="168"/>
      <c r="Q175" s="168"/>
      <c r="R175" s="169"/>
      <c r="S175" s="169"/>
      <c r="T175" s="169"/>
      <c r="U175" s="134"/>
      <c r="V175" s="135"/>
      <c r="W175" s="135"/>
      <c r="X175" s="136"/>
      <c r="Y175" s="132"/>
      <c r="Z175" s="133"/>
      <c r="AA175" s="133"/>
      <c r="AB175" s="186"/>
      <c r="AC175" s="186"/>
      <c r="AD175" s="185"/>
      <c r="AE175" s="185"/>
      <c r="AF175" s="185"/>
      <c r="AG175" s="187">
        <f t="shared" si="8"/>
        <v>0</v>
      </c>
      <c r="AH175" s="187"/>
      <c r="AI175" s="187"/>
      <c r="AJ175" s="53"/>
      <c r="AK175" s="188"/>
      <c r="AL175" s="188"/>
      <c r="AM175" s="186"/>
      <c r="AN175" s="186"/>
      <c r="AO175" s="185"/>
      <c r="AP175" s="185"/>
      <c r="AQ175" s="185"/>
      <c r="AR175" s="187">
        <f t="shared" si="9"/>
        <v>0</v>
      </c>
      <c r="AS175" s="187"/>
      <c r="AT175" s="200"/>
      <c r="AU175" s="137"/>
      <c r="AV175" s="135"/>
      <c r="AW175" s="135"/>
      <c r="AX175" s="135"/>
      <c r="AY175" s="135"/>
      <c r="AZ175" s="136"/>
    </row>
    <row r="176" spans="1:52" ht="36" customHeight="1" x14ac:dyDescent="0.2">
      <c r="A176" s="73">
        <v>158</v>
      </c>
      <c r="B176" s="170"/>
      <c r="C176" s="167"/>
      <c r="D176" s="167"/>
      <c r="E176" s="167"/>
      <c r="F176" s="167"/>
      <c r="G176" s="167"/>
      <c r="H176" s="167"/>
      <c r="I176" s="167"/>
      <c r="J176" s="167"/>
      <c r="K176" s="167"/>
      <c r="L176" s="167"/>
      <c r="M176" s="167"/>
      <c r="N176" s="167"/>
      <c r="O176" s="167"/>
      <c r="P176" s="168"/>
      <c r="Q176" s="168"/>
      <c r="R176" s="169"/>
      <c r="S176" s="169"/>
      <c r="T176" s="169"/>
      <c r="U176" s="134"/>
      <c r="V176" s="135"/>
      <c r="W176" s="135"/>
      <c r="X176" s="136"/>
      <c r="Y176" s="132"/>
      <c r="Z176" s="133"/>
      <c r="AA176" s="133"/>
      <c r="AB176" s="186"/>
      <c r="AC176" s="186"/>
      <c r="AD176" s="185"/>
      <c r="AE176" s="185"/>
      <c r="AF176" s="185"/>
      <c r="AG176" s="187">
        <f t="shared" si="8"/>
        <v>0</v>
      </c>
      <c r="AH176" s="187"/>
      <c r="AI176" s="187"/>
      <c r="AJ176" s="53"/>
      <c r="AK176" s="188"/>
      <c r="AL176" s="188"/>
      <c r="AM176" s="186"/>
      <c r="AN176" s="186"/>
      <c r="AO176" s="185"/>
      <c r="AP176" s="185"/>
      <c r="AQ176" s="185"/>
      <c r="AR176" s="187">
        <f t="shared" si="9"/>
        <v>0</v>
      </c>
      <c r="AS176" s="187"/>
      <c r="AT176" s="200"/>
      <c r="AU176" s="137"/>
      <c r="AV176" s="135"/>
      <c r="AW176" s="135"/>
      <c r="AX176" s="135"/>
      <c r="AY176" s="135"/>
      <c r="AZ176" s="136"/>
    </row>
    <row r="177" spans="1:52" ht="36" customHeight="1" x14ac:dyDescent="0.2">
      <c r="A177" s="73">
        <v>159</v>
      </c>
      <c r="B177" s="170"/>
      <c r="C177" s="167"/>
      <c r="D177" s="167"/>
      <c r="E177" s="167"/>
      <c r="F177" s="167"/>
      <c r="G177" s="167"/>
      <c r="H177" s="167"/>
      <c r="I177" s="167"/>
      <c r="J177" s="167"/>
      <c r="K177" s="167"/>
      <c r="L177" s="167"/>
      <c r="M177" s="167"/>
      <c r="N177" s="167"/>
      <c r="O177" s="167"/>
      <c r="P177" s="168"/>
      <c r="Q177" s="168"/>
      <c r="R177" s="169"/>
      <c r="S177" s="169"/>
      <c r="T177" s="169"/>
      <c r="U177" s="134"/>
      <c r="V177" s="135"/>
      <c r="W177" s="135"/>
      <c r="X177" s="136"/>
      <c r="Y177" s="132"/>
      <c r="Z177" s="133"/>
      <c r="AA177" s="133"/>
      <c r="AB177" s="186"/>
      <c r="AC177" s="186"/>
      <c r="AD177" s="185"/>
      <c r="AE177" s="185"/>
      <c r="AF177" s="185"/>
      <c r="AG177" s="187">
        <f t="shared" si="8"/>
        <v>0</v>
      </c>
      <c r="AH177" s="187"/>
      <c r="AI177" s="187"/>
      <c r="AJ177" s="53"/>
      <c r="AK177" s="188"/>
      <c r="AL177" s="188"/>
      <c r="AM177" s="186"/>
      <c r="AN177" s="186"/>
      <c r="AO177" s="185"/>
      <c r="AP177" s="185"/>
      <c r="AQ177" s="185"/>
      <c r="AR177" s="187">
        <f t="shared" si="9"/>
        <v>0</v>
      </c>
      <c r="AS177" s="187"/>
      <c r="AT177" s="200"/>
      <c r="AU177" s="137"/>
      <c r="AV177" s="135"/>
      <c r="AW177" s="135"/>
      <c r="AX177" s="135"/>
      <c r="AY177" s="135"/>
      <c r="AZ177" s="136"/>
    </row>
    <row r="178" spans="1:52" ht="36" customHeight="1" x14ac:dyDescent="0.2">
      <c r="A178" s="73">
        <v>160</v>
      </c>
      <c r="B178" s="170"/>
      <c r="C178" s="167"/>
      <c r="D178" s="167"/>
      <c r="E178" s="167"/>
      <c r="F178" s="167"/>
      <c r="G178" s="167"/>
      <c r="H178" s="167"/>
      <c r="I178" s="167"/>
      <c r="J178" s="167"/>
      <c r="K178" s="167"/>
      <c r="L178" s="167"/>
      <c r="M178" s="167"/>
      <c r="N178" s="167"/>
      <c r="O178" s="167"/>
      <c r="P178" s="168"/>
      <c r="Q178" s="168"/>
      <c r="R178" s="169"/>
      <c r="S178" s="169"/>
      <c r="T178" s="169"/>
      <c r="U178" s="134"/>
      <c r="V178" s="135"/>
      <c r="W178" s="135"/>
      <c r="X178" s="136"/>
      <c r="Y178" s="132"/>
      <c r="Z178" s="133"/>
      <c r="AA178" s="133"/>
      <c r="AB178" s="186"/>
      <c r="AC178" s="186"/>
      <c r="AD178" s="185"/>
      <c r="AE178" s="185"/>
      <c r="AF178" s="185"/>
      <c r="AG178" s="187">
        <f t="shared" si="8"/>
        <v>0</v>
      </c>
      <c r="AH178" s="187"/>
      <c r="AI178" s="187"/>
      <c r="AJ178" s="53"/>
      <c r="AK178" s="188"/>
      <c r="AL178" s="188"/>
      <c r="AM178" s="186"/>
      <c r="AN178" s="186"/>
      <c r="AO178" s="185"/>
      <c r="AP178" s="185"/>
      <c r="AQ178" s="185"/>
      <c r="AR178" s="187">
        <f t="shared" si="9"/>
        <v>0</v>
      </c>
      <c r="AS178" s="187"/>
      <c r="AT178" s="200"/>
      <c r="AU178" s="137"/>
      <c r="AV178" s="135"/>
      <c r="AW178" s="135"/>
      <c r="AX178" s="135"/>
      <c r="AY178" s="135"/>
      <c r="AZ178" s="136"/>
    </row>
    <row r="179" spans="1:52" ht="36" customHeight="1" x14ac:dyDescent="0.2">
      <c r="A179" s="73">
        <v>161</v>
      </c>
      <c r="B179" s="170"/>
      <c r="C179" s="167"/>
      <c r="D179" s="167"/>
      <c r="E179" s="167"/>
      <c r="F179" s="167"/>
      <c r="G179" s="167"/>
      <c r="H179" s="167"/>
      <c r="I179" s="167"/>
      <c r="J179" s="167"/>
      <c r="K179" s="167"/>
      <c r="L179" s="167"/>
      <c r="M179" s="167"/>
      <c r="N179" s="167"/>
      <c r="O179" s="167"/>
      <c r="P179" s="168"/>
      <c r="Q179" s="168"/>
      <c r="R179" s="169"/>
      <c r="S179" s="169"/>
      <c r="T179" s="169"/>
      <c r="U179" s="134"/>
      <c r="V179" s="135"/>
      <c r="W179" s="135"/>
      <c r="X179" s="136"/>
      <c r="Y179" s="132"/>
      <c r="Z179" s="133"/>
      <c r="AA179" s="133"/>
      <c r="AB179" s="186"/>
      <c r="AC179" s="186"/>
      <c r="AD179" s="185"/>
      <c r="AE179" s="185"/>
      <c r="AF179" s="185"/>
      <c r="AG179" s="187">
        <f t="shared" ref="AG179:AG206" si="10">AD179*AB179</f>
        <v>0</v>
      </c>
      <c r="AH179" s="187"/>
      <c r="AI179" s="187"/>
      <c r="AJ179" s="53"/>
      <c r="AK179" s="188"/>
      <c r="AL179" s="188"/>
      <c r="AM179" s="186"/>
      <c r="AN179" s="186"/>
      <c r="AO179" s="185"/>
      <c r="AP179" s="185"/>
      <c r="AQ179" s="185"/>
      <c r="AR179" s="187">
        <f t="shared" ref="AR179:AR206" si="11">AO179*AM179</f>
        <v>0</v>
      </c>
      <c r="AS179" s="187"/>
      <c r="AT179" s="200"/>
      <c r="AU179" s="137"/>
      <c r="AV179" s="135"/>
      <c r="AW179" s="135"/>
      <c r="AX179" s="135"/>
      <c r="AY179" s="135"/>
      <c r="AZ179" s="136"/>
    </row>
    <row r="180" spans="1:52" ht="36" customHeight="1" x14ac:dyDescent="0.2">
      <c r="A180" s="73">
        <v>162</v>
      </c>
      <c r="B180" s="170"/>
      <c r="C180" s="167"/>
      <c r="D180" s="167"/>
      <c r="E180" s="167"/>
      <c r="F180" s="167"/>
      <c r="G180" s="167"/>
      <c r="H180" s="167"/>
      <c r="I180" s="167"/>
      <c r="J180" s="167"/>
      <c r="K180" s="167"/>
      <c r="L180" s="167"/>
      <c r="M180" s="167"/>
      <c r="N180" s="167"/>
      <c r="O180" s="167"/>
      <c r="P180" s="168"/>
      <c r="Q180" s="168"/>
      <c r="R180" s="169"/>
      <c r="S180" s="169"/>
      <c r="T180" s="169"/>
      <c r="U180" s="134"/>
      <c r="V180" s="135"/>
      <c r="W180" s="135"/>
      <c r="X180" s="136"/>
      <c r="Y180" s="132"/>
      <c r="Z180" s="133"/>
      <c r="AA180" s="133"/>
      <c r="AB180" s="186"/>
      <c r="AC180" s="186"/>
      <c r="AD180" s="185"/>
      <c r="AE180" s="185"/>
      <c r="AF180" s="185"/>
      <c r="AG180" s="187">
        <f t="shared" si="10"/>
        <v>0</v>
      </c>
      <c r="AH180" s="187"/>
      <c r="AI180" s="187"/>
      <c r="AJ180" s="53"/>
      <c r="AK180" s="188"/>
      <c r="AL180" s="188"/>
      <c r="AM180" s="186"/>
      <c r="AN180" s="186"/>
      <c r="AO180" s="185"/>
      <c r="AP180" s="185"/>
      <c r="AQ180" s="185"/>
      <c r="AR180" s="187">
        <f t="shared" si="11"/>
        <v>0</v>
      </c>
      <c r="AS180" s="187"/>
      <c r="AT180" s="200"/>
      <c r="AU180" s="137"/>
      <c r="AV180" s="135"/>
      <c r="AW180" s="135"/>
      <c r="AX180" s="135"/>
      <c r="AY180" s="135"/>
      <c r="AZ180" s="136"/>
    </row>
    <row r="181" spans="1:52" ht="36" customHeight="1" x14ac:dyDescent="0.2">
      <c r="A181" s="73">
        <v>163</v>
      </c>
      <c r="B181" s="170"/>
      <c r="C181" s="167"/>
      <c r="D181" s="167"/>
      <c r="E181" s="167"/>
      <c r="F181" s="167"/>
      <c r="G181" s="167"/>
      <c r="H181" s="167"/>
      <c r="I181" s="167"/>
      <c r="J181" s="167"/>
      <c r="K181" s="167"/>
      <c r="L181" s="167"/>
      <c r="M181" s="167"/>
      <c r="N181" s="167"/>
      <c r="O181" s="167"/>
      <c r="P181" s="168"/>
      <c r="Q181" s="168"/>
      <c r="R181" s="169"/>
      <c r="S181" s="169"/>
      <c r="T181" s="169"/>
      <c r="U181" s="134"/>
      <c r="V181" s="135"/>
      <c r="W181" s="135"/>
      <c r="X181" s="136"/>
      <c r="Y181" s="132"/>
      <c r="Z181" s="133"/>
      <c r="AA181" s="133"/>
      <c r="AB181" s="186"/>
      <c r="AC181" s="186"/>
      <c r="AD181" s="185"/>
      <c r="AE181" s="185"/>
      <c r="AF181" s="185"/>
      <c r="AG181" s="187">
        <f t="shared" si="10"/>
        <v>0</v>
      </c>
      <c r="AH181" s="187"/>
      <c r="AI181" s="187"/>
      <c r="AJ181" s="53"/>
      <c r="AK181" s="188"/>
      <c r="AL181" s="188"/>
      <c r="AM181" s="186"/>
      <c r="AN181" s="186"/>
      <c r="AO181" s="185"/>
      <c r="AP181" s="185"/>
      <c r="AQ181" s="185"/>
      <c r="AR181" s="187">
        <f t="shared" si="11"/>
        <v>0</v>
      </c>
      <c r="AS181" s="187"/>
      <c r="AT181" s="200"/>
      <c r="AU181" s="137"/>
      <c r="AV181" s="135"/>
      <c r="AW181" s="135"/>
      <c r="AX181" s="135"/>
      <c r="AY181" s="135"/>
      <c r="AZ181" s="136"/>
    </row>
    <row r="182" spans="1:52" ht="36" customHeight="1" x14ac:dyDescent="0.2">
      <c r="A182" s="73">
        <v>164</v>
      </c>
      <c r="B182" s="170"/>
      <c r="C182" s="167"/>
      <c r="D182" s="167"/>
      <c r="E182" s="167"/>
      <c r="F182" s="167"/>
      <c r="G182" s="167"/>
      <c r="H182" s="167"/>
      <c r="I182" s="167"/>
      <c r="J182" s="167"/>
      <c r="K182" s="167"/>
      <c r="L182" s="167"/>
      <c r="M182" s="167"/>
      <c r="N182" s="167"/>
      <c r="O182" s="167"/>
      <c r="P182" s="168"/>
      <c r="Q182" s="168"/>
      <c r="R182" s="169"/>
      <c r="S182" s="169"/>
      <c r="T182" s="169"/>
      <c r="U182" s="134"/>
      <c r="V182" s="135"/>
      <c r="W182" s="135"/>
      <c r="X182" s="136"/>
      <c r="Y182" s="132"/>
      <c r="Z182" s="133"/>
      <c r="AA182" s="133"/>
      <c r="AB182" s="186"/>
      <c r="AC182" s="186"/>
      <c r="AD182" s="185"/>
      <c r="AE182" s="185"/>
      <c r="AF182" s="185"/>
      <c r="AG182" s="187">
        <f t="shared" si="10"/>
        <v>0</v>
      </c>
      <c r="AH182" s="187"/>
      <c r="AI182" s="187"/>
      <c r="AJ182" s="53"/>
      <c r="AK182" s="188"/>
      <c r="AL182" s="188"/>
      <c r="AM182" s="186"/>
      <c r="AN182" s="186"/>
      <c r="AO182" s="185"/>
      <c r="AP182" s="185"/>
      <c r="AQ182" s="185"/>
      <c r="AR182" s="187">
        <f t="shared" si="11"/>
        <v>0</v>
      </c>
      <c r="AS182" s="187"/>
      <c r="AT182" s="200"/>
      <c r="AU182" s="137"/>
      <c r="AV182" s="135"/>
      <c r="AW182" s="135"/>
      <c r="AX182" s="135"/>
      <c r="AY182" s="135"/>
      <c r="AZ182" s="136"/>
    </row>
    <row r="183" spans="1:52" ht="36" customHeight="1" x14ac:dyDescent="0.2">
      <c r="A183" s="73">
        <v>165</v>
      </c>
      <c r="B183" s="170"/>
      <c r="C183" s="167"/>
      <c r="D183" s="167"/>
      <c r="E183" s="167"/>
      <c r="F183" s="167"/>
      <c r="G183" s="167"/>
      <c r="H183" s="167"/>
      <c r="I183" s="167"/>
      <c r="J183" s="167"/>
      <c r="K183" s="167"/>
      <c r="L183" s="167"/>
      <c r="M183" s="167"/>
      <c r="N183" s="167"/>
      <c r="O183" s="167"/>
      <c r="P183" s="168"/>
      <c r="Q183" s="168"/>
      <c r="R183" s="169"/>
      <c r="S183" s="169"/>
      <c r="T183" s="169"/>
      <c r="U183" s="134"/>
      <c r="V183" s="135"/>
      <c r="W183" s="135"/>
      <c r="X183" s="136"/>
      <c r="Y183" s="132"/>
      <c r="Z183" s="133"/>
      <c r="AA183" s="133"/>
      <c r="AB183" s="186"/>
      <c r="AC183" s="186"/>
      <c r="AD183" s="185"/>
      <c r="AE183" s="185"/>
      <c r="AF183" s="185"/>
      <c r="AG183" s="187">
        <f t="shared" si="10"/>
        <v>0</v>
      </c>
      <c r="AH183" s="187"/>
      <c r="AI183" s="187"/>
      <c r="AJ183" s="53"/>
      <c r="AK183" s="188"/>
      <c r="AL183" s="188"/>
      <c r="AM183" s="186"/>
      <c r="AN183" s="186"/>
      <c r="AO183" s="185"/>
      <c r="AP183" s="185"/>
      <c r="AQ183" s="185"/>
      <c r="AR183" s="187">
        <f t="shared" si="11"/>
        <v>0</v>
      </c>
      <c r="AS183" s="187"/>
      <c r="AT183" s="200"/>
      <c r="AU183" s="137"/>
      <c r="AV183" s="135"/>
      <c r="AW183" s="135"/>
      <c r="AX183" s="135"/>
      <c r="AY183" s="135"/>
      <c r="AZ183" s="136"/>
    </row>
    <row r="184" spans="1:52" ht="36" customHeight="1" x14ac:dyDescent="0.2">
      <c r="A184" s="73">
        <v>166</v>
      </c>
      <c r="B184" s="170"/>
      <c r="C184" s="167"/>
      <c r="D184" s="167"/>
      <c r="E184" s="167"/>
      <c r="F184" s="167"/>
      <c r="G184" s="167"/>
      <c r="H184" s="167"/>
      <c r="I184" s="167"/>
      <c r="J184" s="167"/>
      <c r="K184" s="167"/>
      <c r="L184" s="167"/>
      <c r="M184" s="167"/>
      <c r="N184" s="167"/>
      <c r="O184" s="167"/>
      <c r="P184" s="168"/>
      <c r="Q184" s="168"/>
      <c r="R184" s="169"/>
      <c r="S184" s="169"/>
      <c r="T184" s="169"/>
      <c r="U184" s="134"/>
      <c r="V184" s="135"/>
      <c r="W184" s="135"/>
      <c r="X184" s="136"/>
      <c r="Y184" s="132"/>
      <c r="Z184" s="133"/>
      <c r="AA184" s="133"/>
      <c r="AB184" s="186"/>
      <c r="AC184" s="186"/>
      <c r="AD184" s="185"/>
      <c r="AE184" s="185"/>
      <c r="AF184" s="185"/>
      <c r="AG184" s="187">
        <f t="shared" si="10"/>
        <v>0</v>
      </c>
      <c r="AH184" s="187"/>
      <c r="AI184" s="187"/>
      <c r="AJ184" s="53"/>
      <c r="AK184" s="188"/>
      <c r="AL184" s="188"/>
      <c r="AM184" s="186"/>
      <c r="AN184" s="186"/>
      <c r="AO184" s="185"/>
      <c r="AP184" s="185"/>
      <c r="AQ184" s="185"/>
      <c r="AR184" s="187">
        <f t="shared" si="11"/>
        <v>0</v>
      </c>
      <c r="AS184" s="187"/>
      <c r="AT184" s="200"/>
      <c r="AU184" s="137"/>
      <c r="AV184" s="135"/>
      <c r="AW184" s="135"/>
      <c r="AX184" s="135"/>
      <c r="AY184" s="135"/>
      <c r="AZ184" s="136"/>
    </row>
    <row r="185" spans="1:52" ht="36" customHeight="1" x14ac:dyDescent="0.2">
      <c r="A185" s="73">
        <v>167</v>
      </c>
      <c r="B185" s="170"/>
      <c r="C185" s="167"/>
      <c r="D185" s="167"/>
      <c r="E185" s="167"/>
      <c r="F185" s="167"/>
      <c r="G185" s="167"/>
      <c r="H185" s="167"/>
      <c r="I185" s="167"/>
      <c r="J185" s="167"/>
      <c r="K185" s="167"/>
      <c r="L185" s="167"/>
      <c r="M185" s="167"/>
      <c r="N185" s="167"/>
      <c r="O185" s="167"/>
      <c r="P185" s="168"/>
      <c r="Q185" s="168"/>
      <c r="R185" s="169"/>
      <c r="S185" s="169"/>
      <c r="T185" s="169"/>
      <c r="U185" s="134"/>
      <c r="V185" s="135"/>
      <c r="W185" s="135"/>
      <c r="X185" s="136"/>
      <c r="Y185" s="132"/>
      <c r="Z185" s="133"/>
      <c r="AA185" s="133"/>
      <c r="AB185" s="186"/>
      <c r="AC185" s="186"/>
      <c r="AD185" s="185"/>
      <c r="AE185" s="185"/>
      <c r="AF185" s="185"/>
      <c r="AG185" s="187">
        <f t="shared" si="10"/>
        <v>0</v>
      </c>
      <c r="AH185" s="187"/>
      <c r="AI185" s="187"/>
      <c r="AJ185" s="53"/>
      <c r="AK185" s="188"/>
      <c r="AL185" s="188"/>
      <c r="AM185" s="186"/>
      <c r="AN185" s="186"/>
      <c r="AO185" s="185"/>
      <c r="AP185" s="185"/>
      <c r="AQ185" s="185"/>
      <c r="AR185" s="187">
        <f t="shared" si="11"/>
        <v>0</v>
      </c>
      <c r="AS185" s="187"/>
      <c r="AT185" s="200"/>
      <c r="AU185" s="137"/>
      <c r="AV185" s="135"/>
      <c r="AW185" s="135"/>
      <c r="AX185" s="135"/>
      <c r="AY185" s="135"/>
      <c r="AZ185" s="136"/>
    </row>
    <row r="186" spans="1:52" ht="36" customHeight="1" x14ac:dyDescent="0.2">
      <c r="A186" s="73">
        <v>168</v>
      </c>
      <c r="B186" s="170"/>
      <c r="C186" s="167"/>
      <c r="D186" s="167"/>
      <c r="E186" s="167"/>
      <c r="F186" s="167"/>
      <c r="G186" s="167"/>
      <c r="H186" s="167"/>
      <c r="I186" s="167"/>
      <c r="J186" s="167"/>
      <c r="K186" s="167"/>
      <c r="L186" s="167"/>
      <c r="M186" s="167"/>
      <c r="N186" s="167"/>
      <c r="O186" s="167"/>
      <c r="P186" s="168"/>
      <c r="Q186" s="168"/>
      <c r="R186" s="169"/>
      <c r="S186" s="169"/>
      <c r="T186" s="169"/>
      <c r="U186" s="134"/>
      <c r="V186" s="135"/>
      <c r="W186" s="135"/>
      <c r="X186" s="136"/>
      <c r="Y186" s="132"/>
      <c r="Z186" s="133"/>
      <c r="AA186" s="133"/>
      <c r="AB186" s="186"/>
      <c r="AC186" s="186"/>
      <c r="AD186" s="185"/>
      <c r="AE186" s="185"/>
      <c r="AF186" s="185"/>
      <c r="AG186" s="187">
        <f t="shared" si="10"/>
        <v>0</v>
      </c>
      <c r="AH186" s="187"/>
      <c r="AI186" s="187"/>
      <c r="AJ186" s="53"/>
      <c r="AK186" s="188"/>
      <c r="AL186" s="188"/>
      <c r="AM186" s="186"/>
      <c r="AN186" s="186"/>
      <c r="AO186" s="185"/>
      <c r="AP186" s="185"/>
      <c r="AQ186" s="185"/>
      <c r="AR186" s="187">
        <f t="shared" si="11"/>
        <v>0</v>
      </c>
      <c r="AS186" s="187"/>
      <c r="AT186" s="200"/>
      <c r="AU186" s="137"/>
      <c r="AV186" s="135"/>
      <c r="AW186" s="135"/>
      <c r="AX186" s="135"/>
      <c r="AY186" s="135"/>
      <c r="AZ186" s="136"/>
    </row>
    <row r="187" spans="1:52" ht="36" customHeight="1" x14ac:dyDescent="0.2">
      <c r="A187" s="73">
        <v>169</v>
      </c>
      <c r="B187" s="170"/>
      <c r="C187" s="167"/>
      <c r="D187" s="167"/>
      <c r="E187" s="167"/>
      <c r="F187" s="167"/>
      <c r="G187" s="167"/>
      <c r="H187" s="167"/>
      <c r="I187" s="167"/>
      <c r="J187" s="167"/>
      <c r="K187" s="167"/>
      <c r="L187" s="167"/>
      <c r="M187" s="167"/>
      <c r="N187" s="167"/>
      <c r="O187" s="167"/>
      <c r="P187" s="168"/>
      <c r="Q187" s="168"/>
      <c r="R187" s="169"/>
      <c r="S187" s="169"/>
      <c r="T187" s="169"/>
      <c r="U187" s="134"/>
      <c r="V187" s="135"/>
      <c r="W187" s="135"/>
      <c r="X187" s="136"/>
      <c r="Y187" s="132"/>
      <c r="Z187" s="133"/>
      <c r="AA187" s="133"/>
      <c r="AB187" s="186"/>
      <c r="AC187" s="186"/>
      <c r="AD187" s="185"/>
      <c r="AE187" s="185"/>
      <c r="AF187" s="185"/>
      <c r="AG187" s="187">
        <f t="shared" si="10"/>
        <v>0</v>
      </c>
      <c r="AH187" s="187"/>
      <c r="AI187" s="187"/>
      <c r="AJ187" s="53"/>
      <c r="AK187" s="188"/>
      <c r="AL187" s="188"/>
      <c r="AM187" s="186"/>
      <c r="AN187" s="186"/>
      <c r="AO187" s="185"/>
      <c r="AP187" s="185"/>
      <c r="AQ187" s="185"/>
      <c r="AR187" s="187">
        <f t="shared" si="11"/>
        <v>0</v>
      </c>
      <c r="AS187" s="187"/>
      <c r="AT187" s="200"/>
      <c r="AU187" s="137"/>
      <c r="AV187" s="135"/>
      <c r="AW187" s="135"/>
      <c r="AX187" s="135"/>
      <c r="AY187" s="135"/>
      <c r="AZ187" s="136"/>
    </row>
    <row r="188" spans="1:52" ht="36" customHeight="1" x14ac:dyDescent="0.2">
      <c r="A188" s="73">
        <v>170</v>
      </c>
      <c r="B188" s="170"/>
      <c r="C188" s="167"/>
      <c r="D188" s="167"/>
      <c r="E188" s="167"/>
      <c r="F188" s="167"/>
      <c r="G188" s="167"/>
      <c r="H188" s="167"/>
      <c r="I188" s="167"/>
      <c r="J188" s="167"/>
      <c r="K188" s="167"/>
      <c r="L188" s="167"/>
      <c r="M188" s="167"/>
      <c r="N188" s="167"/>
      <c r="O188" s="167"/>
      <c r="P188" s="168"/>
      <c r="Q188" s="168"/>
      <c r="R188" s="169"/>
      <c r="S188" s="169"/>
      <c r="T188" s="169"/>
      <c r="U188" s="134"/>
      <c r="V188" s="135"/>
      <c r="W188" s="135"/>
      <c r="X188" s="136"/>
      <c r="Y188" s="132"/>
      <c r="Z188" s="133"/>
      <c r="AA188" s="133"/>
      <c r="AB188" s="186"/>
      <c r="AC188" s="186"/>
      <c r="AD188" s="185"/>
      <c r="AE188" s="185"/>
      <c r="AF188" s="185"/>
      <c r="AG188" s="187">
        <f t="shared" si="10"/>
        <v>0</v>
      </c>
      <c r="AH188" s="187"/>
      <c r="AI188" s="187"/>
      <c r="AJ188" s="53"/>
      <c r="AK188" s="188"/>
      <c r="AL188" s="188"/>
      <c r="AM188" s="186"/>
      <c r="AN188" s="186"/>
      <c r="AO188" s="185"/>
      <c r="AP188" s="185"/>
      <c r="AQ188" s="185"/>
      <c r="AR188" s="187">
        <f t="shared" si="11"/>
        <v>0</v>
      </c>
      <c r="AS188" s="187"/>
      <c r="AT188" s="200"/>
      <c r="AU188" s="137"/>
      <c r="AV188" s="135"/>
      <c r="AW188" s="135"/>
      <c r="AX188" s="135"/>
      <c r="AY188" s="135"/>
      <c r="AZ188" s="136"/>
    </row>
    <row r="189" spans="1:52" ht="36" customHeight="1" x14ac:dyDescent="0.2">
      <c r="A189" s="73">
        <v>171</v>
      </c>
      <c r="B189" s="170"/>
      <c r="C189" s="167"/>
      <c r="D189" s="167"/>
      <c r="E189" s="167"/>
      <c r="F189" s="167"/>
      <c r="G189" s="167"/>
      <c r="H189" s="167"/>
      <c r="I189" s="167"/>
      <c r="J189" s="167"/>
      <c r="K189" s="167"/>
      <c r="L189" s="167"/>
      <c r="M189" s="167"/>
      <c r="N189" s="167"/>
      <c r="O189" s="167"/>
      <c r="P189" s="168"/>
      <c r="Q189" s="168"/>
      <c r="R189" s="169"/>
      <c r="S189" s="169"/>
      <c r="T189" s="169"/>
      <c r="U189" s="134"/>
      <c r="V189" s="135"/>
      <c r="W189" s="135"/>
      <c r="X189" s="136"/>
      <c r="Y189" s="132"/>
      <c r="Z189" s="133"/>
      <c r="AA189" s="133"/>
      <c r="AB189" s="186"/>
      <c r="AC189" s="186"/>
      <c r="AD189" s="185"/>
      <c r="AE189" s="185"/>
      <c r="AF189" s="185"/>
      <c r="AG189" s="187">
        <f t="shared" si="10"/>
        <v>0</v>
      </c>
      <c r="AH189" s="187"/>
      <c r="AI189" s="187"/>
      <c r="AJ189" s="53"/>
      <c r="AK189" s="188"/>
      <c r="AL189" s="188"/>
      <c r="AM189" s="186"/>
      <c r="AN189" s="186"/>
      <c r="AO189" s="185"/>
      <c r="AP189" s="185"/>
      <c r="AQ189" s="185"/>
      <c r="AR189" s="187">
        <f t="shared" si="11"/>
        <v>0</v>
      </c>
      <c r="AS189" s="187"/>
      <c r="AT189" s="200"/>
      <c r="AU189" s="137"/>
      <c r="AV189" s="135"/>
      <c r="AW189" s="135"/>
      <c r="AX189" s="135"/>
      <c r="AY189" s="135"/>
      <c r="AZ189" s="136"/>
    </row>
    <row r="190" spans="1:52" ht="36" customHeight="1" x14ac:dyDescent="0.2">
      <c r="A190" s="73">
        <v>172</v>
      </c>
      <c r="B190" s="170"/>
      <c r="C190" s="167"/>
      <c r="D190" s="167"/>
      <c r="E190" s="167"/>
      <c r="F190" s="167"/>
      <c r="G190" s="167"/>
      <c r="H190" s="167"/>
      <c r="I190" s="167"/>
      <c r="J190" s="167"/>
      <c r="K190" s="167"/>
      <c r="L190" s="167"/>
      <c r="M190" s="167"/>
      <c r="N190" s="167"/>
      <c r="O190" s="167"/>
      <c r="P190" s="168"/>
      <c r="Q190" s="168"/>
      <c r="R190" s="169"/>
      <c r="S190" s="169"/>
      <c r="T190" s="169"/>
      <c r="U190" s="134"/>
      <c r="V190" s="135"/>
      <c r="W190" s="135"/>
      <c r="X190" s="136"/>
      <c r="Y190" s="132"/>
      <c r="Z190" s="133"/>
      <c r="AA190" s="133"/>
      <c r="AB190" s="186"/>
      <c r="AC190" s="186"/>
      <c r="AD190" s="185"/>
      <c r="AE190" s="185"/>
      <c r="AF190" s="185"/>
      <c r="AG190" s="187">
        <f t="shared" si="10"/>
        <v>0</v>
      </c>
      <c r="AH190" s="187"/>
      <c r="AI190" s="187"/>
      <c r="AJ190" s="53"/>
      <c r="AK190" s="188"/>
      <c r="AL190" s="188"/>
      <c r="AM190" s="186"/>
      <c r="AN190" s="186"/>
      <c r="AO190" s="185"/>
      <c r="AP190" s="185"/>
      <c r="AQ190" s="185"/>
      <c r="AR190" s="187">
        <f t="shared" si="11"/>
        <v>0</v>
      </c>
      <c r="AS190" s="187"/>
      <c r="AT190" s="200"/>
      <c r="AU190" s="137"/>
      <c r="AV190" s="135"/>
      <c r="AW190" s="135"/>
      <c r="AX190" s="135"/>
      <c r="AY190" s="135"/>
      <c r="AZ190" s="136"/>
    </row>
    <row r="191" spans="1:52" ht="36" customHeight="1" x14ac:dyDescent="0.2">
      <c r="A191" s="73">
        <v>173</v>
      </c>
      <c r="B191" s="170"/>
      <c r="C191" s="167"/>
      <c r="D191" s="167"/>
      <c r="E191" s="167"/>
      <c r="F191" s="167"/>
      <c r="G191" s="167"/>
      <c r="H191" s="167"/>
      <c r="I191" s="167"/>
      <c r="J191" s="167"/>
      <c r="K191" s="167"/>
      <c r="L191" s="167"/>
      <c r="M191" s="167"/>
      <c r="N191" s="167"/>
      <c r="O191" s="167"/>
      <c r="P191" s="168"/>
      <c r="Q191" s="168"/>
      <c r="R191" s="169"/>
      <c r="S191" s="169"/>
      <c r="T191" s="169"/>
      <c r="U191" s="134"/>
      <c r="V191" s="135"/>
      <c r="W191" s="135"/>
      <c r="X191" s="136"/>
      <c r="Y191" s="132"/>
      <c r="Z191" s="133"/>
      <c r="AA191" s="133"/>
      <c r="AB191" s="186"/>
      <c r="AC191" s="186"/>
      <c r="AD191" s="185"/>
      <c r="AE191" s="185"/>
      <c r="AF191" s="185"/>
      <c r="AG191" s="187">
        <f t="shared" si="10"/>
        <v>0</v>
      </c>
      <c r="AH191" s="187"/>
      <c r="AI191" s="187"/>
      <c r="AJ191" s="53"/>
      <c r="AK191" s="188"/>
      <c r="AL191" s="188"/>
      <c r="AM191" s="186"/>
      <c r="AN191" s="186"/>
      <c r="AO191" s="185"/>
      <c r="AP191" s="185"/>
      <c r="AQ191" s="185"/>
      <c r="AR191" s="187">
        <f t="shared" si="11"/>
        <v>0</v>
      </c>
      <c r="AS191" s="187"/>
      <c r="AT191" s="200"/>
      <c r="AU191" s="137"/>
      <c r="AV191" s="135"/>
      <c r="AW191" s="135"/>
      <c r="AX191" s="135"/>
      <c r="AY191" s="135"/>
      <c r="AZ191" s="136"/>
    </row>
    <row r="192" spans="1:52" ht="36" customHeight="1" x14ac:dyDescent="0.2">
      <c r="A192" s="73">
        <v>174</v>
      </c>
      <c r="B192" s="170"/>
      <c r="C192" s="167"/>
      <c r="D192" s="167"/>
      <c r="E192" s="167"/>
      <c r="F192" s="167"/>
      <c r="G192" s="167"/>
      <c r="H192" s="167"/>
      <c r="I192" s="167"/>
      <c r="J192" s="167"/>
      <c r="K192" s="167"/>
      <c r="L192" s="167"/>
      <c r="M192" s="167"/>
      <c r="N192" s="167"/>
      <c r="O192" s="167"/>
      <c r="P192" s="168"/>
      <c r="Q192" s="168"/>
      <c r="R192" s="169"/>
      <c r="S192" s="169"/>
      <c r="T192" s="169"/>
      <c r="U192" s="134"/>
      <c r="V192" s="135"/>
      <c r="W192" s="135"/>
      <c r="X192" s="136"/>
      <c r="Y192" s="132"/>
      <c r="Z192" s="133"/>
      <c r="AA192" s="133"/>
      <c r="AB192" s="186"/>
      <c r="AC192" s="186"/>
      <c r="AD192" s="185"/>
      <c r="AE192" s="185"/>
      <c r="AF192" s="185"/>
      <c r="AG192" s="187">
        <f t="shared" si="10"/>
        <v>0</v>
      </c>
      <c r="AH192" s="187"/>
      <c r="AI192" s="187"/>
      <c r="AJ192" s="53"/>
      <c r="AK192" s="188"/>
      <c r="AL192" s="188"/>
      <c r="AM192" s="186"/>
      <c r="AN192" s="186"/>
      <c r="AO192" s="185"/>
      <c r="AP192" s="185"/>
      <c r="AQ192" s="185"/>
      <c r="AR192" s="187">
        <f t="shared" si="11"/>
        <v>0</v>
      </c>
      <c r="AS192" s="187"/>
      <c r="AT192" s="200"/>
      <c r="AU192" s="137"/>
      <c r="AV192" s="135"/>
      <c r="AW192" s="135"/>
      <c r="AX192" s="135"/>
      <c r="AY192" s="135"/>
      <c r="AZ192" s="136"/>
    </row>
    <row r="193" spans="1:52" ht="36" customHeight="1" x14ac:dyDescent="0.2">
      <c r="A193" s="73">
        <v>175</v>
      </c>
      <c r="B193" s="170"/>
      <c r="C193" s="167"/>
      <c r="D193" s="167"/>
      <c r="E193" s="167"/>
      <c r="F193" s="167"/>
      <c r="G193" s="167"/>
      <c r="H193" s="167"/>
      <c r="I193" s="167"/>
      <c r="J193" s="167"/>
      <c r="K193" s="167"/>
      <c r="L193" s="167"/>
      <c r="M193" s="167"/>
      <c r="N193" s="167"/>
      <c r="O193" s="167"/>
      <c r="P193" s="168"/>
      <c r="Q193" s="168"/>
      <c r="R193" s="169"/>
      <c r="S193" s="169"/>
      <c r="T193" s="169"/>
      <c r="U193" s="134"/>
      <c r="V193" s="135"/>
      <c r="W193" s="135"/>
      <c r="X193" s="136"/>
      <c r="Y193" s="132"/>
      <c r="Z193" s="133"/>
      <c r="AA193" s="133"/>
      <c r="AB193" s="186"/>
      <c r="AC193" s="186"/>
      <c r="AD193" s="185"/>
      <c r="AE193" s="185"/>
      <c r="AF193" s="185"/>
      <c r="AG193" s="187">
        <f t="shared" si="10"/>
        <v>0</v>
      </c>
      <c r="AH193" s="187"/>
      <c r="AI193" s="187"/>
      <c r="AJ193" s="53"/>
      <c r="AK193" s="188"/>
      <c r="AL193" s="188"/>
      <c r="AM193" s="186"/>
      <c r="AN193" s="186"/>
      <c r="AO193" s="185"/>
      <c r="AP193" s="185"/>
      <c r="AQ193" s="185"/>
      <c r="AR193" s="187">
        <f t="shared" si="11"/>
        <v>0</v>
      </c>
      <c r="AS193" s="187"/>
      <c r="AT193" s="200"/>
      <c r="AU193" s="137"/>
      <c r="AV193" s="135"/>
      <c r="AW193" s="135"/>
      <c r="AX193" s="135"/>
      <c r="AY193" s="135"/>
      <c r="AZ193" s="136"/>
    </row>
    <row r="194" spans="1:52" ht="36" customHeight="1" x14ac:dyDescent="0.2">
      <c r="A194" s="73">
        <v>176</v>
      </c>
      <c r="B194" s="170"/>
      <c r="C194" s="167"/>
      <c r="D194" s="167"/>
      <c r="E194" s="167"/>
      <c r="F194" s="167"/>
      <c r="G194" s="167"/>
      <c r="H194" s="167"/>
      <c r="I194" s="167"/>
      <c r="J194" s="167"/>
      <c r="K194" s="167"/>
      <c r="L194" s="167"/>
      <c r="M194" s="167"/>
      <c r="N194" s="167"/>
      <c r="O194" s="167"/>
      <c r="P194" s="168"/>
      <c r="Q194" s="168"/>
      <c r="R194" s="169"/>
      <c r="S194" s="169"/>
      <c r="T194" s="169"/>
      <c r="U194" s="134"/>
      <c r="V194" s="135"/>
      <c r="W194" s="135"/>
      <c r="X194" s="136"/>
      <c r="Y194" s="132"/>
      <c r="Z194" s="133"/>
      <c r="AA194" s="133"/>
      <c r="AB194" s="186"/>
      <c r="AC194" s="186"/>
      <c r="AD194" s="185"/>
      <c r="AE194" s="185"/>
      <c r="AF194" s="185"/>
      <c r="AG194" s="187">
        <f t="shared" si="10"/>
        <v>0</v>
      </c>
      <c r="AH194" s="187"/>
      <c r="AI194" s="187"/>
      <c r="AJ194" s="53"/>
      <c r="AK194" s="188"/>
      <c r="AL194" s="188"/>
      <c r="AM194" s="186"/>
      <c r="AN194" s="186"/>
      <c r="AO194" s="185"/>
      <c r="AP194" s="185"/>
      <c r="AQ194" s="185"/>
      <c r="AR194" s="187">
        <f t="shared" si="11"/>
        <v>0</v>
      </c>
      <c r="AS194" s="187"/>
      <c r="AT194" s="200"/>
      <c r="AU194" s="137"/>
      <c r="AV194" s="135"/>
      <c r="AW194" s="135"/>
      <c r="AX194" s="135"/>
      <c r="AY194" s="135"/>
      <c r="AZ194" s="136"/>
    </row>
    <row r="195" spans="1:52" ht="36" customHeight="1" x14ac:dyDescent="0.2">
      <c r="A195" s="73">
        <v>177</v>
      </c>
      <c r="B195" s="170"/>
      <c r="C195" s="167"/>
      <c r="D195" s="167"/>
      <c r="E195" s="167"/>
      <c r="F195" s="167"/>
      <c r="G195" s="167"/>
      <c r="H195" s="167"/>
      <c r="I195" s="167"/>
      <c r="J195" s="167"/>
      <c r="K195" s="167"/>
      <c r="L195" s="167"/>
      <c r="M195" s="167"/>
      <c r="N195" s="167"/>
      <c r="O195" s="167"/>
      <c r="P195" s="168"/>
      <c r="Q195" s="168"/>
      <c r="R195" s="169"/>
      <c r="S195" s="169"/>
      <c r="T195" s="169"/>
      <c r="U195" s="134"/>
      <c r="V195" s="135"/>
      <c r="W195" s="135"/>
      <c r="X195" s="136"/>
      <c r="Y195" s="132"/>
      <c r="Z195" s="133"/>
      <c r="AA195" s="133"/>
      <c r="AB195" s="186"/>
      <c r="AC195" s="186"/>
      <c r="AD195" s="185"/>
      <c r="AE195" s="185"/>
      <c r="AF195" s="185"/>
      <c r="AG195" s="187">
        <f t="shared" si="10"/>
        <v>0</v>
      </c>
      <c r="AH195" s="187"/>
      <c r="AI195" s="187"/>
      <c r="AJ195" s="53"/>
      <c r="AK195" s="188"/>
      <c r="AL195" s="188"/>
      <c r="AM195" s="186"/>
      <c r="AN195" s="186"/>
      <c r="AO195" s="185"/>
      <c r="AP195" s="185"/>
      <c r="AQ195" s="185"/>
      <c r="AR195" s="187">
        <f t="shared" si="11"/>
        <v>0</v>
      </c>
      <c r="AS195" s="187"/>
      <c r="AT195" s="200"/>
      <c r="AU195" s="137"/>
      <c r="AV195" s="135"/>
      <c r="AW195" s="135"/>
      <c r="AX195" s="135"/>
      <c r="AY195" s="135"/>
      <c r="AZ195" s="136"/>
    </row>
    <row r="196" spans="1:52" ht="36" customHeight="1" x14ac:dyDescent="0.2">
      <c r="A196" s="73">
        <v>178</v>
      </c>
      <c r="B196" s="170"/>
      <c r="C196" s="167"/>
      <c r="D196" s="167"/>
      <c r="E196" s="167"/>
      <c r="F196" s="167"/>
      <c r="G196" s="167"/>
      <c r="H196" s="167"/>
      <c r="I196" s="167"/>
      <c r="J196" s="167"/>
      <c r="K196" s="167"/>
      <c r="L196" s="167"/>
      <c r="M196" s="167"/>
      <c r="N196" s="167"/>
      <c r="O196" s="167"/>
      <c r="P196" s="168"/>
      <c r="Q196" s="168"/>
      <c r="R196" s="169"/>
      <c r="S196" s="169"/>
      <c r="T196" s="169"/>
      <c r="U196" s="134"/>
      <c r="V196" s="135"/>
      <c r="W196" s="135"/>
      <c r="X196" s="136"/>
      <c r="Y196" s="132"/>
      <c r="Z196" s="133"/>
      <c r="AA196" s="133"/>
      <c r="AB196" s="186"/>
      <c r="AC196" s="186"/>
      <c r="AD196" s="185"/>
      <c r="AE196" s="185"/>
      <c r="AF196" s="185"/>
      <c r="AG196" s="187">
        <f t="shared" si="10"/>
        <v>0</v>
      </c>
      <c r="AH196" s="187"/>
      <c r="AI196" s="187"/>
      <c r="AJ196" s="53"/>
      <c r="AK196" s="188"/>
      <c r="AL196" s="188"/>
      <c r="AM196" s="186"/>
      <c r="AN196" s="186"/>
      <c r="AO196" s="185"/>
      <c r="AP196" s="185"/>
      <c r="AQ196" s="185"/>
      <c r="AR196" s="187">
        <f t="shared" si="11"/>
        <v>0</v>
      </c>
      <c r="AS196" s="187"/>
      <c r="AT196" s="200"/>
      <c r="AU196" s="137"/>
      <c r="AV196" s="135"/>
      <c r="AW196" s="135"/>
      <c r="AX196" s="135"/>
      <c r="AY196" s="135"/>
      <c r="AZ196" s="136"/>
    </row>
    <row r="197" spans="1:52" ht="36" customHeight="1" x14ac:dyDescent="0.2">
      <c r="A197" s="73">
        <v>179</v>
      </c>
      <c r="B197" s="170"/>
      <c r="C197" s="167"/>
      <c r="D197" s="167"/>
      <c r="E197" s="167"/>
      <c r="F197" s="167"/>
      <c r="G197" s="167"/>
      <c r="H197" s="167"/>
      <c r="I197" s="167"/>
      <c r="J197" s="167"/>
      <c r="K197" s="167"/>
      <c r="L197" s="167"/>
      <c r="M197" s="167"/>
      <c r="N197" s="167"/>
      <c r="O197" s="167"/>
      <c r="P197" s="168"/>
      <c r="Q197" s="168"/>
      <c r="R197" s="169"/>
      <c r="S197" s="169"/>
      <c r="T197" s="169"/>
      <c r="U197" s="134"/>
      <c r="V197" s="135"/>
      <c r="W197" s="135"/>
      <c r="X197" s="136"/>
      <c r="Y197" s="132"/>
      <c r="Z197" s="133"/>
      <c r="AA197" s="133"/>
      <c r="AB197" s="186"/>
      <c r="AC197" s="186"/>
      <c r="AD197" s="185"/>
      <c r="AE197" s="185"/>
      <c r="AF197" s="185"/>
      <c r="AG197" s="187">
        <f t="shared" si="10"/>
        <v>0</v>
      </c>
      <c r="AH197" s="187"/>
      <c r="AI197" s="187"/>
      <c r="AJ197" s="53"/>
      <c r="AK197" s="188"/>
      <c r="AL197" s="188"/>
      <c r="AM197" s="186"/>
      <c r="AN197" s="186"/>
      <c r="AO197" s="185"/>
      <c r="AP197" s="185"/>
      <c r="AQ197" s="185"/>
      <c r="AR197" s="187">
        <f t="shared" si="11"/>
        <v>0</v>
      </c>
      <c r="AS197" s="187"/>
      <c r="AT197" s="200"/>
      <c r="AU197" s="137"/>
      <c r="AV197" s="135"/>
      <c r="AW197" s="135"/>
      <c r="AX197" s="135"/>
      <c r="AY197" s="135"/>
      <c r="AZ197" s="136"/>
    </row>
    <row r="198" spans="1:52" ht="36" customHeight="1" x14ac:dyDescent="0.2">
      <c r="A198" s="73">
        <v>180</v>
      </c>
      <c r="B198" s="170"/>
      <c r="C198" s="167"/>
      <c r="D198" s="167"/>
      <c r="E198" s="167"/>
      <c r="F198" s="167"/>
      <c r="G198" s="167"/>
      <c r="H198" s="167"/>
      <c r="I198" s="167"/>
      <c r="J198" s="167"/>
      <c r="K198" s="167"/>
      <c r="L198" s="167"/>
      <c r="M198" s="167"/>
      <c r="N198" s="167"/>
      <c r="O198" s="167"/>
      <c r="P198" s="168"/>
      <c r="Q198" s="168"/>
      <c r="R198" s="169"/>
      <c r="S198" s="169"/>
      <c r="T198" s="169"/>
      <c r="U198" s="134"/>
      <c r="V198" s="135"/>
      <c r="W198" s="135"/>
      <c r="X198" s="136"/>
      <c r="Y198" s="132"/>
      <c r="Z198" s="133"/>
      <c r="AA198" s="133"/>
      <c r="AB198" s="186"/>
      <c r="AC198" s="186"/>
      <c r="AD198" s="185"/>
      <c r="AE198" s="185"/>
      <c r="AF198" s="185"/>
      <c r="AG198" s="187">
        <f t="shared" si="10"/>
        <v>0</v>
      </c>
      <c r="AH198" s="187"/>
      <c r="AI198" s="187"/>
      <c r="AJ198" s="53"/>
      <c r="AK198" s="188"/>
      <c r="AL198" s="188"/>
      <c r="AM198" s="186"/>
      <c r="AN198" s="186"/>
      <c r="AO198" s="185"/>
      <c r="AP198" s="185"/>
      <c r="AQ198" s="185"/>
      <c r="AR198" s="187">
        <f t="shared" si="11"/>
        <v>0</v>
      </c>
      <c r="AS198" s="187"/>
      <c r="AT198" s="200"/>
      <c r="AU198" s="137"/>
      <c r="AV198" s="135"/>
      <c r="AW198" s="135"/>
      <c r="AX198" s="135"/>
      <c r="AY198" s="135"/>
      <c r="AZ198" s="136"/>
    </row>
    <row r="199" spans="1:52" ht="36" customHeight="1" x14ac:dyDescent="0.2">
      <c r="A199" s="73">
        <v>181</v>
      </c>
      <c r="B199" s="170"/>
      <c r="C199" s="167"/>
      <c r="D199" s="167"/>
      <c r="E199" s="167"/>
      <c r="F199" s="167"/>
      <c r="G199" s="167"/>
      <c r="H199" s="167"/>
      <c r="I199" s="167"/>
      <c r="J199" s="167"/>
      <c r="K199" s="167"/>
      <c r="L199" s="167"/>
      <c r="M199" s="167"/>
      <c r="N199" s="167"/>
      <c r="O199" s="167"/>
      <c r="P199" s="168"/>
      <c r="Q199" s="168"/>
      <c r="R199" s="169"/>
      <c r="S199" s="169"/>
      <c r="T199" s="169"/>
      <c r="U199" s="134"/>
      <c r="V199" s="135"/>
      <c r="W199" s="135"/>
      <c r="X199" s="136"/>
      <c r="Y199" s="132"/>
      <c r="Z199" s="133"/>
      <c r="AA199" s="133"/>
      <c r="AB199" s="186"/>
      <c r="AC199" s="186"/>
      <c r="AD199" s="185"/>
      <c r="AE199" s="185"/>
      <c r="AF199" s="185"/>
      <c r="AG199" s="187">
        <f t="shared" si="10"/>
        <v>0</v>
      </c>
      <c r="AH199" s="187"/>
      <c r="AI199" s="187"/>
      <c r="AJ199" s="53"/>
      <c r="AK199" s="188"/>
      <c r="AL199" s="188"/>
      <c r="AM199" s="186"/>
      <c r="AN199" s="186"/>
      <c r="AO199" s="185"/>
      <c r="AP199" s="185"/>
      <c r="AQ199" s="185"/>
      <c r="AR199" s="187">
        <f t="shared" si="11"/>
        <v>0</v>
      </c>
      <c r="AS199" s="187"/>
      <c r="AT199" s="200"/>
      <c r="AU199" s="137"/>
      <c r="AV199" s="135"/>
      <c r="AW199" s="135"/>
      <c r="AX199" s="135"/>
      <c r="AY199" s="135"/>
      <c r="AZ199" s="136"/>
    </row>
    <row r="200" spans="1:52" ht="36" customHeight="1" x14ac:dyDescent="0.2">
      <c r="A200" s="73">
        <v>182</v>
      </c>
      <c r="B200" s="170"/>
      <c r="C200" s="167"/>
      <c r="D200" s="167"/>
      <c r="E200" s="167"/>
      <c r="F200" s="167"/>
      <c r="G200" s="167"/>
      <c r="H200" s="167"/>
      <c r="I200" s="167"/>
      <c r="J200" s="167"/>
      <c r="K200" s="167"/>
      <c r="L200" s="167"/>
      <c r="M200" s="167"/>
      <c r="N200" s="167"/>
      <c r="O200" s="167"/>
      <c r="P200" s="168"/>
      <c r="Q200" s="168"/>
      <c r="R200" s="169"/>
      <c r="S200" s="169"/>
      <c r="T200" s="169"/>
      <c r="U200" s="134"/>
      <c r="V200" s="135"/>
      <c r="W200" s="135"/>
      <c r="X200" s="136"/>
      <c r="Y200" s="132"/>
      <c r="Z200" s="133"/>
      <c r="AA200" s="133"/>
      <c r="AB200" s="186"/>
      <c r="AC200" s="186"/>
      <c r="AD200" s="185"/>
      <c r="AE200" s="185"/>
      <c r="AF200" s="185"/>
      <c r="AG200" s="187">
        <f t="shared" si="10"/>
        <v>0</v>
      </c>
      <c r="AH200" s="187"/>
      <c r="AI200" s="187"/>
      <c r="AJ200" s="53"/>
      <c r="AK200" s="188"/>
      <c r="AL200" s="188"/>
      <c r="AM200" s="186"/>
      <c r="AN200" s="186"/>
      <c r="AO200" s="185"/>
      <c r="AP200" s="185"/>
      <c r="AQ200" s="185"/>
      <c r="AR200" s="187">
        <f t="shared" si="11"/>
        <v>0</v>
      </c>
      <c r="AS200" s="187"/>
      <c r="AT200" s="200"/>
      <c r="AU200" s="137"/>
      <c r="AV200" s="135"/>
      <c r="AW200" s="135"/>
      <c r="AX200" s="135"/>
      <c r="AY200" s="135"/>
      <c r="AZ200" s="136"/>
    </row>
    <row r="201" spans="1:52" ht="36" customHeight="1" x14ac:dyDescent="0.2">
      <c r="A201" s="73">
        <v>183</v>
      </c>
      <c r="B201" s="170"/>
      <c r="C201" s="167"/>
      <c r="D201" s="167"/>
      <c r="E201" s="167"/>
      <c r="F201" s="167"/>
      <c r="G201" s="167"/>
      <c r="H201" s="167"/>
      <c r="I201" s="167"/>
      <c r="J201" s="167"/>
      <c r="K201" s="167"/>
      <c r="L201" s="167"/>
      <c r="M201" s="167"/>
      <c r="N201" s="167"/>
      <c r="O201" s="167"/>
      <c r="P201" s="168"/>
      <c r="Q201" s="168"/>
      <c r="R201" s="169"/>
      <c r="S201" s="169"/>
      <c r="T201" s="169"/>
      <c r="U201" s="134"/>
      <c r="V201" s="135"/>
      <c r="W201" s="135"/>
      <c r="X201" s="136"/>
      <c r="Y201" s="132"/>
      <c r="Z201" s="133"/>
      <c r="AA201" s="133"/>
      <c r="AB201" s="186"/>
      <c r="AC201" s="186"/>
      <c r="AD201" s="185"/>
      <c r="AE201" s="185"/>
      <c r="AF201" s="185"/>
      <c r="AG201" s="187">
        <f t="shared" si="10"/>
        <v>0</v>
      </c>
      <c r="AH201" s="187"/>
      <c r="AI201" s="187"/>
      <c r="AJ201" s="53"/>
      <c r="AK201" s="188"/>
      <c r="AL201" s="188"/>
      <c r="AM201" s="186"/>
      <c r="AN201" s="186"/>
      <c r="AO201" s="185"/>
      <c r="AP201" s="185"/>
      <c r="AQ201" s="185"/>
      <c r="AR201" s="187">
        <f t="shared" si="11"/>
        <v>0</v>
      </c>
      <c r="AS201" s="187"/>
      <c r="AT201" s="200"/>
      <c r="AU201" s="137"/>
      <c r="AV201" s="135"/>
      <c r="AW201" s="135"/>
      <c r="AX201" s="135"/>
      <c r="AY201" s="135"/>
      <c r="AZ201" s="136"/>
    </row>
    <row r="202" spans="1:52" ht="36" customHeight="1" x14ac:dyDescent="0.2">
      <c r="A202" s="73">
        <v>184</v>
      </c>
      <c r="B202" s="170"/>
      <c r="C202" s="167"/>
      <c r="D202" s="167"/>
      <c r="E202" s="167"/>
      <c r="F202" s="167"/>
      <c r="G202" s="167"/>
      <c r="H202" s="167"/>
      <c r="I202" s="167"/>
      <c r="J202" s="167"/>
      <c r="K202" s="167"/>
      <c r="L202" s="167"/>
      <c r="M202" s="167"/>
      <c r="N202" s="167"/>
      <c r="O202" s="167"/>
      <c r="P202" s="168"/>
      <c r="Q202" s="168"/>
      <c r="R202" s="169"/>
      <c r="S202" s="169"/>
      <c r="T202" s="169"/>
      <c r="U202" s="134"/>
      <c r="V202" s="135"/>
      <c r="W202" s="135"/>
      <c r="X202" s="136"/>
      <c r="Y202" s="132"/>
      <c r="Z202" s="133"/>
      <c r="AA202" s="133"/>
      <c r="AB202" s="186"/>
      <c r="AC202" s="186"/>
      <c r="AD202" s="185"/>
      <c r="AE202" s="185"/>
      <c r="AF202" s="185"/>
      <c r="AG202" s="187">
        <f t="shared" si="10"/>
        <v>0</v>
      </c>
      <c r="AH202" s="187"/>
      <c r="AI202" s="187"/>
      <c r="AJ202" s="53"/>
      <c r="AK202" s="188"/>
      <c r="AL202" s="188"/>
      <c r="AM202" s="186"/>
      <c r="AN202" s="186"/>
      <c r="AO202" s="185"/>
      <c r="AP202" s="185"/>
      <c r="AQ202" s="185"/>
      <c r="AR202" s="187">
        <f t="shared" si="11"/>
        <v>0</v>
      </c>
      <c r="AS202" s="187"/>
      <c r="AT202" s="200"/>
      <c r="AU202" s="137"/>
      <c r="AV202" s="135"/>
      <c r="AW202" s="135"/>
      <c r="AX202" s="135"/>
      <c r="AY202" s="135"/>
      <c r="AZ202" s="136"/>
    </row>
    <row r="203" spans="1:52" ht="36" customHeight="1" x14ac:dyDescent="0.2">
      <c r="A203" s="73">
        <v>185</v>
      </c>
      <c r="B203" s="170"/>
      <c r="C203" s="167"/>
      <c r="D203" s="167"/>
      <c r="E203" s="167"/>
      <c r="F203" s="167"/>
      <c r="G203" s="167"/>
      <c r="H203" s="167"/>
      <c r="I203" s="167"/>
      <c r="J203" s="167"/>
      <c r="K203" s="167"/>
      <c r="L203" s="167"/>
      <c r="M203" s="167"/>
      <c r="N203" s="167"/>
      <c r="O203" s="167"/>
      <c r="P203" s="168"/>
      <c r="Q203" s="168"/>
      <c r="R203" s="169"/>
      <c r="S203" s="169"/>
      <c r="T203" s="169"/>
      <c r="U203" s="134"/>
      <c r="V203" s="135"/>
      <c r="W203" s="135"/>
      <c r="X203" s="136"/>
      <c r="Y203" s="132"/>
      <c r="Z203" s="133"/>
      <c r="AA203" s="133"/>
      <c r="AB203" s="186"/>
      <c r="AC203" s="186"/>
      <c r="AD203" s="185"/>
      <c r="AE203" s="185"/>
      <c r="AF203" s="185"/>
      <c r="AG203" s="187">
        <f t="shared" si="10"/>
        <v>0</v>
      </c>
      <c r="AH203" s="187"/>
      <c r="AI203" s="187"/>
      <c r="AJ203" s="53"/>
      <c r="AK203" s="188"/>
      <c r="AL203" s="188"/>
      <c r="AM203" s="186"/>
      <c r="AN203" s="186"/>
      <c r="AO203" s="185"/>
      <c r="AP203" s="185"/>
      <c r="AQ203" s="185"/>
      <c r="AR203" s="187">
        <f t="shared" si="11"/>
        <v>0</v>
      </c>
      <c r="AS203" s="187"/>
      <c r="AT203" s="200"/>
      <c r="AU203" s="137"/>
      <c r="AV203" s="135"/>
      <c r="AW203" s="135"/>
      <c r="AX203" s="135"/>
      <c r="AY203" s="135"/>
      <c r="AZ203" s="136"/>
    </row>
    <row r="204" spans="1:52" ht="36" customHeight="1" x14ac:dyDescent="0.2">
      <c r="A204" s="73">
        <v>186</v>
      </c>
      <c r="B204" s="170"/>
      <c r="C204" s="167"/>
      <c r="D204" s="167"/>
      <c r="E204" s="167"/>
      <c r="F204" s="167"/>
      <c r="G204" s="167"/>
      <c r="H204" s="167"/>
      <c r="I204" s="167"/>
      <c r="J204" s="167"/>
      <c r="K204" s="167"/>
      <c r="L204" s="167"/>
      <c r="M204" s="167"/>
      <c r="N204" s="167"/>
      <c r="O204" s="167"/>
      <c r="P204" s="168"/>
      <c r="Q204" s="168"/>
      <c r="R204" s="169"/>
      <c r="S204" s="169"/>
      <c r="T204" s="169"/>
      <c r="U204" s="134"/>
      <c r="V204" s="135"/>
      <c r="W204" s="135"/>
      <c r="X204" s="136"/>
      <c r="Y204" s="132"/>
      <c r="Z204" s="133"/>
      <c r="AA204" s="133"/>
      <c r="AB204" s="186"/>
      <c r="AC204" s="186"/>
      <c r="AD204" s="185"/>
      <c r="AE204" s="185"/>
      <c r="AF204" s="185"/>
      <c r="AG204" s="187">
        <f t="shared" si="10"/>
        <v>0</v>
      </c>
      <c r="AH204" s="187"/>
      <c r="AI204" s="187"/>
      <c r="AJ204" s="53"/>
      <c r="AK204" s="188"/>
      <c r="AL204" s="188"/>
      <c r="AM204" s="186"/>
      <c r="AN204" s="186"/>
      <c r="AO204" s="185"/>
      <c r="AP204" s="185"/>
      <c r="AQ204" s="185"/>
      <c r="AR204" s="187">
        <f t="shared" si="11"/>
        <v>0</v>
      </c>
      <c r="AS204" s="187"/>
      <c r="AT204" s="200"/>
      <c r="AU204" s="137"/>
      <c r="AV204" s="135"/>
      <c r="AW204" s="135"/>
      <c r="AX204" s="135"/>
      <c r="AY204" s="135"/>
      <c r="AZ204" s="136"/>
    </row>
    <row r="205" spans="1:52" ht="36" customHeight="1" x14ac:dyDescent="0.2">
      <c r="A205" s="73">
        <v>187</v>
      </c>
      <c r="B205" s="170"/>
      <c r="C205" s="167"/>
      <c r="D205" s="167"/>
      <c r="E205" s="167"/>
      <c r="F205" s="167"/>
      <c r="G205" s="167"/>
      <c r="H205" s="167"/>
      <c r="I205" s="167"/>
      <c r="J205" s="167"/>
      <c r="K205" s="167"/>
      <c r="L205" s="167"/>
      <c r="M205" s="167"/>
      <c r="N205" s="167"/>
      <c r="O205" s="167"/>
      <c r="P205" s="168"/>
      <c r="Q205" s="168"/>
      <c r="R205" s="169"/>
      <c r="S205" s="169"/>
      <c r="T205" s="169"/>
      <c r="U205" s="134"/>
      <c r="V205" s="135"/>
      <c r="W205" s="135"/>
      <c r="X205" s="136"/>
      <c r="Y205" s="132"/>
      <c r="Z205" s="133"/>
      <c r="AA205" s="133"/>
      <c r="AB205" s="186"/>
      <c r="AC205" s="186"/>
      <c r="AD205" s="185"/>
      <c r="AE205" s="185"/>
      <c r="AF205" s="185"/>
      <c r="AG205" s="187">
        <f t="shared" si="10"/>
        <v>0</v>
      </c>
      <c r="AH205" s="187"/>
      <c r="AI205" s="187"/>
      <c r="AJ205" s="53"/>
      <c r="AK205" s="188"/>
      <c r="AL205" s="188"/>
      <c r="AM205" s="186"/>
      <c r="AN205" s="186"/>
      <c r="AO205" s="185"/>
      <c r="AP205" s="185"/>
      <c r="AQ205" s="185"/>
      <c r="AR205" s="187">
        <f t="shared" si="11"/>
        <v>0</v>
      </c>
      <c r="AS205" s="187"/>
      <c r="AT205" s="200"/>
      <c r="AU205" s="137"/>
      <c r="AV205" s="135"/>
      <c r="AW205" s="135"/>
      <c r="AX205" s="135"/>
      <c r="AY205" s="135"/>
      <c r="AZ205" s="136"/>
    </row>
    <row r="206" spans="1:52" ht="36" customHeight="1" thickBot="1" x14ac:dyDescent="0.25">
      <c r="A206" s="73">
        <v>188</v>
      </c>
      <c r="B206" s="196"/>
      <c r="C206" s="197"/>
      <c r="D206" s="197"/>
      <c r="E206" s="197"/>
      <c r="F206" s="197"/>
      <c r="G206" s="197"/>
      <c r="H206" s="197"/>
      <c r="I206" s="197"/>
      <c r="J206" s="197"/>
      <c r="K206" s="197"/>
      <c r="L206" s="197"/>
      <c r="M206" s="197"/>
      <c r="N206" s="197"/>
      <c r="O206" s="197"/>
      <c r="P206" s="198"/>
      <c r="Q206" s="198"/>
      <c r="R206" s="199"/>
      <c r="S206" s="199"/>
      <c r="T206" s="199"/>
      <c r="U206" s="193"/>
      <c r="V206" s="139"/>
      <c r="W206" s="139"/>
      <c r="X206" s="140"/>
      <c r="Y206" s="194"/>
      <c r="Z206" s="195"/>
      <c r="AA206" s="195"/>
      <c r="AB206" s="190"/>
      <c r="AC206" s="190"/>
      <c r="AD206" s="189"/>
      <c r="AE206" s="189"/>
      <c r="AF206" s="189"/>
      <c r="AG206" s="191">
        <f t="shared" si="10"/>
        <v>0</v>
      </c>
      <c r="AH206" s="191"/>
      <c r="AI206" s="191"/>
      <c r="AJ206" s="54"/>
      <c r="AK206" s="192"/>
      <c r="AL206" s="192"/>
      <c r="AM206" s="178"/>
      <c r="AN206" s="178"/>
      <c r="AO206" s="177"/>
      <c r="AP206" s="177"/>
      <c r="AQ206" s="177"/>
      <c r="AR206" s="179">
        <f t="shared" si="11"/>
        <v>0</v>
      </c>
      <c r="AS206" s="179"/>
      <c r="AT206" s="180"/>
      <c r="AU206" s="138"/>
      <c r="AV206" s="139"/>
      <c r="AW206" s="139"/>
      <c r="AX206" s="139"/>
      <c r="AY206" s="139"/>
      <c r="AZ206" s="140"/>
    </row>
    <row r="207" spans="1:52" ht="12" customHeight="1" thickTop="1" thickBot="1" x14ac:dyDescent="0.25">
      <c r="B207" s="48"/>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51"/>
    </row>
    <row r="208" spans="1:52" ht="36" customHeight="1" thickTop="1" x14ac:dyDescent="0.2">
      <c r="B208" s="28"/>
      <c r="C208" s="28"/>
      <c r="D208" s="29"/>
      <c r="E208" s="29"/>
      <c r="F208" s="30"/>
      <c r="G208" s="30"/>
      <c r="H208" s="22"/>
      <c r="O208" s="27"/>
      <c r="AD208" s="127" t="s">
        <v>0</v>
      </c>
      <c r="AE208" s="127"/>
      <c r="AF208" s="128"/>
      <c r="AG208" s="234">
        <f>SUM(AG19:AI206)</f>
        <v>0</v>
      </c>
      <c r="AH208" s="235"/>
      <c r="AI208" s="235"/>
      <c r="AO208" s="127" t="s">
        <v>0</v>
      </c>
      <c r="AP208" s="127"/>
      <c r="AQ208" s="128"/>
      <c r="AR208" s="234">
        <f>SUM(AR19:AT206)</f>
        <v>0</v>
      </c>
      <c r="AS208" s="235"/>
      <c r="AT208" s="235"/>
    </row>
  </sheetData>
  <sheetProtection algorithmName="SHA-512" hashValue="4jLl9UlbjVLo3G1QEewXx7eVyjNZBDjX2Rag9rOzdy+6CsmPtOlhlH2JM+wYCZZYO8gHGZUb6wlpLDQ+SytiNA==" saltValue="Kbb3UqHymtuIrlGBqfff1w==" spinCount="100000" sheet="1" objects="1" scenarios="1" selectLockedCells="1"/>
  <mergeCells count="2885">
    <mergeCell ref="Q8:T8"/>
    <mergeCell ref="U8:W8"/>
    <mergeCell ref="X8:Z8"/>
    <mergeCell ref="B9:C9"/>
    <mergeCell ref="D9:G9"/>
    <mergeCell ref="H9:J9"/>
    <mergeCell ref="K9:M9"/>
    <mergeCell ref="O9:P9"/>
    <mergeCell ref="Q9:T9"/>
    <mergeCell ref="U9:W9"/>
    <mergeCell ref="X9:Z9"/>
    <mergeCell ref="B8:C8"/>
    <mergeCell ref="D8:G8"/>
    <mergeCell ref="H8:J8"/>
    <mergeCell ref="K8:M8"/>
    <mergeCell ref="O8:P8"/>
    <mergeCell ref="O6:P6"/>
    <mergeCell ref="Q6:T6"/>
    <mergeCell ref="U6:W6"/>
    <mergeCell ref="X6:Z6"/>
    <mergeCell ref="B7:C7"/>
    <mergeCell ref="D7:G7"/>
    <mergeCell ref="H7:J7"/>
    <mergeCell ref="K7:M7"/>
    <mergeCell ref="O7:P7"/>
    <mergeCell ref="Q7:T7"/>
    <mergeCell ref="U7:W7"/>
    <mergeCell ref="X7:Z7"/>
    <mergeCell ref="B6:C6"/>
    <mergeCell ref="D6:G6"/>
    <mergeCell ref="H6:J6"/>
    <mergeCell ref="K6:M6"/>
    <mergeCell ref="AK16:AT16"/>
    <mergeCell ref="AU16:AZ18"/>
    <mergeCell ref="AK17:AT17"/>
    <mergeCell ref="Y18:AA18"/>
    <mergeCell ref="Q10:T10"/>
    <mergeCell ref="U10:W10"/>
    <mergeCell ref="X10:Z10"/>
    <mergeCell ref="B16:E18"/>
    <mergeCell ref="F16:I18"/>
    <mergeCell ref="J16:O18"/>
    <mergeCell ref="P16:Q18"/>
    <mergeCell ref="R16:T18"/>
    <mergeCell ref="AB18:AC18"/>
    <mergeCell ref="AD18:AF18"/>
    <mergeCell ref="B10:C10"/>
    <mergeCell ref="D10:G10"/>
    <mergeCell ref="H10:J10"/>
    <mergeCell ref="K10:M10"/>
    <mergeCell ref="O10:P10"/>
    <mergeCell ref="B20:E20"/>
    <mergeCell ref="F20:I20"/>
    <mergeCell ref="J20:O20"/>
    <mergeCell ref="P20:Q20"/>
    <mergeCell ref="R20:T20"/>
    <mergeCell ref="U19:X19"/>
    <mergeCell ref="Y19:AA19"/>
    <mergeCell ref="AB19:AC19"/>
    <mergeCell ref="AD19:AF19"/>
    <mergeCell ref="AG19:AI19"/>
    <mergeCell ref="B19:E19"/>
    <mergeCell ref="F19:I19"/>
    <mergeCell ref="J19:O19"/>
    <mergeCell ref="P19:Q19"/>
    <mergeCell ref="R19:T19"/>
    <mergeCell ref="U16:X18"/>
    <mergeCell ref="Y16:AI17"/>
    <mergeCell ref="B23:E23"/>
    <mergeCell ref="F23:I23"/>
    <mergeCell ref="J23:O23"/>
    <mergeCell ref="P23:Q23"/>
    <mergeCell ref="R23:T23"/>
    <mergeCell ref="U22:X22"/>
    <mergeCell ref="Y22:AA22"/>
    <mergeCell ref="AB22:AC22"/>
    <mergeCell ref="AD22:AF22"/>
    <mergeCell ref="AG22:AI22"/>
    <mergeCell ref="B22:E22"/>
    <mergeCell ref="F22:I22"/>
    <mergeCell ref="J22:O22"/>
    <mergeCell ref="P22:Q22"/>
    <mergeCell ref="R22:T22"/>
    <mergeCell ref="B21:E21"/>
    <mergeCell ref="F21:I21"/>
    <mergeCell ref="J21:O21"/>
    <mergeCell ref="P21:Q21"/>
    <mergeCell ref="R21:T21"/>
    <mergeCell ref="Y21:AA21"/>
    <mergeCell ref="AB21:AC21"/>
    <mergeCell ref="AD21:AF21"/>
    <mergeCell ref="AG21:AI21"/>
    <mergeCell ref="AB23:AC23"/>
    <mergeCell ref="AD23:AF23"/>
    <mergeCell ref="AG23:AI23"/>
    <mergeCell ref="B26:E26"/>
    <mergeCell ref="F26:I26"/>
    <mergeCell ref="J26:O26"/>
    <mergeCell ref="P26:Q26"/>
    <mergeCell ref="R26:T26"/>
    <mergeCell ref="U25:X25"/>
    <mergeCell ref="Y25:AA25"/>
    <mergeCell ref="AB25:AC25"/>
    <mergeCell ref="AD25:AF25"/>
    <mergeCell ref="AG25:AI25"/>
    <mergeCell ref="B25:E25"/>
    <mergeCell ref="F25:I25"/>
    <mergeCell ref="J25:O25"/>
    <mergeCell ref="P25:Q25"/>
    <mergeCell ref="R25:T25"/>
    <mergeCell ref="B24:E24"/>
    <mergeCell ref="F24:I24"/>
    <mergeCell ref="J24:O24"/>
    <mergeCell ref="P24:Q24"/>
    <mergeCell ref="R24:T24"/>
    <mergeCell ref="B29:E29"/>
    <mergeCell ref="F29:I29"/>
    <mergeCell ref="J29:O29"/>
    <mergeCell ref="P29:Q29"/>
    <mergeCell ref="R29:T29"/>
    <mergeCell ref="U28:X28"/>
    <mergeCell ref="Y28:AA28"/>
    <mergeCell ref="AB28:AC28"/>
    <mergeCell ref="AD28:AF28"/>
    <mergeCell ref="AG28:AI28"/>
    <mergeCell ref="B28:E28"/>
    <mergeCell ref="F28:I28"/>
    <mergeCell ref="J28:O28"/>
    <mergeCell ref="P28:Q28"/>
    <mergeCell ref="R28:T28"/>
    <mergeCell ref="B27:E27"/>
    <mergeCell ref="F27:I27"/>
    <mergeCell ref="J27:O27"/>
    <mergeCell ref="P27:Q27"/>
    <mergeCell ref="R27:T27"/>
    <mergeCell ref="B32:E32"/>
    <mergeCell ref="F32:I32"/>
    <mergeCell ref="J32:O32"/>
    <mergeCell ref="P32:Q32"/>
    <mergeCell ref="R32:T32"/>
    <mergeCell ref="U31:X31"/>
    <mergeCell ref="Y31:AA31"/>
    <mergeCell ref="AB31:AC31"/>
    <mergeCell ref="AD31:AF31"/>
    <mergeCell ref="AG31:AI31"/>
    <mergeCell ref="B31:E31"/>
    <mergeCell ref="F31:I31"/>
    <mergeCell ref="J31:O31"/>
    <mergeCell ref="P31:Q31"/>
    <mergeCell ref="R31:T31"/>
    <mergeCell ref="B30:E30"/>
    <mergeCell ref="F30:I30"/>
    <mergeCell ref="J30:O30"/>
    <mergeCell ref="P30:Q30"/>
    <mergeCell ref="R30:T30"/>
    <mergeCell ref="B35:E35"/>
    <mergeCell ref="F35:I35"/>
    <mergeCell ref="J35:O35"/>
    <mergeCell ref="P35:Q35"/>
    <mergeCell ref="R35:T35"/>
    <mergeCell ref="U34:X34"/>
    <mergeCell ref="Y34:AA34"/>
    <mergeCell ref="AB34:AC34"/>
    <mergeCell ref="AD34:AF34"/>
    <mergeCell ref="AG34:AI34"/>
    <mergeCell ref="B34:E34"/>
    <mergeCell ref="F34:I34"/>
    <mergeCell ref="J34:O34"/>
    <mergeCell ref="P34:Q34"/>
    <mergeCell ref="R34:T34"/>
    <mergeCell ref="B33:E33"/>
    <mergeCell ref="F33:I33"/>
    <mergeCell ref="J33:O33"/>
    <mergeCell ref="P33:Q33"/>
    <mergeCell ref="R33:T33"/>
    <mergeCell ref="B38:E38"/>
    <mergeCell ref="F38:I38"/>
    <mergeCell ref="J38:O38"/>
    <mergeCell ref="P38:Q38"/>
    <mergeCell ref="R38:T38"/>
    <mergeCell ref="U37:X37"/>
    <mergeCell ref="Y37:AA37"/>
    <mergeCell ref="AB37:AC37"/>
    <mergeCell ref="AD37:AF37"/>
    <mergeCell ref="AG37:AI37"/>
    <mergeCell ref="B37:E37"/>
    <mergeCell ref="F37:I37"/>
    <mergeCell ref="J37:O37"/>
    <mergeCell ref="P37:Q37"/>
    <mergeCell ref="R37:T37"/>
    <mergeCell ref="B36:E36"/>
    <mergeCell ref="F36:I36"/>
    <mergeCell ref="J36:O36"/>
    <mergeCell ref="P36:Q36"/>
    <mergeCell ref="R36:T36"/>
    <mergeCell ref="B41:E41"/>
    <mergeCell ref="F41:I41"/>
    <mergeCell ref="J41:O41"/>
    <mergeCell ref="P41:Q41"/>
    <mergeCell ref="R41:T41"/>
    <mergeCell ref="U40:X40"/>
    <mergeCell ref="Y40:AA40"/>
    <mergeCell ref="AB40:AC40"/>
    <mergeCell ref="AD40:AF40"/>
    <mergeCell ref="AG40:AI40"/>
    <mergeCell ref="B40:E40"/>
    <mergeCell ref="F40:I40"/>
    <mergeCell ref="J40:O40"/>
    <mergeCell ref="P40:Q40"/>
    <mergeCell ref="R40:T40"/>
    <mergeCell ref="B39:E39"/>
    <mergeCell ref="F39:I39"/>
    <mergeCell ref="J39:O39"/>
    <mergeCell ref="P39:Q39"/>
    <mergeCell ref="R39:T39"/>
    <mergeCell ref="B44:E44"/>
    <mergeCell ref="F44:I44"/>
    <mergeCell ref="J44:O44"/>
    <mergeCell ref="P44:Q44"/>
    <mergeCell ref="R44:T44"/>
    <mergeCell ref="U43:X43"/>
    <mergeCell ref="Y43:AA43"/>
    <mergeCell ref="AB43:AC43"/>
    <mergeCell ref="AD43:AF43"/>
    <mergeCell ref="AG43:AI43"/>
    <mergeCell ref="B43:E43"/>
    <mergeCell ref="F43:I43"/>
    <mergeCell ref="J43:O43"/>
    <mergeCell ref="P43:Q43"/>
    <mergeCell ref="R43:T43"/>
    <mergeCell ref="B42:E42"/>
    <mergeCell ref="F42:I42"/>
    <mergeCell ref="J42:O42"/>
    <mergeCell ref="P42:Q42"/>
    <mergeCell ref="R42:T42"/>
    <mergeCell ref="B47:E47"/>
    <mergeCell ref="F47:I47"/>
    <mergeCell ref="J47:O47"/>
    <mergeCell ref="P47:Q47"/>
    <mergeCell ref="R47:T47"/>
    <mergeCell ref="U46:X46"/>
    <mergeCell ref="Y46:AA46"/>
    <mergeCell ref="AB46:AC46"/>
    <mergeCell ref="AD46:AF46"/>
    <mergeCell ref="AG46:AI46"/>
    <mergeCell ref="B46:E46"/>
    <mergeCell ref="F46:I46"/>
    <mergeCell ref="J46:O46"/>
    <mergeCell ref="P46:Q46"/>
    <mergeCell ref="R46:T46"/>
    <mergeCell ref="B45:E45"/>
    <mergeCell ref="F45:I45"/>
    <mergeCell ref="J45:O45"/>
    <mergeCell ref="P45:Q45"/>
    <mergeCell ref="R45:T45"/>
    <mergeCell ref="B50:E50"/>
    <mergeCell ref="F50:I50"/>
    <mergeCell ref="J50:O50"/>
    <mergeCell ref="P50:Q50"/>
    <mergeCell ref="R50:T50"/>
    <mergeCell ref="U49:X49"/>
    <mergeCell ref="Y49:AA49"/>
    <mergeCell ref="AB49:AC49"/>
    <mergeCell ref="AD49:AF49"/>
    <mergeCell ref="AG49:AI49"/>
    <mergeCell ref="B49:E49"/>
    <mergeCell ref="F49:I49"/>
    <mergeCell ref="J49:O49"/>
    <mergeCell ref="P49:Q49"/>
    <mergeCell ref="R49:T49"/>
    <mergeCell ref="B48:E48"/>
    <mergeCell ref="F48:I48"/>
    <mergeCell ref="J48:O48"/>
    <mergeCell ref="P48:Q48"/>
    <mergeCell ref="R48:T48"/>
    <mergeCell ref="B53:E53"/>
    <mergeCell ref="F53:I53"/>
    <mergeCell ref="J53:O53"/>
    <mergeCell ref="P53:Q53"/>
    <mergeCell ref="R53:T53"/>
    <mergeCell ref="U52:X52"/>
    <mergeCell ref="Y52:AA52"/>
    <mergeCell ref="AB52:AC52"/>
    <mergeCell ref="AD52:AF52"/>
    <mergeCell ref="AG52:AI52"/>
    <mergeCell ref="B52:E52"/>
    <mergeCell ref="F52:I52"/>
    <mergeCell ref="J52:O52"/>
    <mergeCell ref="P52:Q52"/>
    <mergeCell ref="R52:T52"/>
    <mergeCell ref="B51:E51"/>
    <mergeCell ref="F51:I51"/>
    <mergeCell ref="J51:O51"/>
    <mergeCell ref="P51:Q51"/>
    <mergeCell ref="R51:T51"/>
    <mergeCell ref="B56:E56"/>
    <mergeCell ref="F56:I56"/>
    <mergeCell ref="J56:O56"/>
    <mergeCell ref="P56:Q56"/>
    <mergeCell ref="R56:T56"/>
    <mergeCell ref="U55:X55"/>
    <mergeCell ref="Y55:AA55"/>
    <mergeCell ref="AB55:AC55"/>
    <mergeCell ref="AD55:AF55"/>
    <mergeCell ref="AG55:AI55"/>
    <mergeCell ref="B55:E55"/>
    <mergeCell ref="F55:I55"/>
    <mergeCell ref="J55:O55"/>
    <mergeCell ref="P55:Q55"/>
    <mergeCell ref="R55:T55"/>
    <mergeCell ref="B54:E54"/>
    <mergeCell ref="F54:I54"/>
    <mergeCell ref="J54:O54"/>
    <mergeCell ref="P54:Q54"/>
    <mergeCell ref="R54:T54"/>
    <mergeCell ref="B59:E59"/>
    <mergeCell ref="F59:I59"/>
    <mergeCell ref="J59:O59"/>
    <mergeCell ref="P59:Q59"/>
    <mergeCell ref="R59:T59"/>
    <mergeCell ref="U58:X58"/>
    <mergeCell ref="Y58:AA58"/>
    <mergeCell ref="AB58:AC58"/>
    <mergeCell ref="AD58:AF58"/>
    <mergeCell ref="AG58:AI58"/>
    <mergeCell ref="B58:E58"/>
    <mergeCell ref="F58:I58"/>
    <mergeCell ref="J58:O58"/>
    <mergeCell ref="P58:Q58"/>
    <mergeCell ref="R58:T58"/>
    <mergeCell ref="B57:E57"/>
    <mergeCell ref="F57:I57"/>
    <mergeCell ref="J57:O57"/>
    <mergeCell ref="P57:Q57"/>
    <mergeCell ref="R57:T57"/>
    <mergeCell ref="B62:E62"/>
    <mergeCell ref="F62:I62"/>
    <mergeCell ref="J62:O62"/>
    <mergeCell ref="P62:Q62"/>
    <mergeCell ref="R62:T62"/>
    <mergeCell ref="U61:X61"/>
    <mergeCell ref="Y61:AA61"/>
    <mergeCell ref="AB61:AC61"/>
    <mergeCell ref="AD61:AF61"/>
    <mergeCell ref="AG61:AI61"/>
    <mergeCell ref="B61:E61"/>
    <mergeCell ref="F61:I61"/>
    <mergeCell ref="J61:O61"/>
    <mergeCell ref="P61:Q61"/>
    <mergeCell ref="R61:T61"/>
    <mergeCell ref="B60:E60"/>
    <mergeCell ref="F60:I60"/>
    <mergeCell ref="J60:O60"/>
    <mergeCell ref="P60:Q60"/>
    <mergeCell ref="R60:T60"/>
    <mergeCell ref="B65:E65"/>
    <mergeCell ref="F65:I65"/>
    <mergeCell ref="J65:O65"/>
    <mergeCell ref="P65:Q65"/>
    <mergeCell ref="R65:T65"/>
    <mergeCell ref="U64:X64"/>
    <mergeCell ref="Y64:AA64"/>
    <mergeCell ref="AB64:AC64"/>
    <mergeCell ref="AD64:AF64"/>
    <mergeCell ref="AG64:AI64"/>
    <mergeCell ref="B64:E64"/>
    <mergeCell ref="F64:I64"/>
    <mergeCell ref="J64:O64"/>
    <mergeCell ref="P64:Q64"/>
    <mergeCell ref="R64:T64"/>
    <mergeCell ref="B63:E63"/>
    <mergeCell ref="F63:I63"/>
    <mergeCell ref="J63:O63"/>
    <mergeCell ref="P63:Q63"/>
    <mergeCell ref="R63:T63"/>
    <mergeCell ref="B68:E68"/>
    <mergeCell ref="F68:I68"/>
    <mergeCell ref="J68:O68"/>
    <mergeCell ref="P68:Q68"/>
    <mergeCell ref="R68:T68"/>
    <mergeCell ref="U67:X67"/>
    <mergeCell ref="Y67:AA67"/>
    <mergeCell ref="AB67:AC67"/>
    <mergeCell ref="AD67:AF67"/>
    <mergeCell ref="AG67:AI67"/>
    <mergeCell ref="B67:E67"/>
    <mergeCell ref="F67:I67"/>
    <mergeCell ref="J67:O67"/>
    <mergeCell ref="P67:Q67"/>
    <mergeCell ref="R67:T67"/>
    <mergeCell ref="B66:E66"/>
    <mergeCell ref="F66:I66"/>
    <mergeCell ref="J66:O66"/>
    <mergeCell ref="P66:Q66"/>
    <mergeCell ref="R66:T66"/>
    <mergeCell ref="B71:E71"/>
    <mergeCell ref="F71:I71"/>
    <mergeCell ref="J71:O71"/>
    <mergeCell ref="P71:Q71"/>
    <mergeCell ref="R71:T71"/>
    <mergeCell ref="U70:X70"/>
    <mergeCell ref="Y70:AA70"/>
    <mergeCell ref="AB70:AC70"/>
    <mergeCell ref="AD70:AF70"/>
    <mergeCell ref="AG70:AI70"/>
    <mergeCell ref="B70:E70"/>
    <mergeCell ref="F70:I70"/>
    <mergeCell ref="J70:O70"/>
    <mergeCell ref="P70:Q70"/>
    <mergeCell ref="R70:T70"/>
    <mergeCell ref="B69:E69"/>
    <mergeCell ref="F69:I69"/>
    <mergeCell ref="J69:O69"/>
    <mergeCell ref="P69:Q69"/>
    <mergeCell ref="R69:T69"/>
    <mergeCell ref="B74:E74"/>
    <mergeCell ref="F74:I74"/>
    <mergeCell ref="J74:O74"/>
    <mergeCell ref="P74:Q74"/>
    <mergeCell ref="R74:T74"/>
    <mergeCell ref="U73:X73"/>
    <mergeCell ref="Y73:AA73"/>
    <mergeCell ref="AB73:AC73"/>
    <mergeCell ref="AD73:AF73"/>
    <mergeCell ref="AG73:AI73"/>
    <mergeCell ref="B73:E73"/>
    <mergeCell ref="F73:I73"/>
    <mergeCell ref="J73:O73"/>
    <mergeCell ref="P73:Q73"/>
    <mergeCell ref="R73:T73"/>
    <mergeCell ref="B72:E72"/>
    <mergeCell ref="F72:I72"/>
    <mergeCell ref="J72:O72"/>
    <mergeCell ref="P72:Q72"/>
    <mergeCell ref="R72:T72"/>
    <mergeCell ref="B77:E77"/>
    <mergeCell ref="F77:I77"/>
    <mergeCell ref="J77:O77"/>
    <mergeCell ref="P77:Q77"/>
    <mergeCell ref="R77:T77"/>
    <mergeCell ref="U76:X76"/>
    <mergeCell ref="Y76:AA76"/>
    <mergeCell ref="AB76:AC76"/>
    <mergeCell ref="AD76:AF76"/>
    <mergeCell ref="AG76:AI76"/>
    <mergeCell ref="B76:E76"/>
    <mergeCell ref="F76:I76"/>
    <mergeCell ref="J76:O76"/>
    <mergeCell ref="P76:Q76"/>
    <mergeCell ref="R76:T76"/>
    <mergeCell ref="B75:E75"/>
    <mergeCell ref="F75:I75"/>
    <mergeCell ref="J75:O75"/>
    <mergeCell ref="P75:Q75"/>
    <mergeCell ref="R75:T75"/>
    <mergeCell ref="B80:E80"/>
    <mergeCell ref="F80:I80"/>
    <mergeCell ref="J80:O80"/>
    <mergeCell ref="P80:Q80"/>
    <mergeCell ref="R80:T80"/>
    <mergeCell ref="U79:X79"/>
    <mergeCell ref="Y79:AA79"/>
    <mergeCell ref="AB79:AC79"/>
    <mergeCell ref="AD79:AF79"/>
    <mergeCell ref="AG79:AI79"/>
    <mergeCell ref="B79:E79"/>
    <mergeCell ref="F79:I79"/>
    <mergeCell ref="J79:O79"/>
    <mergeCell ref="P79:Q79"/>
    <mergeCell ref="R79:T79"/>
    <mergeCell ref="B78:E78"/>
    <mergeCell ref="F78:I78"/>
    <mergeCell ref="J78:O78"/>
    <mergeCell ref="P78:Q78"/>
    <mergeCell ref="R78:T78"/>
    <mergeCell ref="B83:E83"/>
    <mergeCell ref="F83:I83"/>
    <mergeCell ref="J83:O83"/>
    <mergeCell ref="P83:Q83"/>
    <mergeCell ref="R83:T83"/>
    <mergeCell ref="U82:X82"/>
    <mergeCell ref="Y82:AA82"/>
    <mergeCell ref="AB82:AC82"/>
    <mergeCell ref="AD82:AF82"/>
    <mergeCell ref="AG82:AI82"/>
    <mergeCell ref="B82:E82"/>
    <mergeCell ref="F82:I82"/>
    <mergeCell ref="J82:O82"/>
    <mergeCell ref="P82:Q82"/>
    <mergeCell ref="R82:T82"/>
    <mergeCell ref="B81:E81"/>
    <mergeCell ref="F81:I81"/>
    <mergeCell ref="J81:O81"/>
    <mergeCell ref="P81:Q81"/>
    <mergeCell ref="R81:T81"/>
    <mergeCell ref="B86:E86"/>
    <mergeCell ref="F86:I86"/>
    <mergeCell ref="J86:O86"/>
    <mergeCell ref="P86:Q86"/>
    <mergeCell ref="R86:T86"/>
    <mergeCell ref="U85:X85"/>
    <mergeCell ref="Y85:AA85"/>
    <mergeCell ref="AB85:AC85"/>
    <mergeCell ref="AD85:AF85"/>
    <mergeCell ref="AG85:AI85"/>
    <mergeCell ref="B85:E85"/>
    <mergeCell ref="F85:I85"/>
    <mergeCell ref="J85:O85"/>
    <mergeCell ref="P85:Q85"/>
    <mergeCell ref="R85:T85"/>
    <mergeCell ref="B84:E84"/>
    <mergeCell ref="F84:I84"/>
    <mergeCell ref="J84:O84"/>
    <mergeCell ref="P84:Q84"/>
    <mergeCell ref="R84:T84"/>
    <mergeCell ref="B89:E89"/>
    <mergeCell ref="F89:I89"/>
    <mergeCell ref="J89:O89"/>
    <mergeCell ref="P89:Q89"/>
    <mergeCell ref="R89:T89"/>
    <mergeCell ref="U88:X88"/>
    <mergeCell ref="Y88:AA88"/>
    <mergeCell ref="AB88:AC88"/>
    <mergeCell ref="AD88:AF88"/>
    <mergeCell ref="AG88:AI88"/>
    <mergeCell ref="B88:E88"/>
    <mergeCell ref="F88:I88"/>
    <mergeCell ref="J88:O88"/>
    <mergeCell ref="P88:Q88"/>
    <mergeCell ref="R88:T88"/>
    <mergeCell ref="B87:E87"/>
    <mergeCell ref="F87:I87"/>
    <mergeCell ref="J87:O87"/>
    <mergeCell ref="P87:Q87"/>
    <mergeCell ref="R87:T87"/>
    <mergeCell ref="B92:E92"/>
    <mergeCell ref="F92:I92"/>
    <mergeCell ref="J92:O92"/>
    <mergeCell ref="P92:Q92"/>
    <mergeCell ref="R92:T92"/>
    <mergeCell ref="U91:X91"/>
    <mergeCell ref="Y91:AA91"/>
    <mergeCell ref="AB91:AC91"/>
    <mergeCell ref="AD91:AF91"/>
    <mergeCell ref="AG91:AI91"/>
    <mergeCell ref="B91:E91"/>
    <mergeCell ref="F91:I91"/>
    <mergeCell ref="J91:O91"/>
    <mergeCell ref="P91:Q91"/>
    <mergeCell ref="R91:T91"/>
    <mergeCell ref="B90:E90"/>
    <mergeCell ref="F90:I90"/>
    <mergeCell ref="J90:O90"/>
    <mergeCell ref="P90:Q90"/>
    <mergeCell ref="R90:T90"/>
    <mergeCell ref="B95:E95"/>
    <mergeCell ref="F95:I95"/>
    <mergeCell ref="J95:O95"/>
    <mergeCell ref="P95:Q95"/>
    <mergeCell ref="R95:T95"/>
    <mergeCell ref="U94:X94"/>
    <mergeCell ref="Y94:AA94"/>
    <mergeCell ref="AB94:AC94"/>
    <mergeCell ref="AD94:AF94"/>
    <mergeCell ref="AG94:AI94"/>
    <mergeCell ref="B94:E94"/>
    <mergeCell ref="F94:I94"/>
    <mergeCell ref="J94:O94"/>
    <mergeCell ref="P94:Q94"/>
    <mergeCell ref="R94:T94"/>
    <mergeCell ref="B93:E93"/>
    <mergeCell ref="F93:I93"/>
    <mergeCell ref="J93:O93"/>
    <mergeCell ref="P93:Q93"/>
    <mergeCell ref="R93:T93"/>
    <mergeCell ref="B98:E98"/>
    <mergeCell ref="F98:I98"/>
    <mergeCell ref="J98:O98"/>
    <mergeCell ref="P98:Q98"/>
    <mergeCell ref="R98:T98"/>
    <mergeCell ref="U97:X97"/>
    <mergeCell ref="Y97:AA97"/>
    <mergeCell ref="AB97:AC97"/>
    <mergeCell ref="AD97:AF97"/>
    <mergeCell ref="AG97:AI97"/>
    <mergeCell ref="B97:E97"/>
    <mergeCell ref="F97:I97"/>
    <mergeCell ref="J97:O97"/>
    <mergeCell ref="P97:Q97"/>
    <mergeCell ref="R97:T97"/>
    <mergeCell ref="B96:E96"/>
    <mergeCell ref="F96:I96"/>
    <mergeCell ref="J96:O96"/>
    <mergeCell ref="P96:Q96"/>
    <mergeCell ref="R96:T96"/>
    <mergeCell ref="B101:E101"/>
    <mergeCell ref="F101:I101"/>
    <mergeCell ref="J101:O101"/>
    <mergeCell ref="P101:Q101"/>
    <mergeCell ref="R101:T101"/>
    <mergeCell ref="U100:X100"/>
    <mergeCell ref="Y100:AA100"/>
    <mergeCell ref="AB100:AC100"/>
    <mergeCell ref="AD100:AF100"/>
    <mergeCell ref="AG100:AI100"/>
    <mergeCell ref="B100:E100"/>
    <mergeCell ref="F100:I100"/>
    <mergeCell ref="J100:O100"/>
    <mergeCell ref="P100:Q100"/>
    <mergeCell ref="R100:T100"/>
    <mergeCell ref="B99:E99"/>
    <mergeCell ref="F99:I99"/>
    <mergeCell ref="J99:O99"/>
    <mergeCell ref="P99:Q99"/>
    <mergeCell ref="R99:T99"/>
    <mergeCell ref="B104:E104"/>
    <mergeCell ref="F104:I104"/>
    <mergeCell ref="J104:O104"/>
    <mergeCell ref="P104:Q104"/>
    <mergeCell ref="R104:T104"/>
    <mergeCell ref="U103:X103"/>
    <mergeCell ref="Y103:AA103"/>
    <mergeCell ref="AB103:AC103"/>
    <mergeCell ref="AD103:AF103"/>
    <mergeCell ref="AG103:AI103"/>
    <mergeCell ref="B103:E103"/>
    <mergeCell ref="F103:I103"/>
    <mergeCell ref="J103:O103"/>
    <mergeCell ref="P103:Q103"/>
    <mergeCell ref="R103:T103"/>
    <mergeCell ref="B102:E102"/>
    <mergeCell ref="F102:I102"/>
    <mergeCell ref="J102:O102"/>
    <mergeCell ref="P102:Q102"/>
    <mergeCell ref="R102:T102"/>
    <mergeCell ref="B107:E107"/>
    <mergeCell ref="F107:I107"/>
    <mergeCell ref="J107:O107"/>
    <mergeCell ref="P107:Q107"/>
    <mergeCell ref="R107:T107"/>
    <mergeCell ref="U106:X106"/>
    <mergeCell ref="Y106:AA106"/>
    <mergeCell ref="AB106:AC106"/>
    <mergeCell ref="AD106:AF106"/>
    <mergeCell ref="AG106:AI106"/>
    <mergeCell ref="B106:E106"/>
    <mergeCell ref="F106:I106"/>
    <mergeCell ref="J106:O106"/>
    <mergeCell ref="P106:Q106"/>
    <mergeCell ref="R106:T106"/>
    <mergeCell ref="B105:E105"/>
    <mergeCell ref="F105:I105"/>
    <mergeCell ref="J105:O105"/>
    <mergeCell ref="P105:Q105"/>
    <mergeCell ref="R105:T105"/>
    <mergeCell ref="B110:E110"/>
    <mergeCell ref="F110:I110"/>
    <mergeCell ref="J110:O110"/>
    <mergeCell ref="P110:Q110"/>
    <mergeCell ref="R110:T110"/>
    <mergeCell ref="U109:X109"/>
    <mergeCell ref="Y109:AA109"/>
    <mergeCell ref="AB109:AC109"/>
    <mergeCell ref="AD109:AF109"/>
    <mergeCell ref="AG109:AI109"/>
    <mergeCell ref="B109:E109"/>
    <mergeCell ref="F109:I109"/>
    <mergeCell ref="J109:O109"/>
    <mergeCell ref="P109:Q109"/>
    <mergeCell ref="R109:T109"/>
    <mergeCell ref="B108:E108"/>
    <mergeCell ref="F108:I108"/>
    <mergeCell ref="J108:O108"/>
    <mergeCell ref="P108:Q108"/>
    <mergeCell ref="R108:T108"/>
    <mergeCell ref="B113:E113"/>
    <mergeCell ref="F113:I113"/>
    <mergeCell ref="J113:O113"/>
    <mergeCell ref="P113:Q113"/>
    <mergeCell ref="R113:T113"/>
    <mergeCell ref="U112:X112"/>
    <mergeCell ref="Y112:AA112"/>
    <mergeCell ref="AB112:AC112"/>
    <mergeCell ref="AD112:AF112"/>
    <mergeCell ref="AG112:AI112"/>
    <mergeCell ref="B112:E112"/>
    <mergeCell ref="F112:I112"/>
    <mergeCell ref="J112:O112"/>
    <mergeCell ref="P112:Q112"/>
    <mergeCell ref="R112:T112"/>
    <mergeCell ref="B111:E111"/>
    <mergeCell ref="F111:I111"/>
    <mergeCell ref="J111:O111"/>
    <mergeCell ref="P111:Q111"/>
    <mergeCell ref="R111:T111"/>
    <mergeCell ref="B116:E116"/>
    <mergeCell ref="F116:I116"/>
    <mergeCell ref="J116:O116"/>
    <mergeCell ref="P116:Q116"/>
    <mergeCell ref="R116:T116"/>
    <mergeCell ref="U115:X115"/>
    <mergeCell ref="Y115:AA115"/>
    <mergeCell ref="AB115:AC115"/>
    <mergeCell ref="AD115:AF115"/>
    <mergeCell ref="AG115:AI115"/>
    <mergeCell ref="B115:E115"/>
    <mergeCell ref="F115:I115"/>
    <mergeCell ref="J115:O115"/>
    <mergeCell ref="P115:Q115"/>
    <mergeCell ref="R115:T115"/>
    <mergeCell ref="B114:E114"/>
    <mergeCell ref="F114:I114"/>
    <mergeCell ref="J114:O114"/>
    <mergeCell ref="P114:Q114"/>
    <mergeCell ref="R114:T114"/>
    <mergeCell ref="B119:E119"/>
    <mergeCell ref="F119:I119"/>
    <mergeCell ref="J119:O119"/>
    <mergeCell ref="P119:Q119"/>
    <mergeCell ref="R119:T119"/>
    <mergeCell ref="U118:X118"/>
    <mergeCell ref="Y118:AA118"/>
    <mergeCell ref="AB118:AC118"/>
    <mergeCell ref="AD118:AF118"/>
    <mergeCell ref="AG118:AI118"/>
    <mergeCell ref="B118:E118"/>
    <mergeCell ref="F118:I118"/>
    <mergeCell ref="J118:O118"/>
    <mergeCell ref="P118:Q118"/>
    <mergeCell ref="R118:T118"/>
    <mergeCell ref="B117:E117"/>
    <mergeCell ref="F117:I117"/>
    <mergeCell ref="J117:O117"/>
    <mergeCell ref="P117:Q117"/>
    <mergeCell ref="R117:T117"/>
    <mergeCell ref="B122:E122"/>
    <mergeCell ref="F122:I122"/>
    <mergeCell ref="J122:O122"/>
    <mergeCell ref="P122:Q122"/>
    <mergeCell ref="R122:T122"/>
    <mergeCell ref="U121:X121"/>
    <mergeCell ref="Y121:AA121"/>
    <mergeCell ref="AB121:AC121"/>
    <mergeCell ref="AD121:AF121"/>
    <mergeCell ref="AG121:AI121"/>
    <mergeCell ref="B121:E121"/>
    <mergeCell ref="F121:I121"/>
    <mergeCell ref="J121:O121"/>
    <mergeCell ref="P121:Q121"/>
    <mergeCell ref="R121:T121"/>
    <mergeCell ref="B120:E120"/>
    <mergeCell ref="F120:I120"/>
    <mergeCell ref="J120:O120"/>
    <mergeCell ref="P120:Q120"/>
    <mergeCell ref="R120:T120"/>
    <mergeCell ref="B125:E125"/>
    <mergeCell ref="F125:I125"/>
    <mergeCell ref="J125:O125"/>
    <mergeCell ref="P125:Q125"/>
    <mergeCell ref="R125:T125"/>
    <mergeCell ref="U124:X124"/>
    <mergeCell ref="Y124:AA124"/>
    <mergeCell ref="AB124:AC124"/>
    <mergeCell ref="AD124:AF124"/>
    <mergeCell ref="AG124:AI124"/>
    <mergeCell ref="B124:E124"/>
    <mergeCell ref="F124:I124"/>
    <mergeCell ref="J124:O124"/>
    <mergeCell ref="P124:Q124"/>
    <mergeCell ref="R124:T124"/>
    <mergeCell ref="B123:E123"/>
    <mergeCell ref="F123:I123"/>
    <mergeCell ref="J123:O123"/>
    <mergeCell ref="P123:Q123"/>
    <mergeCell ref="R123:T123"/>
    <mergeCell ref="B128:E128"/>
    <mergeCell ref="F128:I128"/>
    <mergeCell ref="J128:O128"/>
    <mergeCell ref="P128:Q128"/>
    <mergeCell ref="R128:T128"/>
    <mergeCell ref="U127:X127"/>
    <mergeCell ref="Y127:AA127"/>
    <mergeCell ref="AB127:AC127"/>
    <mergeCell ref="AD127:AF127"/>
    <mergeCell ref="AG127:AI127"/>
    <mergeCell ref="B127:E127"/>
    <mergeCell ref="F127:I127"/>
    <mergeCell ref="J127:O127"/>
    <mergeCell ref="P127:Q127"/>
    <mergeCell ref="R127:T127"/>
    <mergeCell ref="B126:E126"/>
    <mergeCell ref="F126:I126"/>
    <mergeCell ref="J126:O126"/>
    <mergeCell ref="P126:Q126"/>
    <mergeCell ref="R126:T126"/>
    <mergeCell ref="B131:E131"/>
    <mergeCell ref="F131:I131"/>
    <mergeCell ref="J131:O131"/>
    <mergeCell ref="P131:Q131"/>
    <mergeCell ref="R131:T131"/>
    <mergeCell ref="U130:X130"/>
    <mergeCell ref="Y130:AA130"/>
    <mergeCell ref="AB130:AC130"/>
    <mergeCell ref="AD130:AF130"/>
    <mergeCell ref="AG130:AI130"/>
    <mergeCell ref="B130:E130"/>
    <mergeCell ref="F130:I130"/>
    <mergeCell ref="J130:O130"/>
    <mergeCell ref="P130:Q130"/>
    <mergeCell ref="R130:T130"/>
    <mergeCell ref="B129:E129"/>
    <mergeCell ref="F129:I129"/>
    <mergeCell ref="J129:O129"/>
    <mergeCell ref="P129:Q129"/>
    <mergeCell ref="R129:T129"/>
    <mergeCell ref="B134:E134"/>
    <mergeCell ref="F134:I134"/>
    <mergeCell ref="J134:O134"/>
    <mergeCell ref="P134:Q134"/>
    <mergeCell ref="R134:T134"/>
    <mergeCell ref="U133:X133"/>
    <mergeCell ref="Y133:AA133"/>
    <mergeCell ref="AB133:AC133"/>
    <mergeCell ref="AD133:AF133"/>
    <mergeCell ref="AG133:AI133"/>
    <mergeCell ref="B133:E133"/>
    <mergeCell ref="F133:I133"/>
    <mergeCell ref="J133:O133"/>
    <mergeCell ref="P133:Q133"/>
    <mergeCell ref="R133:T133"/>
    <mergeCell ref="B132:E132"/>
    <mergeCell ref="F132:I132"/>
    <mergeCell ref="J132:O132"/>
    <mergeCell ref="P132:Q132"/>
    <mergeCell ref="R132:T132"/>
    <mergeCell ref="B137:E137"/>
    <mergeCell ref="F137:I137"/>
    <mergeCell ref="J137:O137"/>
    <mergeCell ref="P137:Q137"/>
    <mergeCell ref="R137:T137"/>
    <mergeCell ref="U136:X136"/>
    <mergeCell ref="Y136:AA136"/>
    <mergeCell ref="AB136:AC136"/>
    <mergeCell ref="AD136:AF136"/>
    <mergeCell ref="AG136:AI136"/>
    <mergeCell ref="B136:E136"/>
    <mergeCell ref="F136:I136"/>
    <mergeCell ref="J136:O136"/>
    <mergeCell ref="P136:Q136"/>
    <mergeCell ref="R136:T136"/>
    <mergeCell ref="B135:E135"/>
    <mergeCell ref="F135:I135"/>
    <mergeCell ref="J135:O135"/>
    <mergeCell ref="P135:Q135"/>
    <mergeCell ref="R135:T135"/>
    <mergeCell ref="B140:E140"/>
    <mergeCell ref="F140:I140"/>
    <mergeCell ref="J140:O140"/>
    <mergeCell ref="P140:Q140"/>
    <mergeCell ref="R140:T140"/>
    <mergeCell ref="U139:X139"/>
    <mergeCell ref="Y139:AA139"/>
    <mergeCell ref="AB139:AC139"/>
    <mergeCell ref="AD139:AF139"/>
    <mergeCell ref="AG139:AI139"/>
    <mergeCell ref="B139:E139"/>
    <mergeCell ref="F139:I139"/>
    <mergeCell ref="J139:O139"/>
    <mergeCell ref="P139:Q139"/>
    <mergeCell ref="R139:T139"/>
    <mergeCell ref="B138:E138"/>
    <mergeCell ref="F138:I138"/>
    <mergeCell ref="J138:O138"/>
    <mergeCell ref="P138:Q138"/>
    <mergeCell ref="R138:T138"/>
    <mergeCell ref="B143:E143"/>
    <mergeCell ref="F143:I143"/>
    <mergeCell ref="J143:O143"/>
    <mergeCell ref="P143:Q143"/>
    <mergeCell ref="R143:T143"/>
    <mergeCell ref="U142:X142"/>
    <mergeCell ref="Y142:AA142"/>
    <mergeCell ref="AB142:AC142"/>
    <mergeCell ref="AD142:AF142"/>
    <mergeCell ref="AG142:AI142"/>
    <mergeCell ref="B142:E142"/>
    <mergeCell ref="F142:I142"/>
    <mergeCell ref="J142:O142"/>
    <mergeCell ref="P142:Q142"/>
    <mergeCell ref="R142:T142"/>
    <mergeCell ref="B141:E141"/>
    <mergeCell ref="F141:I141"/>
    <mergeCell ref="J141:O141"/>
    <mergeCell ref="P141:Q141"/>
    <mergeCell ref="R141:T141"/>
    <mergeCell ref="B146:E146"/>
    <mergeCell ref="F146:I146"/>
    <mergeCell ref="J146:O146"/>
    <mergeCell ref="P146:Q146"/>
    <mergeCell ref="R146:T146"/>
    <mergeCell ref="U145:X145"/>
    <mergeCell ref="Y145:AA145"/>
    <mergeCell ref="AB145:AC145"/>
    <mergeCell ref="AD145:AF145"/>
    <mergeCell ref="AG145:AI145"/>
    <mergeCell ref="B145:E145"/>
    <mergeCell ref="F145:I145"/>
    <mergeCell ref="J145:O145"/>
    <mergeCell ref="P145:Q145"/>
    <mergeCell ref="R145:T145"/>
    <mergeCell ref="B144:E144"/>
    <mergeCell ref="F144:I144"/>
    <mergeCell ref="J144:O144"/>
    <mergeCell ref="P144:Q144"/>
    <mergeCell ref="R144:T144"/>
    <mergeCell ref="B149:E149"/>
    <mergeCell ref="F149:I149"/>
    <mergeCell ref="J149:O149"/>
    <mergeCell ref="P149:Q149"/>
    <mergeCell ref="R149:T149"/>
    <mergeCell ref="U148:X148"/>
    <mergeCell ref="Y148:AA148"/>
    <mergeCell ref="AB148:AC148"/>
    <mergeCell ref="AD148:AF148"/>
    <mergeCell ref="AG148:AI148"/>
    <mergeCell ref="B148:E148"/>
    <mergeCell ref="F148:I148"/>
    <mergeCell ref="J148:O148"/>
    <mergeCell ref="P148:Q148"/>
    <mergeCell ref="R148:T148"/>
    <mergeCell ref="B147:E147"/>
    <mergeCell ref="F147:I147"/>
    <mergeCell ref="J147:O147"/>
    <mergeCell ref="P147:Q147"/>
    <mergeCell ref="R147:T147"/>
    <mergeCell ref="B152:E152"/>
    <mergeCell ref="F152:I152"/>
    <mergeCell ref="J152:O152"/>
    <mergeCell ref="P152:Q152"/>
    <mergeCell ref="R152:T152"/>
    <mergeCell ref="U151:X151"/>
    <mergeCell ref="Y151:AA151"/>
    <mergeCell ref="AB151:AC151"/>
    <mergeCell ref="AD151:AF151"/>
    <mergeCell ref="AG151:AI151"/>
    <mergeCell ref="B151:E151"/>
    <mergeCell ref="F151:I151"/>
    <mergeCell ref="J151:O151"/>
    <mergeCell ref="P151:Q151"/>
    <mergeCell ref="R151:T151"/>
    <mergeCell ref="B150:E150"/>
    <mergeCell ref="F150:I150"/>
    <mergeCell ref="J150:O150"/>
    <mergeCell ref="P150:Q150"/>
    <mergeCell ref="R150:T150"/>
    <mergeCell ref="B155:E155"/>
    <mergeCell ref="F155:I155"/>
    <mergeCell ref="J155:O155"/>
    <mergeCell ref="P155:Q155"/>
    <mergeCell ref="R155:T155"/>
    <mergeCell ref="U154:X154"/>
    <mergeCell ref="Y154:AA154"/>
    <mergeCell ref="AB154:AC154"/>
    <mergeCell ref="AD154:AF154"/>
    <mergeCell ref="AG154:AI154"/>
    <mergeCell ref="B154:E154"/>
    <mergeCell ref="F154:I154"/>
    <mergeCell ref="J154:O154"/>
    <mergeCell ref="P154:Q154"/>
    <mergeCell ref="R154:T154"/>
    <mergeCell ref="B153:E153"/>
    <mergeCell ref="F153:I153"/>
    <mergeCell ref="J153:O153"/>
    <mergeCell ref="P153:Q153"/>
    <mergeCell ref="R153:T153"/>
    <mergeCell ref="B158:E158"/>
    <mergeCell ref="F158:I158"/>
    <mergeCell ref="J158:O158"/>
    <mergeCell ref="P158:Q158"/>
    <mergeCell ref="R158:T158"/>
    <mergeCell ref="U157:X157"/>
    <mergeCell ref="Y157:AA157"/>
    <mergeCell ref="AB157:AC157"/>
    <mergeCell ref="AD157:AF157"/>
    <mergeCell ref="AG157:AI157"/>
    <mergeCell ref="B157:E157"/>
    <mergeCell ref="F157:I157"/>
    <mergeCell ref="J157:O157"/>
    <mergeCell ref="P157:Q157"/>
    <mergeCell ref="R157:T157"/>
    <mergeCell ref="B156:E156"/>
    <mergeCell ref="F156:I156"/>
    <mergeCell ref="J156:O156"/>
    <mergeCell ref="P156:Q156"/>
    <mergeCell ref="R156:T156"/>
    <mergeCell ref="B161:E161"/>
    <mergeCell ref="F161:I161"/>
    <mergeCell ref="J161:O161"/>
    <mergeCell ref="P161:Q161"/>
    <mergeCell ref="R161:T161"/>
    <mergeCell ref="U160:X160"/>
    <mergeCell ref="Y160:AA160"/>
    <mergeCell ref="AB160:AC160"/>
    <mergeCell ref="AD160:AF160"/>
    <mergeCell ref="AG160:AI160"/>
    <mergeCell ref="B160:E160"/>
    <mergeCell ref="F160:I160"/>
    <mergeCell ref="J160:O160"/>
    <mergeCell ref="P160:Q160"/>
    <mergeCell ref="R160:T160"/>
    <mergeCell ref="B159:E159"/>
    <mergeCell ref="F159:I159"/>
    <mergeCell ref="J159:O159"/>
    <mergeCell ref="P159:Q159"/>
    <mergeCell ref="R159:T159"/>
    <mergeCell ref="B164:E164"/>
    <mergeCell ref="F164:I164"/>
    <mergeCell ref="J164:O164"/>
    <mergeCell ref="P164:Q164"/>
    <mergeCell ref="R164:T164"/>
    <mergeCell ref="U163:X163"/>
    <mergeCell ref="Y163:AA163"/>
    <mergeCell ref="AB163:AC163"/>
    <mergeCell ref="AD163:AF163"/>
    <mergeCell ref="AG163:AI163"/>
    <mergeCell ref="B163:E163"/>
    <mergeCell ref="F163:I163"/>
    <mergeCell ref="J163:O163"/>
    <mergeCell ref="P163:Q163"/>
    <mergeCell ref="R163:T163"/>
    <mergeCell ref="B162:E162"/>
    <mergeCell ref="F162:I162"/>
    <mergeCell ref="J162:O162"/>
    <mergeCell ref="P162:Q162"/>
    <mergeCell ref="R162:T162"/>
    <mergeCell ref="B167:E167"/>
    <mergeCell ref="F167:I167"/>
    <mergeCell ref="J167:O167"/>
    <mergeCell ref="P167:Q167"/>
    <mergeCell ref="R167:T167"/>
    <mergeCell ref="U166:X166"/>
    <mergeCell ref="Y166:AA166"/>
    <mergeCell ref="AB166:AC166"/>
    <mergeCell ref="AD166:AF166"/>
    <mergeCell ref="AG166:AI166"/>
    <mergeCell ref="B166:E166"/>
    <mergeCell ref="F166:I166"/>
    <mergeCell ref="J166:O166"/>
    <mergeCell ref="P166:Q166"/>
    <mergeCell ref="R166:T166"/>
    <mergeCell ref="B165:E165"/>
    <mergeCell ref="F165:I165"/>
    <mergeCell ref="J165:O165"/>
    <mergeCell ref="P165:Q165"/>
    <mergeCell ref="R165:T165"/>
    <mergeCell ref="B170:E170"/>
    <mergeCell ref="F170:I170"/>
    <mergeCell ref="J170:O170"/>
    <mergeCell ref="P170:Q170"/>
    <mergeCell ref="R170:T170"/>
    <mergeCell ref="U169:X169"/>
    <mergeCell ref="Y169:AA169"/>
    <mergeCell ref="AB169:AC169"/>
    <mergeCell ref="AD169:AF169"/>
    <mergeCell ref="AG169:AI169"/>
    <mergeCell ref="B169:E169"/>
    <mergeCell ref="F169:I169"/>
    <mergeCell ref="J169:O169"/>
    <mergeCell ref="P169:Q169"/>
    <mergeCell ref="R169:T169"/>
    <mergeCell ref="B168:E168"/>
    <mergeCell ref="F168:I168"/>
    <mergeCell ref="J168:O168"/>
    <mergeCell ref="P168:Q168"/>
    <mergeCell ref="R168:T168"/>
    <mergeCell ref="B173:E173"/>
    <mergeCell ref="F173:I173"/>
    <mergeCell ref="J173:O173"/>
    <mergeCell ref="P173:Q173"/>
    <mergeCell ref="R173:T173"/>
    <mergeCell ref="U172:X172"/>
    <mergeCell ref="Y172:AA172"/>
    <mergeCell ref="AB172:AC172"/>
    <mergeCell ref="AD172:AF172"/>
    <mergeCell ref="AG172:AI172"/>
    <mergeCell ref="B172:E172"/>
    <mergeCell ref="F172:I172"/>
    <mergeCell ref="J172:O172"/>
    <mergeCell ref="P172:Q172"/>
    <mergeCell ref="R172:T172"/>
    <mergeCell ref="B171:E171"/>
    <mergeCell ref="F171:I171"/>
    <mergeCell ref="J171:O171"/>
    <mergeCell ref="P171:Q171"/>
    <mergeCell ref="R171:T171"/>
    <mergeCell ref="B176:E176"/>
    <mergeCell ref="F176:I176"/>
    <mergeCell ref="J176:O176"/>
    <mergeCell ref="P176:Q176"/>
    <mergeCell ref="R176:T176"/>
    <mergeCell ref="U175:X175"/>
    <mergeCell ref="Y175:AA175"/>
    <mergeCell ref="AB175:AC175"/>
    <mergeCell ref="AD175:AF175"/>
    <mergeCell ref="AG175:AI175"/>
    <mergeCell ref="B175:E175"/>
    <mergeCell ref="F175:I175"/>
    <mergeCell ref="J175:O175"/>
    <mergeCell ref="P175:Q175"/>
    <mergeCell ref="R175:T175"/>
    <mergeCell ref="B174:E174"/>
    <mergeCell ref="F174:I174"/>
    <mergeCell ref="J174:O174"/>
    <mergeCell ref="P174:Q174"/>
    <mergeCell ref="R174:T174"/>
    <mergeCell ref="B179:E179"/>
    <mergeCell ref="F179:I179"/>
    <mergeCell ref="J179:O179"/>
    <mergeCell ref="P179:Q179"/>
    <mergeCell ref="R179:T179"/>
    <mergeCell ref="U178:X178"/>
    <mergeCell ref="Y178:AA178"/>
    <mergeCell ref="AB178:AC178"/>
    <mergeCell ref="AD178:AF178"/>
    <mergeCell ref="AG178:AI178"/>
    <mergeCell ref="B178:E178"/>
    <mergeCell ref="F178:I178"/>
    <mergeCell ref="J178:O178"/>
    <mergeCell ref="P178:Q178"/>
    <mergeCell ref="R178:T178"/>
    <mergeCell ref="B177:E177"/>
    <mergeCell ref="F177:I177"/>
    <mergeCell ref="J177:O177"/>
    <mergeCell ref="P177:Q177"/>
    <mergeCell ref="R177:T177"/>
    <mergeCell ref="B182:E182"/>
    <mergeCell ref="F182:I182"/>
    <mergeCell ref="J182:O182"/>
    <mergeCell ref="P182:Q182"/>
    <mergeCell ref="R182:T182"/>
    <mergeCell ref="U181:X181"/>
    <mergeCell ref="Y181:AA181"/>
    <mergeCell ref="AB181:AC181"/>
    <mergeCell ref="AD181:AF181"/>
    <mergeCell ref="AG181:AI181"/>
    <mergeCell ref="B181:E181"/>
    <mergeCell ref="F181:I181"/>
    <mergeCell ref="J181:O181"/>
    <mergeCell ref="P181:Q181"/>
    <mergeCell ref="R181:T181"/>
    <mergeCell ref="B180:E180"/>
    <mergeCell ref="F180:I180"/>
    <mergeCell ref="J180:O180"/>
    <mergeCell ref="P180:Q180"/>
    <mergeCell ref="R180:T180"/>
    <mergeCell ref="B185:E185"/>
    <mergeCell ref="F185:I185"/>
    <mergeCell ref="J185:O185"/>
    <mergeCell ref="P185:Q185"/>
    <mergeCell ref="R185:T185"/>
    <mergeCell ref="U184:X184"/>
    <mergeCell ref="Y184:AA184"/>
    <mergeCell ref="AB184:AC184"/>
    <mergeCell ref="AD184:AF184"/>
    <mergeCell ref="AG184:AI184"/>
    <mergeCell ref="B184:E184"/>
    <mergeCell ref="F184:I184"/>
    <mergeCell ref="J184:O184"/>
    <mergeCell ref="P184:Q184"/>
    <mergeCell ref="R184:T184"/>
    <mergeCell ref="B183:E183"/>
    <mergeCell ref="F183:I183"/>
    <mergeCell ref="J183:O183"/>
    <mergeCell ref="P183:Q183"/>
    <mergeCell ref="R183:T183"/>
    <mergeCell ref="B188:E188"/>
    <mergeCell ref="F188:I188"/>
    <mergeCell ref="J188:O188"/>
    <mergeCell ref="P188:Q188"/>
    <mergeCell ref="R188:T188"/>
    <mergeCell ref="U187:X187"/>
    <mergeCell ref="Y187:AA187"/>
    <mergeCell ref="AB187:AC187"/>
    <mergeCell ref="AD187:AF187"/>
    <mergeCell ref="AG187:AI187"/>
    <mergeCell ref="B187:E187"/>
    <mergeCell ref="F187:I187"/>
    <mergeCell ref="J187:O187"/>
    <mergeCell ref="P187:Q187"/>
    <mergeCell ref="R187:T187"/>
    <mergeCell ref="B186:E186"/>
    <mergeCell ref="F186:I186"/>
    <mergeCell ref="J186:O186"/>
    <mergeCell ref="P186:Q186"/>
    <mergeCell ref="R186:T186"/>
    <mergeCell ref="B191:E191"/>
    <mergeCell ref="F191:I191"/>
    <mergeCell ref="J191:O191"/>
    <mergeCell ref="P191:Q191"/>
    <mergeCell ref="R191:T191"/>
    <mergeCell ref="U190:X190"/>
    <mergeCell ref="Y190:AA190"/>
    <mergeCell ref="AB190:AC190"/>
    <mergeCell ref="AD190:AF190"/>
    <mergeCell ref="AG190:AI190"/>
    <mergeCell ref="B190:E190"/>
    <mergeCell ref="F190:I190"/>
    <mergeCell ref="J190:O190"/>
    <mergeCell ref="P190:Q190"/>
    <mergeCell ref="R190:T190"/>
    <mergeCell ref="B189:E189"/>
    <mergeCell ref="F189:I189"/>
    <mergeCell ref="J189:O189"/>
    <mergeCell ref="P189:Q189"/>
    <mergeCell ref="R189:T189"/>
    <mergeCell ref="B194:E194"/>
    <mergeCell ref="F194:I194"/>
    <mergeCell ref="J194:O194"/>
    <mergeCell ref="P194:Q194"/>
    <mergeCell ref="R194:T194"/>
    <mergeCell ref="U193:X193"/>
    <mergeCell ref="Y193:AA193"/>
    <mergeCell ref="AB193:AC193"/>
    <mergeCell ref="AD193:AF193"/>
    <mergeCell ref="AG193:AI193"/>
    <mergeCell ref="B193:E193"/>
    <mergeCell ref="F193:I193"/>
    <mergeCell ref="J193:O193"/>
    <mergeCell ref="P193:Q193"/>
    <mergeCell ref="R193:T193"/>
    <mergeCell ref="B192:E192"/>
    <mergeCell ref="F192:I192"/>
    <mergeCell ref="J192:O192"/>
    <mergeCell ref="P192:Q192"/>
    <mergeCell ref="R192:T192"/>
    <mergeCell ref="B197:E197"/>
    <mergeCell ref="F197:I197"/>
    <mergeCell ref="J197:O197"/>
    <mergeCell ref="P197:Q197"/>
    <mergeCell ref="R197:T197"/>
    <mergeCell ref="U196:X196"/>
    <mergeCell ref="Y196:AA196"/>
    <mergeCell ref="AB196:AC196"/>
    <mergeCell ref="AD196:AF196"/>
    <mergeCell ref="AG196:AI196"/>
    <mergeCell ref="B196:E196"/>
    <mergeCell ref="F196:I196"/>
    <mergeCell ref="J196:O196"/>
    <mergeCell ref="P196:Q196"/>
    <mergeCell ref="R196:T196"/>
    <mergeCell ref="B195:E195"/>
    <mergeCell ref="F195:I195"/>
    <mergeCell ref="J195:O195"/>
    <mergeCell ref="P195:Q195"/>
    <mergeCell ref="R195:T195"/>
    <mergeCell ref="B200:E200"/>
    <mergeCell ref="F200:I200"/>
    <mergeCell ref="J200:O200"/>
    <mergeCell ref="P200:Q200"/>
    <mergeCell ref="R200:T200"/>
    <mergeCell ref="U199:X199"/>
    <mergeCell ref="Y199:AA199"/>
    <mergeCell ref="AB199:AC199"/>
    <mergeCell ref="AD199:AF199"/>
    <mergeCell ref="AG199:AI199"/>
    <mergeCell ref="B199:E199"/>
    <mergeCell ref="F199:I199"/>
    <mergeCell ref="J199:O199"/>
    <mergeCell ref="P199:Q199"/>
    <mergeCell ref="R199:T199"/>
    <mergeCell ref="B198:E198"/>
    <mergeCell ref="F198:I198"/>
    <mergeCell ref="J198:O198"/>
    <mergeCell ref="P198:Q198"/>
    <mergeCell ref="R198:T198"/>
    <mergeCell ref="B203:E203"/>
    <mergeCell ref="F203:I203"/>
    <mergeCell ref="J203:O203"/>
    <mergeCell ref="P203:Q203"/>
    <mergeCell ref="R203:T203"/>
    <mergeCell ref="U202:X202"/>
    <mergeCell ref="Y202:AA202"/>
    <mergeCell ref="AB202:AC202"/>
    <mergeCell ref="AD202:AF202"/>
    <mergeCell ref="AG202:AI202"/>
    <mergeCell ref="B202:E202"/>
    <mergeCell ref="F202:I202"/>
    <mergeCell ref="J202:O202"/>
    <mergeCell ref="P202:Q202"/>
    <mergeCell ref="R202:T202"/>
    <mergeCell ref="B201:E201"/>
    <mergeCell ref="F201:I201"/>
    <mergeCell ref="J201:O201"/>
    <mergeCell ref="P201:Q201"/>
    <mergeCell ref="R201:T201"/>
    <mergeCell ref="B206:E206"/>
    <mergeCell ref="F206:I206"/>
    <mergeCell ref="J206:O206"/>
    <mergeCell ref="P206:Q206"/>
    <mergeCell ref="R206:T206"/>
    <mergeCell ref="U205:X205"/>
    <mergeCell ref="Y205:AA205"/>
    <mergeCell ref="AB205:AC205"/>
    <mergeCell ref="AD205:AF205"/>
    <mergeCell ref="AG205:AI205"/>
    <mergeCell ref="B205:E205"/>
    <mergeCell ref="F205:I205"/>
    <mergeCell ref="J205:O205"/>
    <mergeCell ref="P205:Q205"/>
    <mergeCell ref="R205:T205"/>
    <mergeCell ref="B204:E204"/>
    <mergeCell ref="F204:I204"/>
    <mergeCell ref="J204:O204"/>
    <mergeCell ref="P204:Q204"/>
    <mergeCell ref="R204:T204"/>
    <mergeCell ref="AK19:AL19"/>
    <mergeCell ref="AM19:AN19"/>
    <mergeCell ref="AO19:AQ19"/>
    <mergeCell ref="AR19:AT19"/>
    <mergeCell ref="AU19:AZ19"/>
    <mergeCell ref="AG18:AI18"/>
    <mergeCell ref="AK18:AL18"/>
    <mergeCell ref="AM18:AN18"/>
    <mergeCell ref="AO18:AQ18"/>
    <mergeCell ref="AR18:AT18"/>
    <mergeCell ref="AG208:AI208"/>
    <mergeCell ref="AR208:AT208"/>
    <mergeCell ref="U206:X206"/>
    <mergeCell ref="Y206:AA206"/>
    <mergeCell ref="AB206:AC206"/>
    <mergeCell ref="AD206:AF206"/>
    <mergeCell ref="AG206:AI206"/>
    <mergeCell ref="AK206:AL206"/>
    <mergeCell ref="AM206:AN206"/>
    <mergeCell ref="AO206:AQ206"/>
    <mergeCell ref="AR206:AT206"/>
    <mergeCell ref="AK22:AL22"/>
    <mergeCell ref="AM22:AN22"/>
    <mergeCell ref="AO22:AQ22"/>
    <mergeCell ref="AR22:AT22"/>
    <mergeCell ref="AU22:AZ22"/>
    <mergeCell ref="AK21:AL21"/>
    <mergeCell ref="AM21:AN21"/>
    <mergeCell ref="AO21:AQ21"/>
    <mergeCell ref="AR21:AT21"/>
    <mergeCell ref="AU21:AZ21"/>
    <mergeCell ref="U21:X21"/>
    <mergeCell ref="AK20:AL20"/>
    <mergeCell ref="AM20:AN20"/>
    <mergeCell ref="AO20:AQ20"/>
    <mergeCell ref="AR20:AT20"/>
    <mergeCell ref="AU20:AZ20"/>
    <mergeCell ref="U20:X20"/>
    <mergeCell ref="Y20:AA20"/>
    <mergeCell ref="AB20:AC20"/>
    <mergeCell ref="AD20:AF20"/>
    <mergeCell ref="AG20:AI20"/>
    <mergeCell ref="AK25:AL25"/>
    <mergeCell ref="AM25:AN25"/>
    <mergeCell ref="AO25:AQ25"/>
    <mergeCell ref="AR25:AT25"/>
    <mergeCell ref="AU25:AZ25"/>
    <mergeCell ref="AK24:AL24"/>
    <mergeCell ref="AM24:AN24"/>
    <mergeCell ref="AO24:AQ24"/>
    <mergeCell ref="AR24:AT24"/>
    <mergeCell ref="AU24:AZ24"/>
    <mergeCell ref="U24:X24"/>
    <mergeCell ref="Y24:AA24"/>
    <mergeCell ref="AB24:AC24"/>
    <mergeCell ref="AD24:AF24"/>
    <mergeCell ref="AG24:AI24"/>
    <mergeCell ref="AK23:AL23"/>
    <mergeCell ref="AM23:AN23"/>
    <mergeCell ref="AO23:AQ23"/>
    <mergeCell ref="AR23:AT23"/>
    <mergeCell ref="AU23:AZ23"/>
    <mergeCell ref="U23:X23"/>
    <mergeCell ref="Y23:AA23"/>
    <mergeCell ref="AK28:AL28"/>
    <mergeCell ref="AM28:AN28"/>
    <mergeCell ref="AO28:AQ28"/>
    <mergeCell ref="AR28:AT28"/>
    <mergeCell ref="AU28:AZ28"/>
    <mergeCell ref="AK27:AL27"/>
    <mergeCell ref="AM27:AN27"/>
    <mergeCell ref="AO27:AQ27"/>
    <mergeCell ref="AR27:AT27"/>
    <mergeCell ref="AU27:AZ27"/>
    <mergeCell ref="U27:X27"/>
    <mergeCell ref="Y27:AA27"/>
    <mergeCell ref="AB27:AC27"/>
    <mergeCell ref="AD27:AF27"/>
    <mergeCell ref="AG27:AI27"/>
    <mergeCell ref="AK26:AL26"/>
    <mergeCell ref="AM26:AN26"/>
    <mergeCell ref="AO26:AQ26"/>
    <mergeCell ref="AR26:AT26"/>
    <mergeCell ref="AU26:AZ26"/>
    <mergeCell ref="U26:X26"/>
    <mergeCell ref="Y26:AA26"/>
    <mergeCell ref="AB26:AC26"/>
    <mergeCell ref="AD26:AF26"/>
    <mergeCell ref="AG26:AI26"/>
    <mergeCell ref="AK31:AL31"/>
    <mergeCell ref="AM31:AN31"/>
    <mergeCell ref="AO31:AQ31"/>
    <mergeCell ref="AR31:AT31"/>
    <mergeCell ref="AU31:AZ31"/>
    <mergeCell ref="AK30:AL30"/>
    <mergeCell ref="AM30:AN30"/>
    <mergeCell ref="AO30:AQ30"/>
    <mergeCell ref="AR30:AT30"/>
    <mergeCell ref="AU30:AZ30"/>
    <mergeCell ref="U30:X30"/>
    <mergeCell ref="Y30:AA30"/>
    <mergeCell ref="AB30:AC30"/>
    <mergeCell ref="AD30:AF30"/>
    <mergeCell ref="AG30:AI30"/>
    <mergeCell ref="AK29:AL29"/>
    <mergeCell ref="AM29:AN29"/>
    <mergeCell ref="AO29:AQ29"/>
    <mergeCell ref="AR29:AT29"/>
    <mergeCell ref="AU29:AZ29"/>
    <mergeCell ref="U29:X29"/>
    <mergeCell ref="Y29:AA29"/>
    <mergeCell ref="AB29:AC29"/>
    <mergeCell ref="AD29:AF29"/>
    <mergeCell ref="AG29:AI29"/>
    <mergeCell ref="AK34:AL34"/>
    <mergeCell ref="AM34:AN34"/>
    <mergeCell ref="AO34:AQ34"/>
    <mergeCell ref="AR34:AT34"/>
    <mergeCell ref="AU34:AZ34"/>
    <mergeCell ref="AK33:AL33"/>
    <mergeCell ref="AM33:AN33"/>
    <mergeCell ref="AO33:AQ33"/>
    <mergeCell ref="AR33:AT33"/>
    <mergeCell ref="AU33:AZ33"/>
    <mergeCell ref="U33:X33"/>
    <mergeCell ref="Y33:AA33"/>
    <mergeCell ref="AB33:AC33"/>
    <mergeCell ref="AD33:AF33"/>
    <mergeCell ref="AG33:AI33"/>
    <mergeCell ref="AK32:AL32"/>
    <mergeCell ref="AM32:AN32"/>
    <mergeCell ref="AO32:AQ32"/>
    <mergeCell ref="AR32:AT32"/>
    <mergeCell ref="AU32:AZ32"/>
    <mergeCell ref="U32:X32"/>
    <mergeCell ref="Y32:AA32"/>
    <mergeCell ref="AB32:AC32"/>
    <mergeCell ref="AD32:AF32"/>
    <mergeCell ref="AG32:AI32"/>
    <mergeCell ref="AK37:AL37"/>
    <mergeCell ref="AM37:AN37"/>
    <mergeCell ref="AO37:AQ37"/>
    <mergeCell ref="AR37:AT37"/>
    <mergeCell ref="AU37:AZ37"/>
    <mergeCell ref="AK36:AL36"/>
    <mergeCell ref="AM36:AN36"/>
    <mergeCell ref="AO36:AQ36"/>
    <mergeCell ref="AR36:AT36"/>
    <mergeCell ref="AU36:AZ36"/>
    <mergeCell ref="U36:X36"/>
    <mergeCell ref="Y36:AA36"/>
    <mergeCell ref="AB36:AC36"/>
    <mergeCell ref="AD36:AF36"/>
    <mergeCell ref="AG36:AI36"/>
    <mergeCell ref="AK35:AL35"/>
    <mergeCell ref="AM35:AN35"/>
    <mergeCell ref="AO35:AQ35"/>
    <mergeCell ref="AR35:AT35"/>
    <mergeCell ref="AU35:AZ35"/>
    <mergeCell ref="U35:X35"/>
    <mergeCell ref="Y35:AA35"/>
    <mergeCell ref="AB35:AC35"/>
    <mergeCell ref="AD35:AF35"/>
    <mergeCell ref="AG35:AI35"/>
    <mergeCell ref="AK40:AL40"/>
    <mergeCell ref="AM40:AN40"/>
    <mergeCell ref="AO40:AQ40"/>
    <mergeCell ref="AR40:AT40"/>
    <mergeCell ref="AU40:AZ40"/>
    <mergeCell ref="AK39:AL39"/>
    <mergeCell ref="AM39:AN39"/>
    <mergeCell ref="AO39:AQ39"/>
    <mergeCell ref="AR39:AT39"/>
    <mergeCell ref="AU39:AZ39"/>
    <mergeCell ref="U39:X39"/>
    <mergeCell ref="Y39:AA39"/>
    <mergeCell ref="AB39:AC39"/>
    <mergeCell ref="AD39:AF39"/>
    <mergeCell ref="AG39:AI39"/>
    <mergeCell ref="AK38:AL38"/>
    <mergeCell ref="AM38:AN38"/>
    <mergeCell ref="AO38:AQ38"/>
    <mergeCell ref="AR38:AT38"/>
    <mergeCell ref="AU38:AZ38"/>
    <mergeCell ref="U38:X38"/>
    <mergeCell ref="Y38:AA38"/>
    <mergeCell ref="AB38:AC38"/>
    <mergeCell ref="AD38:AF38"/>
    <mergeCell ref="AG38:AI38"/>
    <mergeCell ref="AK43:AL43"/>
    <mergeCell ref="AM43:AN43"/>
    <mergeCell ref="AO43:AQ43"/>
    <mergeCell ref="AR43:AT43"/>
    <mergeCell ref="AU43:AZ43"/>
    <mergeCell ref="AK42:AL42"/>
    <mergeCell ref="AM42:AN42"/>
    <mergeCell ref="AO42:AQ42"/>
    <mergeCell ref="AR42:AT42"/>
    <mergeCell ref="AU42:AZ42"/>
    <mergeCell ref="U42:X42"/>
    <mergeCell ref="Y42:AA42"/>
    <mergeCell ref="AB42:AC42"/>
    <mergeCell ref="AD42:AF42"/>
    <mergeCell ref="AG42:AI42"/>
    <mergeCell ref="AK41:AL41"/>
    <mergeCell ref="AM41:AN41"/>
    <mergeCell ref="AO41:AQ41"/>
    <mergeCell ref="AR41:AT41"/>
    <mergeCell ref="AU41:AZ41"/>
    <mergeCell ref="U41:X41"/>
    <mergeCell ref="Y41:AA41"/>
    <mergeCell ref="AB41:AC41"/>
    <mergeCell ref="AD41:AF41"/>
    <mergeCell ref="AG41:AI41"/>
    <mergeCell ref="AK46:AL46"/>
    <mergeCell ref="AM46:AN46"/>
    <mergeCell ref="AO46:AQ46"/>
    <mergeCell ref="AR46:AT46"/>
    <mergeCell ref="AU46:AZ46"/>
    <mergeCell ref="AK45:AL45"/>
    <mergeCell ref="AM45:AN45"/>
    <mergeCell ref="AO45:AQ45"/>
    <mergeCell ref="AR45:AT45"/>
    <mergeCell ref="AU45:AZ45"/>
    <mergeCell ref="U45:X45"/>
    <mergeCell ref="Y45:AA45"/>
    <mergeCell ref="AB45:AC45"/>
    <mergeCell ref="AD45:AF45"/>
    <mergeCell ref="AG45:AI45"/>
    <mergeCell ref="AK44:AL44"/>
    <mergeCell ref="AM44:AN44"/>
    <mergeCell ref="AO44:AQ44"/>
    <mergeCell ref="AR44:AT44"/>
    <mergeCell ref="AU44:AZ44"/>
    <mergeCell ref="U44:X44"/>
    <mergeCell ref="Y44:AA44"/>
    <mergeCell ref="AB44:AC44"/>
    <mergeCell ref="AD44:AF44"/>
    <mergeCell ref="AG44:AI44"/>
    <mergeCell ref="AK49:AL49"/>
    <mergeCell ref="AM49:AN49"/>
    <mergeCell ref="AO49:AQ49"/>
    <mergeCell ref="AR49:AT49"/>
    <mergeCell ref="AU49:AZ49"/>
    <mergeCell ref="AK48:AL48"/>
    <mergeCell ref="AM48:AN48"/>
    <mergeCell ref="AO48:AQ48"/>
    <mergeCell ref="AR48:AT48"/>
    <mergeCell ref="AU48:AZ48"/>
    <mergeCell ref="U48:X48"/>
    <mergeCell ref="Y48:AA48"/>
    <mergeCell ref="AB48:AC48"/>
    <mergeCell ref="AD48:AF48"/>
    <mergeCell ref="AG48:AI48"/>
    <mergeCell ref="AK47:AL47"/>
    <mergeCell ref="AM47:AN47"/>
    <mergeCell ref="AO47:AQ47"/>
    <mergeCell ref="AR47:AT47"/>
    <mergeCell ref="AU47:AZ47"/>
    <mergeCell ref="U47:X47"/>
    <mergeCell ref="Y47:AA47"/>
    <mergeCell ref="AB47:AC47"/>
    <mergeCell ref="AD47:AF47"/>
    <mergeCell ref="AG47:AI47"/>
    <mergeCell ref="AK52:AL52"/>
    <mergeCell ref="AM52:AN52"/>
    <mergeCell ref="AO52:AQ52"/>
    <mergeCell ref="AR52:AT52"/>
    <mergeCell ref="AU52:AZ52"/>
    <mergeCell ref="AK51:AL51"/>
    <mergeCell ref="AM51:AN51"/>
    <mergeCell ref="AO51:AQ51"/>
    <mergeCell ref="AR51:AT51"/>
    <mergeCell ref="AU51:AZ51"/>
    <mergeCell ref="U51:X51"/>
    <mergeCell ref="Y51:AA51"/>
    <mergeCell ref="AB51:AC51"/>
    <mergeCell ref="AD51:AF51"/>
    <mergeCell ref="AG51:AI51"/>
    <mergeCell ref="AK50:AL50"/>
    <mergeCell ref="AM50:AN50"/>
    <mergeCell ref="AO50:AQ50"/>
    <mergeCell ref="AR50:AT50"/>
    <mergeCell ref="AU50:AZ50"/>
    <mergeCell ref="U50:X50"/>
    <mergeCell ref="Y50:AA50"/>
    <mergeCell ref="AB50:AC50"/>
    <mergeCell ref="AD50:AF50"/>
    <mergeCell ref="AG50:AI50"/>
    <mergeCell ref="AK55:AL55"/>
    <mergeCell ref="AM55:AN55"/>
    <mergeCell ref="AO55:AQ55"/>
    <mergeCell ref="AR55:AT55"/>
    <mergeCell ref="AU55:AZ55"/>
    <mergeCell ref="AK54:AL54"/>
    <mergeCell ref="AM54:AN54"/>
    <mergeCell ref="AO54:AQ54"/>
    <mergeCell ref="AR54:AT54"/>
    <mergeCell ref="AU54:AZ54"/>
    <mergeCell ref="U54:X54"/>
    <mergeCell ref="Y54:AA54"/>
    <mergeCell ref="AB54:AC54"/>
    <mergeCell ref="AD54:AF54"/>
    <mergeCell ref="AG54:AI54"/>
    <mergeCell ref="AK53:AL53"/>
    <mergeCell ref="AM53:AN53"/>
    <mergeCell ref="AO53:AQ53"/>
    <mergeCell ref="AR53:AT53"/>
    <mergeCell ref="AU53:AZ53"/>
    <mergeCell ref="U53:X53"/>
    <mergeCell ref="Y53:AA53"/>
    <mergeCell ref="AB53:AC53"/>
    <mergeCell ref="AD53:AF53"/>
    <mergeCell ref="AG53:AI53"/>
    <mergeCell ref="AK58:AL58"/>
    <mergeCell ref="AM58:AN58"/>
    <mergeCell ref="AO58:AQ58"/>
    <mergeCell ref="AR58:AT58"/>
    <mergeCell ref="AU58:AZ58"/>
    <mergeCell ref="AK57:AL57"/>
    <mergeCell ref="AM57:AN57"/>
    <mergeCell ref="AO57:AQ57"/>
    <mergeCell ref="AR57:AT57"/>
    <mergeCell ref="AU57:AZ57"/>
    <mergeCell ref="U57:X57"/>
    <mergeCell ref="Y57:AA57"/>
    <mergeCell ref="AB57:AC57"/>
    <mergeCell ref="AD57:AF57"/>
    <mergeCell ref="AG57:AI57"/>
    <mergeCell ref="AK56:AL56"/>
    <mergeCell ref="AM56:AN56"/>
    <mergeCell ref="AO56:AQ56"/>
    <mergeCell ref="AR56:AT56"/>
    <mergeCell ref="AU56:AZ56"/>
    <mergeCell ref="U56:X56"/>
    <mergeCell ref="Y56:AA56"/>
    <mergeCell ref="AB56:AC56"/>
    <mergeCell ref="AD56:AF56"/>
    <mergeCell ref="AG56:AI56"/>
    <mergeCell ref="AK61:AL61"/>
    <mergeCell ref="AM61:AN61"/>
    <mergeCell ref="AO61:AQ61"/>
    <mergeCell ref="AR61:AT61"/>
    <mergeCell ref="AU61:AZ61"/>
    <mergeCell ref="AK60:AL60"/>
    <mergeCell ref="AM60:AN60"/>
    <mergeCell ref="AO60:AQ60"/>
    <mergeCell ref="AR60:AT60"/>
    <mergeCell ref="AU60:AZ60"/>
    <mergeCell ref="U60:X60"/>
    <mergeCell ref="Y60:AA60"/>
    <mergeCell ref="AB60:AC60"/>
    <mergeCell ref="AD60:AF60"/>
    <mergeCell ref="AG60:AI60"/>
    <mergeCell ref="AK59:AL59"/>
    <mergeCell ref="AM59:AN59"/>
    <mergeCell ref="AO59:AQ59"/>
    <mergeCell ref="AR59:AT59"/>
    <mergeCell ref="AU59:AZ59"/>
    <mergeCell ref="U59:X59"/>
    <mergeCell ref="Y59:AA59"/>
    <mergeCell ref="AB59:AC59"/>
    <mergeCell ref="AD59:AF59"/>
    <mergeCell ref="AG59:AI59"/>
    <mergeCell ref="AK64:AL64"/>
    <mergeCell ref="AM64:AN64"/>
    <mergeCell ref="AO64:AQ64"/>
    <mergeCell ref="AR64:AT64"/>
    <mergeCell ref="AU64:AZ64"/>
    <mergeCell ref="AK63:AL63"/>
    <mergeCell ref="AM63:AN63"/>
    <mergeCell ref="AO63:AQ63"/>
    <mergeCell ref="AR63:AT63"/>
    <mergeCell ref="AU63:AZ63"/>
    <mergeCell ref="U63:X63"/>
    <mergeCell ref="Y63:AA63"/>
    <mergeCell ref="AB63:AC63"/>
    <mergeCell ref="AD63:AF63"/>
    <mergeCell ref="AG63:AI63"/>
    <mergeCell ref="AK62:AL62"/>
    <mergeCell ref="AM62:AN62"/>
    <mergeCell ref="AO62:AQ62"/>
    <mergeCell ref="AR62:AT62"/>
    <mergeCell ref="AU62:AZ62"/>
    <mergeCell ref="U62:X62"/>
    <mergeCell ref="Y62:AA62"/>
    <mergeCell ref="AB62:AC62"/>
    <mergeCell ref="AD62:AF62"/>
    <mergeCell ref="AG62:AI62"/>
    <mergeCell ref="AK67:AL67"/>
    <mergeCell ref="AM67:AN67"/>
    <mergeCell ref="AO67:AQ67"/>
    <mergeCell ref="AR67:AT67"/>
    <mergeCell ref="AU67:AZ67"/>
    <mergeCell ref="AK66:AL66"/>
    <mergeCell ref="AM66:AN66"/>
    <mergeCell ref="AO66:AQ66"/>
    <mergeCell ref="AR66:AT66"/>
    <mergeCell ref="AU66:AZ66"/>
    <mergeCell ref="U66:X66"/>
    <mergeCell ref="Y66:AA66"/>
    <mergeCell ref="AB66:AC66"/>
    <mergeCell ref="AD66:AF66"/>
    <mergeCell ref="AG66:AI66"/>
    <mergeCell ref="AK65:AL65"/>
    <mergeCell ref="AM65:AN65"/>
    <mergeCell ref="AO65:AQ65"/>
    <mergeCell ref="AR65:AT65"/>
    <mergeCell ref="AU65:AZ65"/>
    <mergeCell ref="U65:X65"/>
    <mergeCell ref="Y65:AA65"/>
    <mergeCell ref="AB65:AC65"/>
    <mergeCell ref="AD65:AF65"/>
    <mergeCell ref="AG65:AI65"/>
    <mergeCell ref="AK70:AL70"/>
    <mergeCell ref="AM70:AN70"/>
    <mergeCell ref="AO70:AQ70"/>
    <mergeCell ref="AR70:AT70"/>
    <mergeCell ref="AU70:AZ70"/>
    <mergeCell ref="AK69:AL69"/>
    <mergeCell ref="AM69:AN69"/>
    <mergeCell ref="AO69:AQ69"/>
    <mergeCell ref="AR69:AT69"/>
    <mergeCell ref="AU69:AZ69"/>
    <mergeCell ref="U69:X69"/>
    <mergeCell ref="Y69:AA69"/>
    <mergeCell ref="AB69:AC69"/>
    <mergeCell ref="AD69:AF69"/>
    <mergeCell ref="AG69:AI69"/>
    <mergeCell ref="AK68:AL68"/>
    <mergeCell ref="AM68:AN68"/>
    <mergeCell ref="AO68:AQ68"/>
    <mergeCell ref="AR68:AT68"/>
    <mergeCell ref="AU68:AZ68"/>
    <mergeCell ref="U68:X68"/>
    <mergeCell ref="Y68:AA68"/>
    <mergeCell ref="AB68:AC68"/>
    <mergeCell ref="AD68:AF68"/>
    <mergeCell ref="AG68:AI68"/>
    <mergeCell ref="AK73:AL73"/>
    <mergeCell ref="AM73:AN73"/>
    <mergeCell ref="AO73:AQ73"/>
    <mergeCell ref="AR73:AT73"/>
    <mergeCell ref="AU73:AZ73"/>
    <mergeCell ref="AK72:AL72"/>
    <mergeCell ref="AM72:AN72"/>
    <mergeCell ref="AO72:AQ72"/>
    <mergeCell ref="AR72:AT72"/>
    <mergeCell ref="AU72:AZ72"/>
    <mergeCell ref="U72:X72"/>
    <mergeCell ref="Y72:AA72"/>
    <mergeCell ref="AB72:AC72"/>
    <mergeCell ref="AD72:AF72"/>
    <mergeCell ref="AG72:AI72"/>
    <mergeCell ref="AK71:AL71"/>
    <mergeCell ref="AM71:AN71"/>
    <mergeCell ref="AO71:AQ71"/>
    <mergeCell ref="AR71:AT71"/>
    <mergeCell ref="AU71:AZ71"/>
    <mergeCell ref="U71:X71"/>
    <mergeCell ref="Y71:AA71"/>
    <mergeCell ref="AB71:AC71"/>
    <mergeCell ref="AD71:AF71"/>
    <mergeCell ref="AG71:AI71"/>
    <mergeCell ref="AK76:AL76"/>
    <mergeCell ref="AM76:AN76"/>
    <mergeCell ref="AO76:AQ76"/>
    <mergeCell ref="AR76:AT76"/>
    <mergeCell ref="AU76:AZ76"/>
    <mergeCell ref="AK75:AL75"/>
    <mergeCell ref="AM75:AN75"/>
    <mergeCell ref="AO75:AQ75"/>
    <mergeCell ref="AR75:AT75"/>
    <mergeCell ref="AU75:AZ75"/>
    <mergeCell ref="U75:X75"/>
    <mergeCell ref="Y75:AA75"/>
    <mergeCell ref="AB75:AC75"/>
    <mergeCell ref="AD75:AF75"/>
    <mergeCell ref="AG75:AI75"/>
    <mergeCell ref="AK74:AL74"/>
    <mergeCell ref="AM74:AN74"/>
    <mergeCell ref="AO74:AQ74"/>
    <mergeCell ref="AR74:AT74"/>
    <mergeCell ref="AU74:AZ74"/>
    <mergeCell ref="U74:X74"/>
    <mergeCell ref="Y74:AA74"/>
    <mergeCell ref="AB74:AC74"/>
    <mergeCell ref="AD74:AF74"/>
    <mergeCell ref="AG74:AI74"/>
    <mergeCell ref="AK79:AL79"/>
    <mergeCell ref="AM79:AN79"/>
    <mergeCell ref="AO79:AQ79"/>
    <mergeCell ref="AR79:AT79"/>
    <mergeCell ref="AU79:AZ79"/>
    <mergeCell ref="AK78:AL78"/>
    <mergeCell ref="AM78:AN78"/>
    <mergeCell ref="AO78:AQ78"/>
    <mergeCell ref="AR78:AT78"/>
    <mergeCell ref="AU78:AZ78"/>
    <mergeCell ref="U78:X78"/>
    <mergeCell ref="Y78:AA78"/>
    <mergeCell ref="AB78:AC78"/>
    <mergeCell ref="AD78:AF78"/>
    <mergeCell ref="AG78:AI78"/>
    <mergeCell ref="AK77:AL77"/>
    <mergeCell ref="AM77:AN77"/>
    <mergeCell ref="AO77:AQ77"/>
    <mergeCell ref="AR77:AT77"/>
    <mergeCell ref="AU77:AZ77"/>
    <mergeCell ref="U77:X77"/>
    <mergeCell ref="Y77:AA77"/>
    <mergeCell ref="AB77:AC77"/>
    <mergeCell ref="AD77:AF77"/>
    <mergeCell ref="AG77:AI77"/>
    <mergeCell ref="AK82:AL82"/>
    <mergeCell ref="AM82:AN82"/>
    <mergeCell ref="AO82:AQ82"/>
    <mergeCell ref="AR82:AT82"/>
    <mergeCell ref="AU82:AZ82"/>
    <mergeCell ref="AK81:AL81"/>
    <mergeCell ref="AM81:AN81"/>
    <mergeCell ref="AO81:AQ81"/>
    <mergeCell ref="AR81:AT81"/>
    <mergeCell ref="AU81:AZ81"/>
    <mergeCell ref="U81:X81"/>
    <mergeCell ref="Y81:AA81"/>
    <mergeCell ref="AB81:AC81"/>
    <mergeCell ref="AD81:AF81"/>
    <mergeCell ref="AG81:AI81"/>
    <mergeCell ref="AK80:AL80"/>
    <mergeCell ref="AM80:AN80"/>
    <mergeCell ref="AO80:AQ80"/>
    <mergeCell ref="AR80:AT80"/>
    <mergeCell ref="AU80:AZ80"/>
    <mergeCell ref="U80:X80"/>
    <mergeCell ref="Y80:AA80"/>
    <mergeCell ref="AB80:AC80"/>
    <mergeCell ref="AD80:AF80"/>
    <mergeCell ref="AG80:AI80"/>
    <mergeCell ref="AK85:AL85"/>
    <mergeCell ref="AM85:AN85"/>
    <mergeCell ref="AO85:AQ85"/>
    <mergeCell ref="AR85:AT85"/>
    <mergeCell ref="AU85:AZ85"/>
    <mergeCell ref="AK84:AL84"/>
    <mergeCell ref="AM84:AN84"/>
    <mergeCell ref="AO84:AQ84"/>
    <mergeCell ref="AR84:AT84"/>
    <mergeCell ref="AU84:AZ84"/>
    <mergeCell ref="U84:X84"/>
    <mergeCell ref="Y84:AA84"/>
    <mergeCell ref="AB84:AC84"/>
    <mergeCell ref="AD84:AF84"/>
    <mergeCell ref="AG84:AI84"/>
    <mergeCell ref="AK83:AL83"/>
    <mergeCell ref="AM83:AN83"/>
    <mergeCell ref="AO83:AQ83"/>
    <mergeCell ref="AR83:AT83"/>
    <mergeCell ref="AU83:AZ83"/>
    <mergeCell ref="U83:X83"/>
    <mergeCell ref="Y83:AA83"/>
    <mergeCell ref="AB83:AC83"/>
    <mergeCell ref="AD83:AF83"/>
    <mergeCell ref="AG83:AI83"/>
    <mergeCell ref="AK88:AL88"/>
    <mergeCell ref="AM88:AN88"/>
    <mergeCell ref="AO88:AQ88"/>
    <mergeCell ref="AR88:AT88"/>
    <mergeCell ref="AU88:AZ88"/>
    <mergeCell ref="AK87:AL87"/>
    <mergeCell ref="AM87:AN87"/>
    <mergeCell ref="AO87:AQ87"/>
    <mergeCell ref="AR87:AT87"/>
    <mergeCell ref="AU87:AZ87"/>
    <mergeCell ref="U87:X87"/>
    <mergeCell ref="Y87:AA87"/>
    <mergeCell ref="AB87:AC87"/>
    <mergeCell ref="AD87:AF87"/>
    <mergeCell ref="AG87:AI87"/>
    <mergeCell ref="AK86:AL86"/>
    <mergeCell ref="AM86:AN86"/>
    <mergeCell ref="AO86:AQ86"/>
    <mergeCell ref="AR86:AT86"/>
    <mergeCell ref="AU86:AZ86"/>
    <mergeCell ref="U86:X86"/>
    <mergeCell ref="Y86:AA86"/>
    <mergeCell ref="AB86:AC86"/>
    <mergeCell ref="AD86:AF86"/>
    <mergeCell ref="AG86:AI86"/>
    <mergeCell ref="AK91:AL91"/>
    <mergeCell ref="AM91:AN91"/>
    <mergeCell ref="AO91:AQ91"/>
    <mergeCell ref="AR91:AT91"/>
    <mergeCell ref="AU91:AZ91"/>
    <mergeCell ref="AK90:AL90"/>
    <mergeCell ref="AM90:AN90"/>
    <mergeCell ref="AO90:AQ90"/>
    <mergeCell ref="AR90:AT90"/>
    <mergeCell ref="AU90:AZ90"/>
    <mergeCell ref="U90:X90"/>
    <mergeCell ref="Y90:AA90"/>
    <mergeCell ref="AB90:AC90"/>
    <mergeCell ref="AD90:AF90"/>
    <mergeCell ref="AG90:AI90"/>
    <mergeCell ref="AK89:AL89"/>
    <mergeCell ref="AM89:AN89"/>
    <mergeCell ref="AO89:AQ89"/>
    <mergeCell ref="AR89:AT89"/>
    <mergeCell ref="AU89:AZ89"/>
    <mergeCell ref="U89:X89"/>
    <mergeCell ref="Y89:AA89"/>
    <mergeCell ref="AB89:AC89"/>
    <mergeCell ref="AD89:AF89"/>
    <mergeCell ref="AG89:AI89"/>
    <mergeCell ref="AK94:AL94"/>
    <mergeCell ref="AM94:AN94"/>
    <mergeCell ref="AO94:AQ94"/>
    <mergeCell ref="AR94:AT94"/>
    <mergeCell ref="AU94:AZ94"/>
    <mergeCell ref="AK93:AL93"/>
    <mergeCell ref="AM93:AN93"/>
    <mergeCell ref="AO93:AQ93"/>
    <mergeCell ref="AR93:AT93"/>
    <mergeCell ref="AU93:AZ93"/>
    <mergeCell ref="U93:X93"/>
    <mergeCell ref="Y93:AA93"/>
    <mergeCell ref="AB93:AC93"/>
    <mergeCell ref="AD93:AF93"/>
    <mergeCell ref="AG93:AI93"/>
    <mergeCell ref="AK92:AL92"/>
    <mergeCell ref="AM92:AN92"/>
    <mergeCell ref="AO92:AQ92"/>
    <mergeCell ref="AR92:AT92"/>
    <mergeCell ref="AU92:AZ92"/>
    <mergeCell ref="U92:X92"/>
    <mergeCell ref="Y92:AA92"/>
    <mergeCell ref="AB92:AC92"/>
    <mergeCell ref="AD92:AF92"/>
    <mergeCell ref="AG92:AI92"/>
    <mergeCell ref="AK97:AL97"/>
    <mergeCell ref="AM97:AN97"/>
    <mergeCell ref="AO97:AQ97"/>
    <mergeCell ref="AR97:AT97"/>
    <mergeCell ref="AU97:AZ97"/>
    <mergeCell ref="AK96:AL96"/>
    <mergeCell ref="AM96:AN96"/>
    <mergeCell ref="AO96:AQ96"/>
    <mergeCell ref="AR96:AT96"/>
    <mergeCell ref="AU96:AZ96"/>
    <mergeCell ref="U96:X96"/>
    <mergeCell ref="Y96:AA96"/>
    <mergeCell ref="AB96:AC96"/>
    <mergeCell ref="AD96:AF96"/>
    <mergeCell ref="AG96:AI96"/>
    <mergeCell ref="AK95:AL95"/>
    <mergeCell ref="AM95:AN95"/>
    <mergeCell ref="AO95:AQ95"/>
    <mergeCell ref="AR95:AT95"/>
    <mergeCell ref="AU95:AZ95"/>
    <mergeCell ref="U95:X95"/>
    <mergeCell ref="Y95:AA95"/>
    <mergeCell ref="AB95:AC95"/>
    <mergeCell ref="AD95:AF95"/>
    <mergeCell ref="AG95:AI95"/>
    <mergeCell ref="AK100:AL100"/>
    <mergeCell ref="AM100:AN100"/>
    <mergeCell ref="AO100:AQ100"/>
    <mergeCell ref="AR100:AT100"/>
    <mergeCell ref="AU100:AZ100"/>
    <mergeCell ref="AK99:AL99"/>
    <mergeCell ref="AM99:AN99"/>
    <mergeCell ref="AO99:AQ99"/>
    <mergeCell ref="AR99:AT99"/>
    <mergeCell ref="AU99:AZ99"/>
    <mergeCell ref="U99:X99"/>
    <mergeCell ref="Y99:AA99"/>
    <mergeCell ref="AB99:AC99"/>
    <mergeCell ref="AD99:AF99"/>
    <mergeCell ref="AG99:AI99"/>
    <mergeCell ref="AK98:AL98"/>
    <mergeCell ref="AM98:AN98"/>
    <mergeCell ref="AO98:AQ98"/>
    <mergeCell ref="AR98:AT98"/>
    <mergeCell ref="AU98:AZ98"/>
    <mergeCell ref="U98:X98"/>
    <mergeCell ref="Y98:AA98"/>
    <mergeCell ref="AB98:AC98"/>
    <mergeCell ref="AD98:AF98"/>
    <mergeCell ref="AG98:AI98"/>
    <mergeCell ref="AK103:AL103"/>
    <mergeCell ref="AM103:AN103"/>
    <mergeCell ref="AO103:AQ103"/>
    <mergeCell ref="AR103:AT103"/>
    <mergeCell ref="AU103:AZ103"/>
    <mergeCell ref="AK102:AL102"/>
    <mergeCell ref="AM102:AN102"/>
    <mergeCell ref="AO102:AQ102"/>
    <mergeCell ref="AR102:AT102"/>
    <mergeCell ref="AU102:AZ102"/>
    <mergeCell ref="U102:X102"/>
    <mergeCell ref="Y102:AA102"/>
    <mergeCell ref="AB102:AC102"/>
    <mergeCell ref="AD102:AF102"/>
    <mergeCell ref="AG102:AI102"/>
    <mergeCell ref="AK101:AL101"/>
    <mergeCell ref="AM101:AN101"/>
    <mergeCell ref="AO101:AQ101"/>
    <mergeCell ref="AR101:AT101"/>
    <mergeCell ref="AU101:AZ101"/>
    <mergeCell ref="U101:X101"/>
    <mergeCell ref="Y101:AA101"/>
    <mergeCell ref="AB101:AC101"/>
    <mergeCell ref="AD101:AF101"/>
    <mergeCell ref="AG101:AI101"/>
    <mergeCell ref="AK106:AL106"/>
    <mergeCell ref="AM106:AN106"/>
    <mergeCell ref="AO106:AQ106"/>
    <mergeCell ref="AR106:AT106"/>
    <mergeCell ref="AU106:AZ106"/>
    <mergeCell ref="AK105:AL105"/>
    <mergeCell ref="AM105:AN105"/>
    <mergeCell ref="AO105:AQ105"/>
    <mergeCell ref="AR105:AT105"/>
    <mergeCell ref="AU105:AZ105"/>
    <mergeCell ref="U105:X105"/>
    <mergeCell ref="Y105:AA105"/>
    <mergeCell ref="AB105:AC105"/>
    <mergeCell ref="AD105:AF105"/>
    <mergeCell ref="AG105:AI105"/>
    <mergeCell ref="AK104:AL104"/>
    <mergeCell ref="AM104:AN104"/>
    <mergeCell ref="AO104:AQ104"/>
    <mergeCell ref="AR104:AT104"/>
    <mergeCell ref="AU104:AZ104"/>
    <mergeCell ref="U104:X104"/>
    <mergeCell ref="Y104:AA104"/>
    <mergeCell ref="AB104:AC104"/>
    <mergeCell ref="AD104:AF104"/>
    <mergeCell ref="AG104:AI104"/>
    <mergeCell ref="AK109:AL109"/>
    <mergeCell ref="AM109:AN109"/>
    <mergeCell ref="AO109:AQ109"/>
    <mergeCell ref="AR109:AT109"/>
    <mergeCell ref="AU109:AZ109"/>
    <mergeCell ref="AK108:AL108"/>
    <mergeCell ref="AM108:AN108"/>
    <mergeCell ref="AO108:AQ108"/>
    <mergeCell ref="AR108:AT108"/>
    <mergeCell ref="AU108:AZ108"/>
    <mergeCell ref="U108:X108"/>
    <mergeCell ref="Y108:AA108"/>
    <mergeCell ref="AB108:AC108"/>
    <mergeCell ref="AD108:AF108"/>
    <mergeCell ref="AG108:AI108"/>
    <mergeCell ref="AK107:AL107"/>
    <mergeCell ref="AM107:AN107"/>
    <mergeCell ref="AO107:AQ107"/>
    <mergeCell ref="AR107:AT107"/>
    <mergeCell ref="AU107:AZ107"/>
    <mergeCell ref="U107:X107"/>
    <mergeCell ref="Y107:AA107"/>
    <mergeCell ref="AB107:AC107"/>
    <mergeCell ref="AD107:AF107"/>
    <mergeCell ref="AG107:AI107"/>
    <mergeCell ref="AK112:AL112"/>
    <mergeCell ref="AM112:AN112"/>
    <mergeCell ref="AO112:AQ112"/>
    <mergeCell ref="AR112:AT112"/>
    <mergeCell ref="AU112:AZ112"/>
    <mergeCell ref="AK111:AL111"/>
    <mergeCell ref="AM111:AN111"/>
    <mergeCell ref="AO111:AQ111"/>
    <mergeCell ref="AR111:AT111"/>
    <mergeCell ref="AU111:AZ111"/>
    <mergeCell ref="U111:X111"/>
    <mergeCell ref="Y111:AA111"/>
    <mergeCell ref="AB111:AC111"/>
    <mergeCell ref="AD111:AF111"/>
    <mergeCell ref="AG111:AI111"/>
    <mergeCell ref="AK110:AL110"/>
    <mergeCell ref="AM110:AN110"/>
    <mergeCell ref="AO110:AQ110"/>
    <mergeCell ref="AR110:AT110"/>
    <mergeCell ref="AU110:AZ110"/>
    <mergeCell ref="U110:X110"/>
    <mergeCell ref="Y110:AA110"/>
    <mergeCell ref="AB110:AC110"/>
    <mergeCell ref="AD110:AF110"/>
    <mergeCell ref="AG110:AI110"/>
    <mergeCell ref="AK115:AL115"/>
    <mergeCell ref="AM115:AN115"/>
    <mergeCell ref="AO115:AQ115"/>
    <mergeCell ref="AR115:AT115"/>
    <mergeCell ref="AU115:AZ115"/>
    <mergeCell ref="AK114:AL114"/>
    <mergeCell ref="AM114:AN114"/>
    <mergeCell ref="AO114:AQ114"/>
    <mergeCell ref="AR114:AT114"/>
    <mergeCell ref="AU114:AZ114"/>
    <mergeCell ref="U114:X114"/>
    <mergeCell ref="Y114:AA114"/>
    <mergeCell ref="AB114:AC114"/>
    <mergeCell ref="AD114:AF114"/>
    <mergeCell ref="AG114:AI114"/>
    <mergeCell ref="AK113:AL113"/>
    <mergeCell ref="AM113:AN113"/>
    <mergeCell ref="AO113:AQ113"/>
    <mergeCell ref="AR113:AT113"/>
    <mergeCell ref="AU113:AZ113"/>
    <mergeCell ref="U113:X113"/>
    <mergeCell ref="Y113:AA113"/>
    <mergeCell ref="AB113:AC113"/>
    <mergeCell ref="AD113:AF113"/>
    <mergeCell ref="AG113:AI113"/>
    <mergeCell ref="AK118:AL118"/>
    <mergeCell ref="AM118:AN118"/>
    <mergeCell ref="AO118:AQ118"/>
    <mergeCell ref="AR118:AT118"/>
    <mergeCell ref="AU118:AZ118"/>
    <mergeCell ref="AK117:AL117"/>
    <mergeCell ref="AM117:AN117"/>
    <mergeCell ref="AO117:AQ117"/>
    <mergeCell ref="AR117:AT117"/>
    <mergeCell ref="AU117:AZ117"/>
    <mergeCell ref="U117:X117"/>
    <mergeCell ref="Y117:AA117"/>
    <mergeCell ref="AB117:AC117"/>
    <mergeCell ref="AD117:AF117"/>
    <mergeCell ref="AG117:AI117"/>
    <mergeCell ref="AK116:AL116"/>
    <mergeCell ref="AM116:AN116"/>
    <mergeCell ref="AO116:AQ116"/>
    <mergeCell ref="AR116:AT116"/>
    <mergeCell ref="AU116:AZ116"/>
    <mergeCell ref="U116:X116"/>
    <mergeCell ref="Y116:AA116"/>
    <mergeCell ref="AB116:AC116"/>
    <mergeCell ref="AD116:AF116"/>
    <mergeCell ref="AG116:AI116"/>
    <mergeCell ref="AK121:AL121"/>
    <mergeCell ref="AM121:AN121"/>
    <mergeCell ref="AO121:AQ121"/>
    <mergeCell ref="AR121:AT121"/>
    <mergeCell ref="AU121:AZ121"/>
    <mergeCell ref="AK120:AL120"/>
    <mergeCell ref="AM120:AN120"/>
    <mergeCell ref="AO120:AQ120"/>
    <mergeCell ref="AR120:AT120"/>
    <mergeCell ref="AU120:AZ120"/>
    <mergeCell ref="U120:X120"/>
    <mergeCell ref="Y120:AA120"/>
    <mergeCell ref="AB120:AC120"/>
    <mergeCell ref="AD120:AF120"/>
    <mergeCell ref="AG120:AI120"/>
    <mergeCell ref="AK119:AL119"/>
    <mergeCell ref="AM119:AN119"/>
    <mergeCell ref="AO119:AQ119"/>
    <mergeCell ref="AR119:AT119"/>
    <mergeCell ref="AU119:AZ119"/>
    <mergeCell ref="U119:X119"/>
    <mergeCell ref="Y119:AA119"/>
    <mergeCell ref="AB119:AC119"/>
    <mergeCell ref="AD119:AF119"/>
    <mergeCell ref="AG119:AI119"/>
    <mergeCell ref="AK124:AL124"/>
    <mergeCell ref="AM124:AN124"/>
    <mergeCell ref="AO124:AQ124"/>
    <mergeCell ref="AR124:AT124"/>
    <mergeCell ref="AU124:AZ124"/>
    <mergeCell ref="AK123:AL123"/>
    <mergeCell ref="AM123:AN123"/>
    <mergeCell ref="AO123:AQ123"/>
    <mergeCell ref="AR123:AT123"/>
    <mergeCell ref="AU123:AZ123"/>
    <mergeCell ref="U123:X123"/>
    <mergeCell ref="Y123:AA123"/>
    <mergeCell ref="AB123:AC123"/>
    <mergeCell ref="AD123:AF123"/>
    <mergeCell ref="AG123:AI123"/>
    <mergeCell ref="AK122:AL122"/>
    <mergeCell ref="AM122:AN122"/>
    <mergeCell ref="AO122:AQ122"/>
    <mergeCell ref="AR122:AT122"/>
    <mergeCell ref="AU122:AZ122"/>
    <mergeCell ref="U122:X122"/>
    <mergeCell ref="Y122:AA122"/>
    <mergeCell ref="AB122:AC122"/>
    <mergeCell ref="AD122:AF122"/>
    <mergeCell ref="AG122:AI122"/>
    <mergeCell ref="AK127:AL127"/>
    <mergeCell ref="AM127:AN127"/>
    <mergeCell ref="AO127:AQ127"/>
    <mergeCell ref="AR127:AT127"/>
    <mergeCell ref="AU127:AZ127"/>
    <mergeCell ref="AK126:AL126"/>
    <mergeCell ref="AM126:AN126"/>
    <mergeCell ref="AO126:AQ126"/>
    <mergeCell ref="AR126:AT126"/>
    <mergeCell ref="AU126:AZ126"/>
    <mergeCell ref="U126:X126"/>
    <mergeCell ref="Y126:AA126"/>
    <mergeCell ref="AB126:AC126"/>
    <mergeCell ref="AD126:AF126"/>
    <mergeCell ref="AG126:AI126"/>
    <mergeCell ref="AK125:AL125"/>
    <mergeCell ref="AM125:AN125"/>
    <mergeCell ref="AO125:AQ125"/>
    <mergeCell ref="AR125:AT125"/>
    <mergeCell ref="AU125:AZ125"/>
    <mergeCell ref="U125:X125"/>
    <mergeCell ref="Y125:AA125"/>
    <mergeCell ref="AB125:AC125"/>
    <mergeCell ref="AD125:AF125"/>
    <mergeCell ref="AG125:AI125"/>
    <mergeCell ref="AK130:AL130"/>
    <mergeCell ref="AM130:AN130"/>
    <mergeCell ref="AO130:AQ130"/>
    <mergeCell ref="AR130:AT130"/>
    <mergeCell ref="AU130:AZ130"/>
    <mergeCell ref="AK129:AL129"/>
    <mergeCell ref="AM129:AN129"/>
    <mergeCell ref="AO129:AQ129"/>
    <mergeCell ref="AR129:AT129"/>
    <mergeCell ref="AU129:AZ129"/>
    <mergeCell ref="U129:X129"/>
    <mergeCell ref="Y129:AA129"/>
    <mergeCell ref="AB129:AC129"/>
    <mergeCell ref="AD129:AF129"/>
    <mergeCell ref="AG129:AI129"/>
    <mergeCell ref="AK128:AL128"/>
    <mergeCell ref="AM128:AN128"/>
    <mergeCell ref="AO128:AQ128"/>
    <mergeCell ref="AR128:AT128"/>
    <mergeCell ref="AU128:AZ128"/>
    <mergeCell ref="U128:X128"/>
    <mergeCell ref="Y128:AA128"/>
    <mergeCell ref="AB128:AC128"/>
    <mergeCell ref="AD128:AF128"/>
    <mergeCell ref="AG128:AI128"/>
    <mergeCell ref="AK133:AL133"/>
    <mergeCell ref="AM133:AN133"/>
    <mergeCell ref="AO133:AQ133"/>
    <mergeCell ref="AR133:AT133"/>
    <mergeCell ref="AU133:AZ133"/>
    <mergeCell ref="AK132:AL132"/>
    <mergeCell ref="AM132:AN132"/>
    <mergeCell ref="AO132:AQ132"/>
    <mergeCell ref="AR132:AT132"/>
    <mergeCell ref="AU132:AZ132"/>
    <mergeCell ref="U132:X132"/>
    <mergeCell ref="Y132:AA132"/>
    <mergeCell ref="AB132:AC132"/>
    <mergeCell ref="AD132:AF132"/>
    <mergeCell ref="AG132:AI132"/>
    <mergeCell ref="AK131:AL131"/>
    <mergeCell ref="AM131:AN131"/>
    <mergeCell ref="AO131:AQ131"/>
    <mergeCell ref="AR131:AT131"/>
    <mergeCell ref="AU131:AZ131"/>
    <mergeCell ref="U131:X131"/>
    <mergeCell ref="Y131:AA131"/>
    <mergeCell ref="AB131:AC131"/>
    <mergeCell ref="AD131:AF131"/>
    <mergeCell ref="AG131:AI131"/>
    <mergeCell ref="AK136:AL136"/>
    <mergeCell ref="AM136:AN136"/>
    <mergeCell ref="AO136:AQ136"/>
    <mergeCell ref="AR136:AT136"/>
    <mergeCell ref="AU136:AZ136"/>
    <mergeCell ref="AK135:AL135"/>
    <mergeCell ref="AM135:AN135"/>
    <mergeCell ref="AO135:AQ135"/>
    <mergeCell ref="AR135:AT135"/>
    <mergeCell ref="AU135:AZ135"/>
    <mergeCell ref="U135:X135"/>
    <mergeCell ref="Y135:AA135"/>
    <mergeCell ref="AB135:AC135"/>
    <mergeCell ref="AD135:AF135"/>
    <mergeCell ref="AG135:AI135"/>
    <mergeCell ref="AK134:AL134"/>
    <mergeCell ref="AM134:AN134"/>
    <mergeCell ref="AO134:AQ134"/>
    <mergeCell ref="AR134:AT134"/>
    <mergeCell ref="AU134:AZ134"/>
    <mergeCell ref="U134:X134"/>
    <mergeCell ref="Y134:AA134"/>
    <mergeCell ref="AB134:AC134"/>
    <mergeCell ref="AD134:AF134"/>
    <mergeCell ref="AG134:AI134"/>
    <mergeCell ref="AK139:AL139"/>
    <mergeCell ref="AM139:AN139"/>
    <mergeCell ref="AO139:AQ139"/>
    <mergeCell ref="AR139:AT139"/>
    <mergeCell ref="AU139:AZ139"/>
    <mergeCell ref="AK138:AL138"/>
    <mergeCell ref="AM138:AN138"/>
    <mergeCell ref="AO138:AQ138"/>
    <mergeCell ref="AR138:AT138"/>
    <mergeCell ref="AU138:AZ138"/>
    <mergeCell ref="U138:X138"/>
    <mergeCell ref="Y138:AA138"/>
    <mergeCell ref="AB138:AC138"/>
    <mergeCell ref="AD138:AF138"/>
    <mergeCell ref="AG138:AI138"/>
    <mergeCell ref="AK137:AL137"/>
    <mergeCell ref="AM137:AN137"/>
    <mergeCell ref="AO137:AQ137"/>
    <mergeCell ref="AR137:AT137"/>
    <mergeCell ref="AU137:AZ137"/>
    <mergeCell ref="U137:X137"/>
    <mergeCell ref="Y137:AA137"/>
    <mergeCell ref="AB137:AC137"/>
    <mergeCell ref="AD137:AF137"/>
    <mergeCell ref="AG137:AI137"/>
    <mergeCell ref="AK142:AL142"/>
    <mergeCell ref="AM142:AN142"/>
    <mergeCell ref="AO142:AQ142"/>
    <mergeCell ref="AR142:AT142"/>
    <mergeCell ref="AU142:AZ142"/>
    <mergeCell ref="AK141:AL141"/>
    <mergeCell ref="AM141:AN141"/>
    <mergeCell ref="AO141:AQ141"/>
    <mergeCell ref="AR141:AT141"/>
    <mergeCell ref="AU141:AZ141"/>
    <mergeCell ref="U141:X141"/>
    <mergeCell ref="Y141:AA141"/>
    <mergeCell ref="AB141:AC141"/>
    <mergeCell ref="AD141:AF141"/>
    <mergeCell ref="AG141:AI141"/>
    <mergeCell ref="AK140:AL140"/>
    <mergeCell ref="AM140:AN140"/>
    <mergeCell ref="AO140:AQ140"/>
    <mergeCell ref="AR140:AT140"/>
    <mergeCell ref="AU140:AZ140"/>
    <mergeCell ref="U140:X140"/>
    <mergeCell ref="Y140:AA140"/>
    <mergeCell ref="AB140:AC140"/>
    <mergeCell ref="AD140:AF140"/>
    <mergeCell ref="AG140:AI140"/>
    <mergeCell ref="AK145:AL145"/>
    <mergeCell ref="AM145:AN145"/>
    <mergeCell ref="AO145:AQ145"/>
    <mergeCell ref="AR145:AT145"/>
    <mergeCell ref="AU145:AZ145"/>
    <mergeCell ref="AK144:AL144"/>
    <mergeCell ref="AM144:AN144"/>
    <mergeCell ref="AO144:AQ144"/>
    <mergeCell ref="AR144:AT144"/>
    <mergeCell ref="AU144:AZ144"/>
    <mergeCell ref="U144:X144"/>
    <mergeCell ref="Y144:AA144"/>
    <mergeCell ref="AB144:AC144"/>
    <mergeCell ref="AD144:AF144"/>
    <mergeCell ref="AG144:AI144"/>
    <mergeCell ref="AK143:AL143"/>
    <mergeCell ref="AM143:AN143"/>
    <mergeCell ref="AO143:AQ143"/>
    <mergeCell ref="AR143:AT143"/>
    <mergeCell ref="AU143:AZ143"/>
    <mergeCell ref="U143:X143"/>
    <mergeCell ref="Y143:AA143"/>
    <mergeCell ref="AB143:AC143"/>
    <mergeCell ref="AD143:AF143"/>
    <mergeCell ref="AG143:AI143"/>
    <mergeCell ref="AK148:AL148"/>
    <mergeCell ref="AM148:AN148"/>
    <mergeCell ref="AO148:AQ148"/>
    <mergeCell ref="AR148:AT148"/>
    <mergeCell ref="AU148:AZ148"/>
    <mergeCell ref="AK147:AL147"/>
    <mergeCell ref="AM147:AN147"/>
    <mergeCell ref="AO147:AQ147"/>
    <mergeCell ref="AR147:AT147"/>
    <mergeCell ref="AU147:AZ147"/>
    <mergeCell ref="U147:X147"/>
    <mergeCell ref="Y147:AA147"/>
    <mergeCell ref="AB147:AC147"/>
    <mergeCell ref="AD147:AF147"/>
    <mergeCell ref="AG147:AI147"/>
    <mergeCell ref="AK146:AL146"/>
    <mergeCell ref="AM146:AN146"/>
    <mergeCell ref="AO146:AQ146"/>
    <mergeCell ref="AR146:AT146"/>
    <mergeCell ref="AU146:AZ146"/>
    <mergeCell ref="U146:X146"/>
    <mergeCell ref="Y146:AA146"/>
    <mergeCell ref="AB146:AC146"/>
    <mergeCell ref="AD146:AF146"/>
    <mergeCell ref="AG146:AI146"/>
    <mergeCell ref="AK151:AL151"/>
    <mergeCell ref="AM151:AN151"/>
    <mergeCell ref="AO151:AQ151"/>
    <mergeCell ref="AR151:AT151"/>
    <mergeCell ref="AU151:AZ151"/>
    <mergeCell ref="AK150:AL150"/>
    <mergeCell ref="AM150:AN150"/>
    <mergeCell ref="AO150:AQ150"/>
    <mergeCell ref="AR150:AT150"/>
    <mergeCell ref="AU150:AZ150"/>
    <mergeCell ref="U150:X150"/>
    <mergeCell ref="Y150:AA150"/>
    <mergeCell ref="AB150:AC150"/>
    <mergeCell ref="AD150:AF150"/>
    <mergeCell ref="AG150:AI150"/>
    <mergeCell ref="AK149:AL149"/>
    <mergeCell ref="AM149:AN149"/>
    <mergeCell ref="AO149:AQ149"/>
    <mergeCell ref="AR149:AT149"/>
    <mergeCell ref="AU149:AZ149"/>
    <mergeCell ref="U149:X149"/>
    <mergeCell ref="Y149:AA149"/>
    <mergeCell ref="AB149:AC149"/>
    <mergeCell ref="AD149:AF149"/>
    <mergeCell ref="AG149:AI149"/>
    <mergeCell ref="AK154:AL154"/>
    <mergeCell ref="AM154:AN154"/>
    <mergeCell ref="AO154:AQ154"/>
    <mergeCell ref="AR154:AT154"/>
    <mergeCell ref="AU154:AZ154"/>
    <mergeCell ref="AK153:AL153"/>
    <mergeCell ref="AM153:AN153"/>
    <mergeCell ref="AO153:AQ153"/>
    <mergeCell ref="AR153:AT153"/>
    <mergeCell ref="AU153:AZ153"/>
    <mergeCell ref="U153:X153"/>
    <mergeCell ref="Y153:AA153"/>
    <mergeCell ref="AB153:AC153"/>
    <mergeCell ref="AD153:AF153"/>
    <mergeCell ref="AG153:AI153"/>
    <mergeCell ref="AK152:AL152"/>
    <mergeCell ref="AM152:AN152"/>
    <mergeCell ref="AO152:AQ152"/>
    <mergeCell ref="AR152:AT152"/>
    <mergeCell ref="AU152:AZ152"/>
    <mergeCell ref="U152:X152"/>
    <mergeCell ref="Y152:AA152"/>
    <mergeCell ref="AB152:AC152"/>
    <mergeCell ref="AD152:AF152"/>
    <mergeCell ref="AG152:AI152"/>
    <mergeCell ref="AK157:AL157"/>
    <mergeCell ref="AM157:AN157"/>
    <mergeCell ref="AO157:AQ157"/>
    <mergeCell ref="AR157:AT157"/>
    <mergeCell ref="AU157:AZ157"/>
    <mergeCell ref="AK156:AL156"/>
    <mergeCell ref="AM156:AN156"/>
    <mergeCell ref="AO156:AQ156"/>
    <mergeCell ref="AR156:AT156"/>
    <mergeCell ref="AU156:AZ156"/>
    <mergeCell ref="U156:X156"/>
    <mergeCell ref="Y156:AA156"/>
    <mergeCell ref="AB156:AC156"/>
    <mergeCell ref="AD156:AF156"/>
    <mergeCell ref="AG156:AI156"/>
    <mergeCell ref="AK155:AL155"/>
    <mergeCell ref="AM155:AN155"/>
    <mergeCell ref="AO155:AQ155"/>
    <mergeCell ref="AR155:AT155"/>
    <mergeCell ref="AU155:AZ155"/>
    <mergeCell ref="U155:X155"/>
    <mergeCell ref="Y155:AA155"/>
    <mergeCell ref="AB155:AC155"/>
    <mergeCell ref="AD155:AF155"/>
    <mergeCell ref="AG155:AI155"/>
    <mergeCell ref="AK160:AL160"/>
    <mergeCell ref="AM160:AN160"/>
    <mergeCell ref="AO160:AQ160"/>
    <mergeCell ref="AR160:AT160"/>
    <mergeCell ref="AU160:AZ160"/>
    <mergeCell ref="AK159:AL159"/>
    <mergeCell ref="AM159:AN159"/>
    <mergeCell ref="AO159:AQ159"/>
    <mergeCell ref="AR159:AT159"/>
    <mergeCell ref="AU159:AZ159"/>
    <mergeCell ref="U159:X159"/>
    <mergeCell ref="Y159:AA159"/>
    <mergeCell ref="AB159:AC159"/>
    <mergeCell ref="AD159:AF159"/>
    <mergeCell ref="AG159:AI159"/>
    <mergeCell ref="AK158:AL158"/>
    <mergeCell ref="AM158:AN158"/>
    <mergeCell ref="AO158:AQ158"/>
    <mergeCell ref="AR158:AT158"/>
    <mergeCell ref="AU158:AZ158"/>
    <mergeCell ref="U158:X158"/>
    <mergeCell ref="Y158:AA158"/>
    <mergeCell ref="AB158:AC158"/>
    <mergeCell ref="AD158:AF158"/>
    <mergeCell ref="AG158:AI158"/>
    <mergeCell ref="AK163:AL163"/>
    <mergeCell ref="AM163:AN163"/>
    <mergeCell ref="AO163:AQ163"/>
    <mergeCell ref="AR163:AT163"/>
    <mergeCell ref="AU163:AZ163"/>
    <mergeCell ref="AK162:AL162"/>
    <mergeCell ref="AM162:AN162"/>
    <mergeCell ref="AO162:AQ162"/>
    <mergeCell ref="AR162:AT162"/>
    <mergeCell ref="AU162:AZ162"/>
    <mergeCell ref="U162:X162"/>
    <mergeCell ref="Y162:AA162"/>
    <mergeCell ref="AB162:AC162"/>
    <mergeCell ref="AD162:AF162"/>
    <mergeCell ref="AG162:AI162"/>
    <mergeCell ref="AK161:AL161"/>
    <mergeCell ref="AM161:AN161"/>
    <mergeCell ref="AO161:AQ161"/>
    <mergeCell ref="AR161:AT161"/>
    <mergeCell ref="AU161:AZ161"/>
    <mergeCell ref="U161:X161"/>
    <mergeCell ref="Y161:AA161"/>
    <mergeCell ref="AB161:AC161"/>
    <mergeCell ref="AD161:AF161"/>
    <mergeCell ref="AG161:AI161"/>
    <mergeCell ref="AK166:AL166"/>
    <mergeCell ref="AM166:AN166"/>
    <mergeCell ref="AO166:AQ166"/>
    <mergeCell ref="AR166:AT166"/>
    <mergeCell ref="AU166:AZ166"/>
    <mergeCell ref="AK165:AL165"/>
    <mergeCell ref="AM165:AN165"/>
    <mergeCell ref="AO165:AQ165"/>
    <mergeCell ref="AR165:AT165"/>
    <mergeCell ref="AU165:AZ165"/>
    <mergeCell ref="U165:X165"/>
    <mergeCell ref="Y165:AA165"/>
    <mergeCell ref="AB165:AC165"/>
    <mergeCell ref="AD165:AF165"/>
    <mergeCell ref="AG165:AI165"/>
    <mergeCell ref="AK164:AL164"/>
    <mergeCell ref="AM164:AN164"/>
    <mergeCell ref="AO164:AQ164"/>
    <mergeCell ref="AR164:AT164"/>
    <mergeCell ref="AU164:AZ164"/>
    <mergeCell ref="U164:X164"/>
    <mergeCell ref="Y164:AA164"/>
    <mergeCell ref="AB164:AC164"/>
    <mergeCell ref="AD164:AF164"/>
    <mergeCell ref="AG164:AI164"/>
    <mergeCell ref="AK169:AL169"/>
    <mergeCell ref="AM169:AN169"/>
    <mergeCell ref="AO169:AQ169"/>
    <mergeCell ref="AR169:AT169"/>
    <mergeCell ref="AU169:AZ169"/>
    <mergeCell ref="AK168:AL168"/>
    <mergeCell ref="AM168:AN168"/>
    <mergeCell ref="AO168:AQ168"/>
    <mergeCell ref="AR168:AT168"/>
    <mergeCell ref="AU168:AZ168"/>
    <mergeCell ref="U168:X168"/>
    <mergeCell ref="Y168:AA168"/>
    <mergeCell ref="AB168:AC168"/>
    <mergeCell ref="AD168:AF168"/>
    <mergeCell ref="AG168:AI168"/>
    <mergeCell ref="AK167:AL167"/>
    <mergeCell ref="AM167:AN167"/>
    <mergeCell ref="AO167:AQ167"/>
    <mergeCell ref="AR167:AT167"/>
    <mergeCell ref="AU167:AZ167"/>
    <mergeCell ref="U167:X167"/>
    <mergeCell ref="Y167:AA167"/>
    <mergeCell ref="AB167:AC167"/>
    <mergeCell ref="AD167:AF167"/>
    <mergeCell ref="AG167:AI167"/>
    <mergeCell ref="AK172:AL172"/>
    <mergeCell ref="AM172:AN172"/>
    <mergeCell ref="AO172:AQ172"/>
    <mergeCell ref="AR172:AT172"/>
    <mergeCell ref="AU172:AZ172"/>
    <mergeCell ref="AK171:AL171"/>
    <mergeCell ref="AM171:AN171"/>
    <mergeCell ref="AO171:AQ171"/>
    <mergeCell ref="AR171:AT171"/>
    <mergeCell ref="AU171:AZ171"/>
    <mergeCell ref="U171:X171"/>
    <mergeCell ref="Y171:AA171"/>
    <mergeCell ref="AB171:AC171"/>
    <mergeCell ref="AD171:AF171"/>
    <mergeCell ref="AG171:AI171"/>
    <mergeCell ref="AK170:AL170"/>
    <mergeCell ref="AM170:AN170"/>
    <mergeCell ref="AO170:AQ170"/>
    <mergeCell ref="AR170:AT170"/>
    <mergeCell ref="AU170:AZ170"/>
    <mergeCell ref="U170:X170"/>
    <mergeCell ref="Y170:AA170"/>
    <mergeCell ref="AB170:AC170"/>
    <mergeCell ref="AD170:AF170"/>
    <mergeCell ref="AG170:AI170"/>
    <mergeCell ref="AK175:AL175"/>
    <mergeCell ref="AM175:AN175"/>
    <mergeCell ref="AO175:AQ175"/>
    <mergeCell ref="AR175:AT175"/>
    <mergeCell ref="AU175:AZ175"/>
    <mergeCell ref="AK174:AL174"/>
    <mergeCell ref="AM174:AN174"/>
    <mergeCell ref="AO174:AQ174"/>
    <mergeCell ref="AR174:AT174"/>
    <mergeCell ref="AU174:AZ174"/>
    <mergeCell ref="U174:X174"/>
    <mergeCell ref="Y174:AA174"/>
    <mergeCell ref="AB174:AC174"/>
    <mergeCell ref="AD174:AF174"/>
    <mergeCell ref="AG174:AI174"/>
    <mergeCell ref="AK173:AL173"/>
    <mergeCell ref="AM173:AN173"/>
    <mergeCell ref="AO173:AQ173"/>
    <mergeCell ref="AR173:AT173"/>
    <mergeCell ref="AU173:AZ173"/>
    <mergeCell ref="U173:X173"/>
    <mergeCell ref="Y173:AA173"/>
    <mergeCell ref="AB173:AC173"/>
    <mergeCell ref="AD173:AF173"/>
    <mergeCell ref="AG173:AI173"/>
    <mergeCell ref="AK178:AL178"/>
    <mergeCell ref="AM178:AN178"/>
    <mergeCell ref="AO178:AQ178"/>
    <mergeCell ref="AR178:AT178"/>
    <mergeCell ref="AU178:AZ178"/>
    <mergeCell ref="AK177:AL177"/>
    <mergeCell ref="AM177:AN177"/>
    <mergeCell ref="AO177:AQ177"/>
    <mergeCell ref="AR177:AT177"/>
    <mergeCell ref="AU177:AZ177"/>
    <mergeCell ref="U177:X177"/>
    <mergeCell ref="Y177:AA177"/>
    <mergeCell ref="AB177:AC177"/>
    <mergeCell ref="AD177:AF177"/>
    <mergeCell ref="AG177:AI177"/>
    <mergeCell ref="AK176:AL176"/>
    <mergeCell ref="AM176:AN176"/>
    <mergeCell ref="AO176:AQ176"/>
    <mergeCell ref="AR176:AT176"/>
    <mergeCell ref="AU176:AZ176"/>
    <mergeCell ref="U176:X176"/>
    <mergeCell ref="Y176:AA176"/>
    <mergeCell ref="AB176:AC176"/>
    <mergeCell ref="AD176:AF176"/>
    <mergeCell ref="AG176:AI176"/>
    <mergeCell ref="AK181:AL181"/>
    <mergeCell ref="AM181:AN181"/>
    <mergeCell ref="AO181:AQ181"/>
    <mergeCell ref="AR181:AT181"/>
    <mergeCell ref="AU181:AZ181"/>
    <mergeCell ref="AK180:AL180"/>
    <mergeCell ref="AM180:AN180"/>
    <mergeCell ref="AO180:AQ180"/>
    <mergeCell ref="AR180:AT180"/>
    <mergeCell ref="AU180:AZ180"/>
    <mergeCell ref="U180:X180"/>
    <mergeCell ref="Y180:AA180"/>
    <mergeCell ref="AB180:AC180"/>
    <mergeCell ref="AD180:AF180"/>
    <mergeCell ref="AG180:AI180"/>
    <mergeCell ref="AK179:AL179"/>
    <mergeCell ref="AM179:AN179"/>
    <mergeCell ref="AO179:AQ179"/>
    <mergeCell ref="AR179:AT179"/>
    <mergeCell ref="AU179:AZ179"/>
    <mergeCell ref="U179:X179"/>
    <mergeCell ref="Y179:AA179"/>
    <mergeCell ref="AB179:AC179"/>
    <mergeCell ref="AD179:AF179"/>
    <mergeCell ref="AG179:AI179"/>
    <mergeCell ref="AK184:AL184"/>
    <mergeCell ref="AM184:AN184"/>
    <mergeCell ref="AO184:AQ184"/>
    <mergeCell ref="AR184:AT184"/>
    <mergeCell ref="AU184:AZ184"/>
    <mergeCell ref="AK183:AL183"/>
    <mergeCell ref="AM183:AN183"/>
    <mergeCell ref="AO183:AQ183"/>
    <mergeCell ref="AR183:AT183"/>
    <mergeCell ref="AU183:AZ183"/>
    <mergeCell ref="U183:X183"/>
    <mergeCell ref="Y183:AA183"/>
    <mergeCell ref="AB183:AC183"/>
    <mergeCell ref="AD183:AF183"/>
    <mergeCell ref="AG183:AI183"/>
    <mergeCell ref="AK182:AL182"/>
    <mergeCell ref="AM182:AN182"/>
    <mergeCell ref="AO182:AQ182"/>
    <mergeCell ref="AR182:AT182"/>
    <mergeCell ref="AU182:AZ182"/>
    <mergeCell ref="U182:X182"/>
    <mergeCell ref="Y182:AA182"/>
    <mergeCell ref="AB182:AC182"/>
    <mergeCell ref="AD182:AF182"/>
    <mergeCell ref="AG182:AI182"/>
    <mergeCell ref="AK187:AL187"/>
    <mergeCell ref="AM187:AN187"/>
    <mergeCell ref="AO187:AQ187"/>
    <mergeCell ref="AR187:AT187"/>
    <mergeCell ref="AU187:AZ187"/>
    <mergeCell ref="AK186:AL186"/>
    <mergeCell ref="AM186:AN186"/>
    <mergeCell ref="AO186:AQ186"/>
    <mergeCell ref="AR186:AT186"/>
    <mergeCell ref="AU186:AZ186"/>
    <mergeCell ref="U186:X186"/>
    <mergeCell ref="Y186:AA186"/>
    <mergeCell ref="AB186:AC186"/>
    <mergeCell ref="AD186:AF186"/>
    <mergeCell ref="AG186:AI186"/>
    <mergeCell ref="AK185:AL185"/>
    <mergeCell ref="AM185:AN185"/>
    <mergeCell ref="AO185:AQ185"/>
    <mergeCell ref="AR185:AT185"/>
    <mergeCell ref="AU185:AZ185"/>
    <mergeCell ref="U185:X185"/>
    <mergeCell ref="Y185:AA185"/>
    <mergeCell ref="AB185:AC185"/>
    <mergeCell ref="AD185:AF185"/>
    <mergeCell ref="AG185:AI185"/>
    <mergeCell ref="AK190:AL190"/>
    <mergeCell ref="AM190:AN190"/>
    <mergeCell ref="AO190:AQ190"/>
    <mergeCell ref="AR190:AT190"/>
    <mergeCell ref="AU190:AZ190"/>
    <mergeCell ref="AK189:AL189"/>
    <mergeCell ref="AM189:AN189"/>
    <mergeCell ref="AO189:AQ189"/>
    <mergeCell ref="AR189:AT189"/>
    <mergeCell ref="AU189:AZ189"/>
    <mergeCell ref="U189:X189"/>
    <mergeCell ref="Y189:AA189"/>
    <mergeCell ref="AB189:AC189"/>
    <mergeCell ref="AD189:AF189"/>
    <mergeCell ref="AG189:AI189"/>
    <mergeCell ref="AK188:AL188"/>
    <mergeCell ref="AM188:AN188"/>
    <mergeCell ref="AO188:AQ188"/>
    <mergeCell ref="AR188:AT188"/>
    <mergeCell ref="AU188:AZ188"/>
    <mergeCell ref="U188:X188"/>
    <mergeCell ref="Y188:AA188"/>
    <mergeCell ref="AB188:AC188"/>
    <mergeCell ref="AD188:AF188"/>
    <mergeCell ref="AG188:AI188"/>
    <mergeCell ref="AK193:AL193"/>
    <mergeCell ref="AM193:AN193"/>
    <mergeCell ref="AO193:AQ193"/>
    <mergeCell ref="AR193:AT193"/>
    <mergeCell ref="AU193:AZ193"/>
    <mergeCell ref="AK192:AL192"/>
    <mergeCell ref="AM192:AN192"/>
    <mergeCell ref="AO192:AQ192"/>
    <mergeCell ref="AR192:AT192"/>
    <mergeCell ref="AU192:AZ192"/>
    <mergeCell ref="U192:X192"/>
    <mergeCell ref="Y192:AA192"/>
    <mergeCell ref="AB192:AC192"/>
    <mergeCell ref="AD192:AF192"/>
    <mergeCell ref="AG192:AI192"/>
    <mergeCell ref="AK191:AL191"/>
    <mergeCell ref="AM191:AN191"/>
    <mergeCell ref="AO191:AQ191"/>
    <mergeCell ref="AR191:AT191"/>
    <mergeCell ref="AU191:AZ191"/>
    <mergeCell ref="U191:X191"/>
    <mergeCell ref="Y191:AA191"/>
    <mergeCell ref="AB191:AC191"/>
    <mergeCell ref="AD191:AF191"/>
    <mergeCell ref="AG191:AI191"/>
    <mergeCell ref="AK196:AL196"/>
    <mergeCell ref="AM196:AN196"/>
    <mergeCell ref="AO196:AQ196"/>
    <mergeCell ref="AR196:AT196"/>
    <mergeCell ref="AU196:AZ196"/>
    <mergeCell ref="AK195:AL195"/>
    <mergeCell ref="AM195:AN195"/>
    <mergeCell ref="AO195:AQ195"/>
    <mergeCell ref="AR195:AT195"/>
    <mergeCell ref="AU195:AZ195"/>
    <mergeCell ref="U195:X195"/>
    <mergeCell ref="Y195:AA195"/>
    <mergeCell ref="AB195:AC195"/>
    <mergeCell ref="AD195:AF195"/>
    <mergeCell ref="AG195:AI195"/>
    <mergeCell ref="AK194:AL194"/>
    <mergeCell ref="AM194:AN194"/>
    <mergeCell ref="AO194:AQ194"/>
    <mergeCell ref="AR194:AT194"/>
    <mergeCell ref="AU194:AZ194"/>
    <mergeCell ref="U194:X194"/>
    <mergeCell ref="Y194:AA194"/>
    <mergeCell ref="AB194:AC194"/>
    <mergeCell ref="AD194:AF194"/>
    <mergeCell ref="AG194:AI194"/>
    <mergeCell ref="AK199:AL199"/>
    <mergeCell ref="AM199:AN199"/>
    <mergeCell ref="AO199:AQ199"/>
    <mergeCell ref="AR199:AT199"/>
    <mergeCell ref="AU199:AZ199"/>
    <mergeCell ref="AK198:AL198"/>
    <mergeCell ref="AM198:AN198"/>
    <mergeCell ref="AO198:AQ198"/>
    <mergeCell ref="AR198:AT198"/>
    <mergeCell ref="AU198:AZ198"/>
    <mergeCell ref="U198:X198"/>
    <mergeCell ref="Y198:AA198"/>
    <mergeCell ref="AB198:AC198"/>
    <mergeCell ref="AD198:AF198"/>
    <mergeCell ref="AG198:AI198"/>
    <mergeCell ref="AK197:AL197"/>
    <mergeCell ref="AM197:AN197"/>
    <mergeCell ref="AO197:AQ197"/>
    <mergeCell ref="AR197:AT197"/>
    <mergeCell ref="AU197:AZ197"/>
    <mergeCell ref="U197:X197"/>
    <mergeCell ref="Y197:AA197"/>
    <mergeCell ref="AB197:AC197"/>
    <mergeCell ref="AD197:AF197"/>
    <mergeCell ref="AG197:AI197"/>
    <mergeCell ref="AM202:AN202"/>
    <mergeCell ref="AO202:AQ202"/>
    <mergeCell ref="AR202:AT202"/>
    <mergeCell ref="AU202:AZ202"/>
    <mergeCell ref="AK201:AL201"/>
    <mergeCell ref="AM201:AN201"/>
    <mergeCell ref="AO201:AQ201"/>
    <mergeCell ref="AR201:AT201"/>
    <mergeCell ref="AU201:AZ201"/>
    <mergeCell ref="U201:X201"/>
    <mergeCell ref="Y201:AA201"/>
    <mergeCell ref="AB201:AC201"/>
    <mergeCell ref="AD201:AF201"/>
    <mergeCell ref="AG201:AI201"/>
    <mergeCell ref="AK200:AL200"/>
    <mergeCell ref="AM200:AN200"/>
    <mergeCell ref="AO200:AQ200"/>
    <mergeCell ref="AR200:AT200"/>
    <mergeCell ref="AU200:AZ200"/>
    <mergeCell ref="U200:X200"/>
    <mergeCell ref="Y200:AA200"/>
    <mergeCell ref="AB200:AC200"/>
    <mergeCell ref="AD200:AF200"/>
    <mergeCell ref="AG200:AI200"/>
    <mergeCell ref="AU206:AZ206"/>
    <mergeCell ref="B1:AZ1"/>
    <mergeCell ref="B2:AZ3"/>
    <mergeCell ref="B4:AZ4"/>
    <mergeCell ref="AO208:AQ208"/>
    <mergeCell ref="AD208:AF208"/>
    <mergeCell ref="AK205:AL205"/>
    <mergeCell ref="AM205:AN205"/>
    <mergeCell ref="AO205:AQ205"/>
    <mergeCell ref="AR205:AT205"/>
    <mergeCell ref="AU205:AZ205"/>
    <mergeCell ref="AK204:AL204"/>
    <mergeCell ref="AM204:AN204"/>
    <mergeCell ref="AO204:AQ204"/>
    <mergeCell ref="AR204:AT204"/>
    <mergeCell ref="AU204:AZ204"/>
    <mergeCell ref="U204:X204"/>
    <mergeCell ref="Y204:AA204"/>
    <mergeCell ref="AB204:AC204"/>
    <mergeCell ref="AD204:AF204"/>
    <mergeCell ref="AG204:AI204"/>
    <mergeCell ref="AK203:AL203"/>
    <mergeCell ref="AM203:AN203"/>
    <mergeCell ref="AO203:AQ203"/>
    <mergeCell ref="AR203:AT203"/>
    <mergeCell ref="AU203:AZ203"/>
    <mergeCell ref="U203:X203"/>
    <mergeCell ref="Y203:AA203"/>
    <mergeCell ref="AB203:AC203"/>
    <mergeCell ref="AD203:AF203"/>
    <mergeCell ref="AG203:AI203"/>
    <mergeCell ref="AK202:AL202"/>
  </mergeCells>
  <dataValidations count="2">
    <dataValidation type="list" allowBlank="1" showInputMessage="1" showErrorMessage="1" sqref="P19:Q206" xr:uid="{16A60CA3-8FEE-44AC-A1B7-FA24F079E28C}">
      <formula1>$BC$24:$BC$31</formula1>
    </dataValidation>
    <dataValidation type="list" allowBlank="1" showInputMessage="1" showErrorMessage="1" sqref="AK19:AL206" xr:uid="{59F63FE4-37BB-4D44-9CCD-E9316F59B5AD}">
      <formula1>$BC$20:$BC$21</formula1>
    </dataValidation>
  </dataValidations>
  <pageMargins left="0.23622047244094499" right="0.23622047244094499" top="0.74" bottom="0.4" header="0.17" footer="0.15748031496063"/>
  <pageSetup scale="33" fitToHeight="0" orientation="landscape" horizontalDpi="300" r:id="rId1"/>
  <headerFooter>
    <oddFooter>&amp;L&amp;A&amp;R&amp;P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7">
    <tabColor theme="6" tint="-0.499984740745262"/>
    <pageSetUpPr autoPageBreaks="0" fitToPage="1"/>
  </sheetPr>
  <dimension ref="A1:BC208"/>
  <sheetViews>
    <sheetView showGridLines="0" showRowColHeaders="0" zoomScale="70" zoomScaleNormal="70" workbookViewId="0">
      <pane xSplit="1" ySplit="18" topLeftCell="B19" activePane="bottomRight" state="frozen"/>
      <selection pane="topRight" activeCell="B1" sqref="B1"/>
      <selection pane="bottomLeft" activeCell="A19" sqref="A19"/>
      <selection pane="bottomRight" activeCell="U20" sqref="U20:X20"/>
    </sheetView>
  </sheetViews>
  <sheetFormatPr defaultColWidth="11.42578125" defaultRowHeight="15.75" x14ac:dyDescent="0.2"/>
  <cols>
    <col min="1" max="4" width="7.7109375" style="23" customWidth="1"/>
    <col min="5" max="5" width="7.7109375" style="32" customWidth="1"/>
    <col min="6" max="8" width="7.7109375" style="23" customWidth="1"/>
    <col min="9" max="9" width="7.7109375" style="27" customWidth="1"/>
    <col min="10" max="10" width="7.7109375" style="23" customWidth="1"/>
    <col min="11" max="11" width="7.7109375" style="26" customWidth="1"/>
    <col min="12" max="35" width="7.7109375" style="23" customWidth="1"/>
    <col min="36" max="36" width="3.7109375" style="23" customWidth="1"/>
    <col min="37" max="46" width="7.7109375" style="23" customWidth="1"/>
    <col min="47" max="48" width="11.42578125" style="23" customWidth="1"/>
    <col min="49" max="50" width="11.42578125" style="23"/>
    <col min="51" max="51" width="11.42578125" style="23" customWidth="1"/>
    <col min="52" max="54" width="11.42578125" style="23"/>
    <col min="55" max="55" width="9.140625" style="23" hidden="1" customWidth="1"/>
    <col min="56" max="16384" width="11.42578125" style="23"/>
  </cols>
  <sheetData>
    <row r="1" spans="2:52" ht="27" customHeight="1" x14ac:dyDescent="0.2">
      <c r="B1" s="129" t="str">
        <f>'Inv ID'!P27</f>
        <v>Inventory - 2023 / 2024</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row>
    <row r="2" spans="2:52" ht="24" customHeight="1" x14ac:dyDescent="0.2">
      <c r="B2" s="130">
        <f>'Inv ID'!H29</f>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row>
    <row r="3" spans="2:52" ht="27" customHeight="1" x14ac:dyDescent="0.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row>
    <row r="4" spans="2:52" ht="41.25" customHeight="1" x14ac:dyDescent="0.2">
      <c r="B4" s="131" t="str">
        <f>CONCATENATE('Page 9-11 Inv'!C41," ",'Page 9-11 Inv'!D41)</f>
        <v>1540 - Vehicles</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row>
    <row r="5" spans="2:52" ht="16.5" customHeight="1" thickBot="1" x14ac:dyDescent="0.25"/>
    <row r="6" spans="2:52" ht="32.25" customHeight="1" thickTop="1" x14ac:dyDescent="0.2">
      <c r="B6" s="208" t="str">
        <f>IF($BC$19=2,"CATÉGORIES","CATEGORY")</f>
        <v>CATEGORY</v>
      </c>
      <c r="C6" s="176"/>
      <c r="D6" s="176" t="str">
        <f>IF($BC$19=2,"NOM","NAME")</f>
        <v>NAME</v>
      </c>
      <c r="E6" s="176"/>
      <c r="F6" s="176"/>
      <c r="G6" s="176"/>
      <c r="H6" s="171" t="str">
        <f>IF($BC$19=2,"MONTANT TOTAL - ACHAT","TOTAL AMOUNT - PURCHASE")</f>
        <v>TOTAL AMOUNT - PURCHASE</v>
      </c>
      <c r="I6" s="171"/>
      <c r="J6" s="171"/>
      <c r="K6" s="171" t="str">
        <f>IF($BC$19=2,"MONTANT TOTAL - REMPLACEMENT","TOTAL AMOUNT - REPLACEMENT")</f>
        <v>TOTAL AMOUNT - REPLACEMENT</v>
      </c>
      <c r="L6" s="171"/>
      <c r="M6" s="172"/>
      <c r="O6" s="174" t="str">
        <f>IF($BC$19=2,"CATÉGORIES","CATEGORY")</f>
        <v>CATEGORY</v>
      </c>
      <c r="P6" s="175"/>
      <c r="Q6" s="176" t="str">
        <f>IF($BC$19=2,"NOM","NAME")</f>
        <v>NAME</v>
      </c>
      <c r="R6" s="176"/>
      <c r="S6" s="176"/>
      <c r="T6" s="176"/>
      <c r="U6" s="171" t="str">
        <f>IF($BC$19=2,"MONTANT TOTAL - ACHAT","TOTAL AMOUNT - PURCHASE")</f>
        <v>TOTAL AMOUNT - PURCHASE</v>
      </c>
      <c r="V6" s="171"/>
      <c r="W6" s="171"/>
      <c r="X6" s="171" t="str">
        <f>IF($BC$19=2,"MONTANT TOTAL - REMPLACEMENT","TOTAL AMOUNT - REPLACEMENT")</f>
        <v>TOTAL AMOUNT - REPLACEMENT</v>
      </c>
      <c r="Y6" s="171"/>
      <c r="Z6" s="172"/>
      <c r="AF6" s="27"/>
    </row>
    <row r="7" spans="2:52" ht="33" customHeight="1" x14ac:dyDescent="0.2">
      <c r="B7" s="156" t="s">
        <v>30</v>
      </c>
      <c r="C7" s="157"/>
      <c r="D7" s="239"/>
      <c r="E7" s="233"/>
      <c r="F7" s="233"/>
      <c r="G7" s="233"/>
      <c r="H7" s="160">
        <f>SUMIF($P$19:$Q$206,B7,$AG$19:$AI$206)</f>
        <v>0</v>
      </c>
      <c r="I7" s="160"/>
      <c r="J7" s="160"/>
      <c r="K7" s="160">
        <f>SUMIF($P$19:$Q$206,B7,$AR$19:$AT$206)</f>
        <v>0</v>
      </c>
      <c r="L7" s="160"/>
      <c r="M7" s="161"/>
      <c r="O7" s="156" t="s">
        <v>34</v>
      </c>
      <c r="P7" s="157"/>
      <c r="Q7" s="240"/>
      <c r="R7" s="233"/>
      <c r="S7" s="233"/>
      <c r="T7" s="233"/>
      <c r="U7" s="160">
        <f>SUMIF($P$19:$Q$206,O7,$AG$19:$AI$206)</f>
        <v>0</v>
      </c>
      <c r="V7" s="160"/>
      <c r="W7" s="160"/>
      <c r="X7" s="160">
        <f>SUMIF($P$19:$Q$206,O7,$AR$19:$AT$206)</f>
        <v>0</v>
      </c>
      <c r="Y7" s="160"/>
      <c r="Z7" s="161"/>
      <c r="AF7" s="27"/>
    </row>
    <row r="8" spans="2:52" ht="33" customHeight="1" x14ac:dyDescent="0.2">
      <c r="B8" s="156" t="s">
        <v>31</v>
      </c>
      <c r="C8" s="157"/>
      <c r="D8" s="238"/>
      <c r="E8" s="233"/>
      <c r="F8" s="233"/>
      <c r="G8" s="233"/>
      <c r="H8" s="160">
        <f>SUMIF($P$19:$Q$206,B8,$AG$19:$AI$206)</f>
        <v>0</v>
      </c>
      <c r="I8" s="160"/>
      <c r="J8" s="160"/>
      <c r="K8" s="160">
        <f>SUMIF($P$19:$Q$206,B8,$AN$19:$AP$206)</f>
        <v>0</v>
      </c>
      <c r="L8" s="160"/>
      <c r="M8" s="161"/>
      <c r="O8" s="156" t="s">
        <v>35</v>
      </c>
      <c r="P8" s="157"/>
      <c r="Q8" s="238"/>
      <c r="R8" s="233"/>
      <c r="S8" s="233"/>
      <c r="T8" s="233"/>
      <c r="U8" s="160">
        <f>SUMIF($P$19:$Q$206,O8,$AG$19:$AI$206)</f>
        <v>0</v>
      </c>
      <c r="V8" s="160"/>
      <c r="W8" s="160"/>
      <c r="X8" s="160">
        <f>SUMIF($P$19:$Q$206,O8,$AR$19:$AT$206)</f>
        <v>0</v>
      </c>
      <c r="Y8" s="160"/>
      <c r="Z8" s="161"/>
      <c r="AF8" s="27"/>
    </row>
    <row r="9" spans="2:52" ht="33" customHeight="1" x14ac:dyDescent="0.2">
      <c r="B9" s="156" t="s">
        <v>32</v>
      </c>
      <c r="C9" s="157"/>
      <c r="D9" s="238"/>
      <c r="E9" s="233"/>
      <c r="F9" s="233"/>
      <c r="G9" s="233"/>
      <c r="H9" s="160">
        <f>SUMIF($P$19:$Q$206,B9,$AG$19:$AI$206)</f>
        <v>0</v>
      </c>
      <c r="I9" s="160"/>
      <c r="J9" s="160"/>
      <c r="K9" s="160">
        <f>SUMIF($P$19:$Q$206,B9,$AN$19:$AP$206)</f>
        <v>0</v>
      </c>
      <c r="L9" s="160"/>
      <c r="M9" s="161"/>
      <c r="O9" s="156" t="s">
        <v>36</v>
      </c>
      <c r="P9" s="157"/>
      <c r="Q9" s="238"/>
      <c r="R9" s="233"/>
      <c r="S9" s="233"/>
      <c r="T9" s="233"/>
      <c r="U9" s="160">
        <f>SUMIF($P$19:$Q$206,O9,$AG$19:$AI$206)</f>
        <v>0</v>
      </c>
      <c r="V9" s="160"/>
      <c r="W9" s="160"/>
      <c r="X9" s="160">
        <f>SUMIF($P$19:$Q$206,O9,$AR$19:$AT$206)</f>
        <v>0</v>
      </c>
      <c r="Y9" s="160"/>
      <c r="Z9" s="161"/>
      <c r="AF9" s="27"/>
    </row>
    <row r="10" spans="2:52" ht="33" customHeight="1" thickBot="1" x14ac:dyDescent="0.25">
      <c r="B10" s="158" t="s">
        <v>33</v>
      </c>
      <c r="C10" s="159"/>
      <c r="D10" s="237"/>
      <c r="E10" s="236"/>
      <c r="F10" s="236"/>
      <c r="G10" s="236"/>
      <c r="H10" s="154">
        <f>SUMIF($P$19:$Q$206,B10,$AG$19:$AI$206)</f>
        <v>0</v>
      </c>
      <c r="I10" s="154"/>
      <c r="J10" s="154"/>
      <c r="K10" s="154">
        <f>SUMIF($P$19:$Q$206,B10,$AN$19:$AP$206)</f>
        <v>0</v>
      </c>
      <c r="L10" s="154"/>
      <c r="M10" s="155"/>
      <c r="O10" s="158" t="s">
        <v>37</v>
      </c>
      <c r="P10" s="159"/>
      <c r="Q10" s="165" t="str">
        <f>IF($BC$19=2,"Autres","Others")</f>
        <v>Others</v>
      </c>
      <c r="R10" s="166"/>
      <c r="S10" s="166"/>
      <c r="T10" s="166"/>
      <c r="U10" s="154">
        <f>SUMIF($P$19:$Q$206,O10,$AG$19:$AI$206)</f>
        <v>0</v>
      </c>
      <c r="V10" s="154"/>
      <c r="W10" s="154"/>
      <c r="X10" s="154">
        <f>SUMIF($P$19:$Q$206,O10,$AR$19:$AT$206)</f>
        <v>0</v>
      </c>
      <c r="Y10" s="154"/>
      <c r="Z10" s="155"/>
      <c r="AF10" s="27"/>
    </row>
    <row r="11" spans="2:52" ht="16.5" hidden="1" customHeight="1" thickTop="1" x14ac:dyDescent="0.2">
      <c r="E11" s="23"/>
      <c r="AF11" s="27"/>
    </row>
    <row r="12" spans="2:52" hidden="1" x14ac:dyDescent="0.2">
      <c r="E12" s="23"/>
    </row>
    <row r="13" spans="2:52" hidden="1" x14ac:dyDescent="0.2">
      <c r="E13" s="23"/>
    </row>
    <row r="14" spans="2:52" hidden="1" x14ac:dyDescent="0.2">
      <c r="E14" s="23"/>
    </row>
    <row r="15" spans="2:52" ht="17.25" thickTop="1" thickBot="1" x14ac:dyDescent="0.25">
      <c r="E15" s="23"/>
    </row>
    <row r="16" spans="2:52" ht="36" customHeight="1" thickTop="1" x14ac:dyDescent="0.2">
      <c r="B16" s="218" t="str">
        <f>IF($BC$19=2,"Nom abrégé
(Champ obligatoire)","Short Name
(Mandatory Field)")</f>
        <v>Short Name
(Mandatory Field)</v>
      </c>
      <c r="C16" s="219"/>
      <c r="D16" s="219"/>
      <c r="E16" s="219"/>
      <c r="F16" s="215" t="str">
        <f>IF($BC$19=2,"Numéro de série","Serial Number")</f>
        <v>Serial Number</v>
      </c>
      <c r="G16" s="215"/>
      <c r="H16" s="215"/>
      <c r="I16" s="215"/>
      <c r="J16" s="215" t="str">
        <f>IF($BC$19=2,"Description","Description")</f>
        <v>Description</v>
      </c>
      <c r="K16" s="215"/>
      <c r="L16" s="215"/>
      <c r="M16" s="215"/>
      <c r="N16" s="215"/>
      <c r="O16" s="215"/>
      <c r="P16" s="215" t="str">
        <f>IF($BC$19=2,"Catégorie","Category")</f>
        <v>Category</v>
      </c>
      <c r="Q16" s="215"/>
      <c r="R16" s="215" t="str">
        <f>IF($BC$19=2,"Marque","Make")</f>
        <v>Make</v>
      </c>
      <c r="S16" s="215"/>
      <c r="T16" s="215"/>
      <c r="U16" s="226" t="str">
        <f>IF($BC$19=2,"Modèle","Model")</f>
        <v>Model</v>
      </c>
      <c r="V16" s="145"/>
      <c r="W16" s="145"/>
      <c r="X16" s="146"/>
      <c r="Y16" s="229" t="str">
        <f>IF($BC$19=2,"ACHAT","PURCHASE")</f>
        <v>PURCHASE</v>
      </c>
      <c r="Z16" s="182"/>
      <c r="AA16" s="182"/>
      <c r="AB16" s="182"/>
      <c r="AC16" s="182"/>
      <c r="AD16" s="182"/>
      <c r="AE16" s="182"/>
      <c r="AF16" s="182"/>
      <c r="AG16" s="182"/>
      <c r="AH16" s="182"/>
      <c r="AI16" s="230"/>
      <c r="AJ16" s="45"/>
      <c r="AK16" s="181" t="str">
        <f>IF($BC$19=2,"REMPLACEMENT","REPLACEMENT")</f>
        <v>REPLACEMENT</v>
      </c>
      <c r="AL16" s="182"/>
      <c r="AM16" s="182"/>
      <c r="AN16" s="182"/>
      <c r="AO16" s="182"/>
      <c r="AP16" s="182"/>
      <c r="AQ16" s="182"/>
      <c r="AR16" s="182"/>
      <c r="AS16" s="182"/>
      <c r="AT16" s="182"/>
      <c r="AU16" s="144" t="str">
        <f>IF($BC$19=2,"Commentaires","Comments")</f>
        <v>Comments</v>
      </c>
      <c r="AV16" s="145"/>
      <c r="AW16" s="145"/>
      <c r="AX16" s="145"/>
      <c r="AY16" s="145"/>
      <c r="AZ16" s="146"/>
    </row>
    <row r="17" spans="1:55" ht="36" customHeight="1" x14ac:dyDescent="0.2">
      <c r="B17" s="220"/>
      <c r="C17" s="221"/>
      <c r="D17" s="221"/>
      <c r="E17" s="221"/>
      <c r="F17" s="216"/>
      <c r="G17" s="216"/>
      <c r="H17" s="216"/>
      <c r="I17" s="216"/>
      <c r="J17" s="216"/>
      <c r="K17" s="216"/>
      <c r="L17" s="216"/>
      <c r="M17" s="216"/>
      <c r="N17" s="216"/>
      <c r="O17" s="216"/>
      <c r="P17" s="216"/>
      <c r="Q17" s="216"/>
      <c r="R17" s="216"/>
      <c r="S17" s="216"/>
      <c r="T17" s="216"/>
      <c r="U17" s="227"/>
      <c r="V17" s="148"/>
      <c r="W17" s="148"/>
      <c r="X17" s="149"/>
      <c r="Y17" s="231"/>
      <c r="Z17" s="184"/>
      <c r="AA17" s="184"/>
      <c r="AB17" s="184"/>
      <c r="AC17" s="184"/>
      <c r="AD17" s="184"/>
      <c r="AE17" s="184"/>
      <c r="AF17" s="184"/>
      <c r="AG17" s="184"/>
      <c r="AH17" s="184"/>
      <c r="AI17" s="232"/>
      <c r="AJ17" s="46"/>
      <c r="AK17" s="183" t="str">
        <f>CONCATENATE('Inv ID'!I26," / ",'Inv ID'!J26)</f>
        <v>2023 / 2024</v>
      </c>
      <c r="AL17" s="184"/>
      <c r="AM17" s="184"/>
      <c r="AN17" s="184"/>
      <c r="AO17" s="184"/>
      <c r="AP17" s="184"/>
      <c r="AQ17" s="184"/>
      <c r="AR17" s="184"/>
      <c r="AS17" s="184"/>
      <c r="AT17" s="184"/>
      <c r="AU17" s="147"/>
      <c r="AV17" s="148"/>
      <c r="AW17" s="148"/>
      <c r="AX17" s="148"/>
      <c r="AY17" s="148"/>
      <c r="AZ17" s="149"/>
    </row>
    <row r="18" spans="1:55" ht="45.75" customHeight="1" thickBot="1" x14ac:dyDescent="0.25">
      <c r="B18" s="222"/>
      <c r="C18" s="223"/>
      <c r="D18" s="223"/>
      <c r="E18" s="223"/>
      <c r="F18" s="217"/>
      <c r="G18" s="217"/>
      <c r="H18" s="217"/>
      <c r="I18" s="217"/>
      <c r="J18" s="217"/>
      <c r="K18" s="217"/>
      <c r="L18" s="217"/>
      <c r="M18" s="217"/>
      <c r="N18" s="217"/>
      <c r="O18" s="217"/>
      <c r="P18" s="217"/>
      <c r="Q18" s="217"/>
      <c r="R18" s="217"/>
      <c r="S18" s="217"/>
      <c r="T18" s="217"/>
      <c r="U18" s="228"/>
      <c r="V18" s="151"/>
      <c r="W18" s="151"/>
      <c r="X18" s="152"/>
      <c r="Y18" s="201" t="str">
        <f>IF($BC$19=2,"Date
jj/mm/aaaa","Date
dd/mm/yyyy")</f>
        <v>Date
dd/mm/yyyy</v>
      </c>
      <c r="Z18" s="202"/>
      <c r="AA18" s="203"/>
      <c r="AB18" s="207" t="str">
        <f>IF($BC$19=2,"Quantité","Quantity")</f>
        <v>Quantity</v>
      </c>
      <c r="AC18" s="207"/>
      <c r="AD18" s="207" t="str">
        <f>IF($BC$19=2,"Prix unitaire","Unit Price")</f>
        <v>Unit Price</v>
      </c>
      <c r="AE18" s="207"/>
      <c r="AF18" s="207"/>
      <c r="AG18" s="205" t="str">
        <f>IF($BC$19=2,"Montant Total - 
Achat","Total Amount -
Purchase")</f>
        <v>Total Amount -
Purchase</v>
      </c>
      <c r="AH18" s="205"/>
      <c r="AI18" s="205"/>
      <c r="AJ18" s="47"/>
      <c r="AK18" s="206" t="str">
        <f>IF($BC$19=2,"Assuré
√","Insured
√")</f>
        <v>Insured
√</v>
      </c>
      <c r="AL18" s="203"/>
      <c r="AM18" s="204" t="str">
        <f>IF($BC$19=2,"Quantité","Quantity")</f>
        <v>Quantity</v>
      </c>
      <c r="AN18" s="204"/>
      <c r="AO18" s="204" t="str">
        <f>IF($BC$19=2,"Prix unitaire","Unit Price")</f>
        <v>Unit Price</v>
      </c>
      <c r="AP18" s="204"/>
      <c r="AQ18" s="204"/>
      <c r="AR18" s="204" t="str">
        <f>IF($BC$19=2,"Montant Total - Remplacement","Total Amount -Replacement")</f>
        <v>Total Amount -Replacement</v>
      </c>
      <c r="AS18" s="204"/>
      <c r="AT18" s="206"/>
      <c r="AU18" s="150"/>
      <c r="AV18" s="151"/>
      <c r="AW18" s="151"/>
      <c r="AX18" s="151"/>
      <c r="AY18" s="151"/>
      <c r="AZ18" s="152"/>
    </row>
    <row r="19" spans="1:55" ht="36" customHeight="1" thickTop="1" x14ac:dyDescent="0.2">
      <c r="A19" s="73">
        <v>1</v>
      </c>
      <c r="B19" s="224"/>
      <c r="C19" s="225"/>
      <c r="D19" s="225"/>
      <c r="E19" s="225"/>
      <c r="F19" s="225"/>
      <c r="G19" s="225"/>
      <c r="H19" s="225"/>
      <c r="I19" s="225"/>
      <c r="J19" s="225"/>
      <c r="K19" s="225"/>
      <c r="L19" s="225"/>
      <c r="M19" s="225"/>
      <c r="N19" s="225"/>
      <c r="O19" s="225"/>
      <c r="P19" s="188"/>
      <c r="Q19" s="188"/>
      <c r="R19" s="211"/>
      <c r="S19" s="211"/>
      <c r="T19" s="211"/>
      <c r="U19" s="212"/>
      <c r="V19" s="142"/>
      <c r="W19" s="142"/>
      <c r="X19" s="143"/>
      <c r="Y19" s="213"/>
      <c r="Z19" s="214"/>
      <c r="AA19" s="214"/>
      <c r="AB19" s="210"/>
      <c r="AC19" s="210"/>
      <c r="AD19" s="209"/>
      <c r="AE19" s="209"/>
      <c r="AF19" s="209"/>
      <c r="AG19" s="187">
        <f t="shared" ref="AG19:AG50" si="0">AD19*AB19</f>
        <v>0</v>
      </c>
      <c r="AH19" s="187"/>
      <c r="AI19" s="187"/>
      <c r="AJ19" s="52"/>
      <c r="AK19" s="188"/>
      <c r="AL19" s="188"/>
      <c r="AM19" s="210"/>
      <c r="AN19" s="210"/>
      <c r="AO19" s="209"/>
      <c r="AP19" s="209"/>
      <c r="AQ19" s="209"/>
      <c r="AR19" s="187">
        <f t="shared" ref="AR19:AR50" si="1">AO19*AM19</f>
        <v>0</v>
      </c>
      <c r="AS19" s="187"/>
      <c r="AT19" s="200"/>
      <c r="AU19" s="141"/>
      <c r="AV19" s="142"/>
      <c r="AW19" s="142"/>
      <c r="AX19" s="142"/>
      <c r="AY19" s="142"/>
      <c r="AZ19" s="143"/>
      <c r="BC19" s="83">
        <f>'Inv ID'!O25</f>
        <v>1</v>
      </c>
    </row>
    <row r="20" spans="1:55" ht="36" customHeight="1" x14ac:dyDescent="0.2">
      <c r="A20" s="73">
        <v>2</v>
      </c>
      <c r="B20" s="170"/>
      <c r="C20" s="167"/>
      <c r="D20" s="167"/>
      <c r="E20" s="167"/>
      <c r="F20" s="167"/>
      <c r="G20" s="167"/>
      <c r="H20" s="167"/>
      <c r="I20" s="167"/>
      <c r="J20" s="167"/>
      <c r="K20" s="167"/>
      <c r="L20" s="167"/>
      <c r="M20" s="167"/>
      <c r="N20" s="167"/>
      <c r="O20" s="167"/>
      <c r="P20" s="168"/>
      <c r="Q20" s="168"/>
      <c r="R20" s="169"/>
      <c r="S20" s="169"/>
      <c r="T20" s="169"/>
      <c r="U20" s="134"/>
      <c r="V20" s="135"/>
      <c r="W20" s="135"/>
      <c r="X20" s="136"/>
      <c r="Y20" s="132"/>
      <c r="Z20" s="133"/>
      <c r="AA20" s="133"/>
      <c r="AB20" s="186"/>
      <c r="AC20" s="186"/>
      <c r="AD20" s="185"/>
      <c r="AE20" s="185"/>
      <c r="AF20" s="185"/>
      <c r="AG20" s="187">
        <f t="shared" si="0"/>
        <v>0</v>
      </c>
      <c r="AH20" s="187"/>
      <c r="AI20" s="187"/>
      <c r="AJ20" s="53"/>
      <c r="AK20" s="188"/>
      <c r="AL20" s="188"/>
      <c r="AM20" s="186"/>
      <c r="AN20" s="186"/>
      <c r="AO20" s="185"/>
      <c r="AP20" s="185"/>
      <c r="AQ20" s="185"/>
      <c r="AR20" s="187">
        <f t="shared" si="1"/>
        <v>0</v>
      </c>
      <c r="AS20" s="187"/>
      <c r="AT20" s="200"/>
      <c r="AU20" s="137"/>
      <c r="AV20" s="135"/>
      <c r="AW20" s="135"/>
      <c r="AX20" s="135"/>
      <c r="AY20" s="135"/>
      <c r="AZ20" s="136"/>
      <c r="BC20" s="25"/>
    </row>
    <row r="21" spans="1:55" ht="36" customHeight="1" x14ac:dyDescent="0.2">
      <c r="A21" s="73">
        <v>3</v>
      </c>
      <c r="B21" s="170"/>
      <c r="C21" s="167"/>
      <c r="D21" s="167"/>
      <c r="E21" s="167"/>
      <c r="F21" s="167"/>
      <c r="G21" s="167"/>
      <c r="H21" s="167"/>
      <c r="I21" s="167"/>
      <c r="J21" s="167"/>
      <c r="K21" s="167"/>
      <c r="L21" s="167"/>
      <c r="M21" s="167"/>
      <c r="N21" s="167"/>
      <c r="O21" s="167"/>
      <c r="P21" s="168"/>
      <c r="Q21" s="168"/>
      <c r="R21" s="169"/>
      <c r="S21" s="169"/>
      <c r="T21" s="169"/>
      <c r="U21" s="134"/>
      <c r="V21" s="135"/>
      <c r="W21" s="135"/>
      <c r="X21" s="136"/>
      <c r="Y21" s="132"/>
      <c r="Z21" s="133"/>
      <c r="AA21" s="133"/>
      <c r="AB21" s="186"/>
      <c r="AC21" s="186"/>
      <c r="AD21" s="185"/>
      <c r="AE21" s="185"/>
      <c r="AF21" s="185"/>
      <c r="AG21" s="187">
        <f t="shared" si="0"/>
        <v>0</v>
      </c>
      <c r="AH21" s="187"/>
      <c r="AI21" s="187"/>
      <c r="AJ21" s="53"/>
      <c r="AK21" s="188"/>
      <c r="AL21" s="188"/>
      <c r="AM21" s="186"/>
      <c r="AN21" s="186"/>
      <c r="AO21" s="185"/>
      <c r="AP21" s="185"/>
      <c r="AQ21" s="185"/>
      <c r="AR21" s="187">
        <f t="shared" si="1"/>
        <v>0</v>
      </c>
      <c r="AS21" s="187"/>
      <c r="AT21" s="200"/>
      <c r="AU21" s="137"/>
      <c r="AV21" s="135"/>
      <c r="AW21" s="135"/>
      <c r="AX21" s="135"/>
      <c r="AY21" s="135"/>
      <c r="AZ21" s="136"/>
      <c r="BC21" s="44" t="s">
        <v>1</v>
      </c>
    </row>
    <row r="22" spans="1:55" ht="36" customHeight="1" x14ac:dyDescent="0.2">
      <c r="A22" s="73">
        <v>4</v>
      </c>
      <c r="B22" s="170"/>
      <c r="C22" s="167"/>
      <c r="D22" s="167"/>
      <c r="E22" s="167"/>
      <c r="F22" s="167"/>
      <c r="G22" s="167"/>
      <c r="H22" s="167"/>
      <c r="I22" s="167"/>
      <c r="J22" s="167"/>
      <c r="K22" s="167"/>
      <c r="L22" s="167"/>
      <c r="M22" s="167"/>
      <c r="N22" s="167"/>
      <c r="O22" s="167"/>
      <c r="P22" s="168"/>
      <c r="Q22" s="168"/>
      <c r="R22" s="169"/>
      <c r="S22" s="169"/>
      <c r="T22" s="169"/>
      <c r="U22" s="134"/>
      <c r="V22" s="135"/>
      <c r="W22" s="135"/>
      <c r="X22" s="136"/>
      <c r="Y22" s="132"/>
      <c r="Z22" s="133"/>
      <c r="AA22" s="133"/>
      <c r="AB22" s="186"/>
      <c r="AC22" s="186"/>
      <c r="AD22" s="185"/>
      <c r="AE22" s="185"/>
      <c r="AF22" s="185"/>
      <c r="AG22" s="187">
        <f t="shared" si="0"/>
        <v>0</v>
      </c>
      <c r="AH22" s="187"/>
      <c r="AI22" s="187"/>
      <c r="AJ22" s="53"/>
      <c r="AK22" s="188"/>
      <c r="AL22" s="188"/>
      <c r="AM22" s="186"/>
      <c r="AN22" s="186"/>
      <c r="AO22" s="185"/>
      <c r="AP22" s="185"/>
      <c r="AQ22" s="185"/>
      <c r="AR22" s="187">
        <f t="shared" si="1"/>
        <v>0</v>
      </c>
      <c r="AS22" s="187"/>
      <c r="AT22" s="200"/>
      <c r="AU22" s="137"/>
      <c r="AV22" s="135"/>
      <c r="AW22" s="135"/>
      <c r="AX22" s="135"/>
      <c r="AY22" s="135"/>
      <c r="AZ22" s="136"/>
    </row>
    <row r="23" spans="1:55" ht="36" customHeight="1" x14ac:dyDescent="0.2">
      <c r="A23" s="73">
        <v>5</v>
      </c>
      <c r="B23" s="170"/>
      <c r="C23" s="167"/>
      <c r="D23" s="167"/>
      <c r="E23" s="167"/>
      <c r="F23" s="167"/>
      <c r="G23" s="167"/>
      <c r="H23" s="167"/>
      <c r="I23" s="167"/>
      <c r="J23" s="167"/>
      <c r="K23" s="167"/>
      <c r="L23" s="167"/>
      <c r="M23" s="167"/>
      <c r="N23" s="167"/>
      <c r="O23" s="167"/>
      <c r="P23" s="168"/>
      <c r="Q23" s="168"/>
      <c r="R23" s="169"/>
      <c r="S23" s="169"/>
      <c r="T23" s="169"/>
      <c r="U23" s="134"/>
      <c r="V23" s="135"/>
      <c r="W23" s="135"/>
      <c r="X23" s="136"/>
      <c r="Y23" s="132"/>
      <c r="Z23" s="133"/>
      <c r="AA23" s="133"/>
      <c r="AB23" s="186"/>
      <c r="AC23" s="186"/>
      <c r="AD23" s="185"/>
      <c r="AE23" s="185"/>
      <c r="AF23" s="185"/>
      <c r="AG23" s="187">
        <f t="shared" si="0"/>
        <v>0</v>
      </c>
      <c r="AH23" s="187"/>
      <c r="AI23" s="187"/>
      <c r="AJ23" s="53"/>
      <c r="AK23" s="188"/>
      <c r="AL23" s="188"/>
      <c r="AM23" s="186"/>
      <c r="AN23" s="186"/>
      <c r="AO23" s="185"/>
      <c r="AP23" s="185"/>
      <c r="AQ23" s="185"/>
      <c r="AR23" s="187">
        <f t="shared" si="1"/>
        <v>0</v>
      </c>
      <c r="AS23" s="187"/>
      <c r="AT23" s="200"/>
      <c r="AU23" s="137"/>
      <c r="AV23" s="135"/>
      <c r="AW23" s="135"/>
      <c r="AX23" s="135"/>
      <c r="AY23" s="135"/>
      <c r="AZ23" s="136"/>
    </row>
    <row r="24" spans="1:55" ht="36" customHeight="1" x14ac:dyDescent="0.2">
      <c r="A24" s="73">
        <v>6</v>
      </c>
      <c r="B24" s="170"/>
      <c r="C24" s="167"/>
      <c r="D24" s="167"/>
      <c r="E24" s="167"/>
      <c r="F24" s="167"/>
      <c r="G24" s="167"/>
      <c r="H24" s="167"/>
      <c r="I24" s="167"/>
      <c r="J24" s="167"/>
      <c r="K24" s="167"/>
      <c r="L24" s="167"/>
      <c r="M24" s="167"/>
      <c r="N24" s="167"/>
      <c r="O24" s="167"/>
      <c r="P24" s="168"/>
      <c r="Q24" s="168"/>
      <c r="R24" s="169"/>
      <c r="S24" s="169"/>
      <c r="T24" s="169"/>
      <c r="U24" s="134"/>
      <c r="V24" s="135"/>
      <c r="W24" s="135"/>
      <c r="X24" s="136"/>
      <c r="Y24" s="132"/>
      <c r="Z24" s="133"/>
      <c r="AA24" s="133"/>
      <c r="AB24" s="186"/>
      <c r="AC24" s="186"/>
      <c r="AD24" s="185"/>
      <c r="AE24" s="185"/>
      <c r="AF24" s="185"/>
      <c r="AG24" s="187">
        <f t="shared" si="0"/>
        <v>0</v>
      </c>
      <c r="AH24" s="187"/>
      <c r="AI24" s="187"/>
      <c r="AJ24" s="53"/>
      <c r="AK24" s="188"/>
      <c r="AL24" s="188"/>
      <c r="AM24" s="186"/>
      <c r="AN24" s="186"/>
      <c r="AO24" s="185"/>
      <c r="AP24" s="185"/>
      <c r="AQ24" s="185"/>
      <c r="AR24" s="187">
        <f t="shared" si="1"/>
        <v>0</v>
      </c>
      <c r="AS24" s="187"/>
      <c r="AT24" s="200"/>
      <c r="AU24" s="137"/>
      <c r="AV24" s="135"/>
      <c r="AW24" s="135"/>
      <c r="AX24" s="135"/>
      <c r="AY24" s="135"/>
      <c r="AZ24" s="136"/>
      <c r="BC24" s="27" t="str">
        <f>B7</f>
        <v>1540-1</v>
      </c>
    </row>
    <row r="25" spans="1:55" ht="36" customHeight="1" x14ac:dyDescent="0.2">
      <c r="A25" s="73">
        <v>7</v>
      </c>
      <c r="B25" s="170"/>
      <c r="C25" s="167"/>
      <c r="D25" s="167"/>
      <c r="E25" s="167"/>
      <c r="F25" s="167"/>
      <c r="G25" s="167"/>
      <c r="H25" s="167"/>
      <c r="I25" s="167"/>
      <c r="J25" s="167"/>
      <c r="K25" s="167"/>
      <c r="L25" s="167"/>
      <c r="M25" s="167"/>
      <c r="N25" s="167"/>
      <c r="O25" s="167"/>
      <c r="P25" s="168"/>
      <c r="Q25" s="168"/>
      <c r="R25" s="169"/>
      <c r="S25" s="169"/>
      <c r="T25" s="169"/>
      <c r="U25" s="134"/>
      <c r="V25" s="135"/>
      <c r="W25" s="135"/>
      <c r="X25" s="136"/>
      <c r="Y25" s="132"/>
      <c r="Z25" s="133"/>
      <c r="AA25" s="133"/>
      <c r="AB25" s="186"/>
      <c r="AC25" s="186"/>
      <c r="AD25" s="185"/>
      <c r="AE25" s="185"/>
      <c r="AF25" s="185"/>
      <c r="AG25" s="187">
        <f t="shared" si="0"/>
        <v>0</v>
      </c>
      <c r="AH25" s="187"/>
      <c r="AI25" s="187"/>
      <c r="AJ25" s="53"/>
      <c r="AK25" s="188"/>
      <c r="AL25" s="188"/>
      <c r="AM25" s="186"/>
      <c r="AN25" s="186"/>
      <c r="AO25" s="185"/>
      <c r="AP25" s="185"/>
      <c r="AQ25" s="185"/>
      <c r="AR25" s="187">
        <f t="shared" si="1"/>
        <v>0</v>
      </c>
      <c r="AS25" s="187"/>
      <c r="AT25" s="200"/>
      <c r="AU25" s="137"/>
      <c r="AV25" s="135"/>
      <c r="AW25" s="135"/>
      <c r="AX25" s="135"/>
      <c r="AY25" s="135"/>
      <c r="AZ25" s="136"/>
      <c r="BC25" s="27" t="str">
        <f>B8</f>
        <v>1540-2</v>
      </c>
    </row>
    <row r="26" spans="1:55" ht="36" customHeight="1" x14ac:dyDescent="0.2">
      <c r="A26" s="73">
        <v>8</v>
      </c>
      <c r="B26" s="170"/>
      <c r="C26" s="167"/>
      <c r="D26" s="167"/>
      <c r="E26" s="167"/>
      <c r="F26" s="167"/>
      <c r="G26" s="167"/>
      <c r="H26" s="167"/>
      <c r="I26" s="167"/>
      <c r="J26" s="167"/>
      <c r="K26" s="167"/>
      <c r="L26" s="167"/>
      <c r="M26" s="167"/>
      <c r="N26" s="167"/>
      <c r="O26" s="167"/>
      <c r="P26" s="168"/>
      <c r="Q26" s="168"/>
      <c r="R26" s="169"/>
      <c r="S26" s="169"/>
      <c r="T26" s="169"/>
      <c r="U26" s="134"/>
      <c r="V26" s="135"/>
      <c r="W26" s="135"/>
      <c r="X26" s="136"/>
      <c r="Y26" s="132"/>
      <c r="Z26" s="133"/>
      <c r="AA26" s="133"/>
      <c r="AB26" s="186"/>
      <c r="AC26" s="186"/>
      <c r="AD26" s="185"/>
      <c r="AE26" s="185"/>
      <c r="AF26" s="185"/>
      <c r="AG26" s="187">
        <f t="shared" si="0"/>
        <v>0</v>
      </c>
      <c r="AH26" s="187"/>
      <c r="AI26" s="187"/>
      <c r="AJ26" s="53"/>
      <c r="AK26" s="188"/>
      <c r="AL26" s="188"/>
      <c r="AM26" s="186"/>
      <c r="AN26" s="186"/>
      <c r="AO26" s="185"/>
      <c r="AP26" s="185"/>
      <c r="AQ26" s="185"/>
      <c r="AR26" s="187">
        <f t="shared" si="1"/>
        <v>0</v>
      </c>
      <c r="AS26" s="187"/>
      <c r="AT26" s="200"/>
      <c r="AU26" s="137"/>
      <c r="AV26" s="135"/>
      <c r="AW26" s="135"/>
      <c r="AX26" s="135"/>
      <c r="AY26" s="135"/>
      <c r="AZ26" s="136"/>
      <c r="BC26" s="27" t="str">
        <f>B9</f>
        <v>1540-3</v>
      </c>
    </row>
    <row r="27" spans="1:55" ht="36" customHeight="1" x14ac:dyDescent="0.2">
      <c r="A27" s="73">
        <v>9</v>
      </c>
      <c r="B27" s="170"/>
      <c r="C27" s="167"/>
      <c r="D27" s="167"/>
      <c r="E27" s="167"/>
      <c r="F27" s="167"/>
      <c r="G27" s="167"/>
      <c r="H27" s="167"/>
      <c r="I27" s="167"/>
      <c r="J27" s="167"/>
      <c r="K27" s="167"/>
      <c r="L27" s="167"/>
      <c r="M27" s="167"/>
      <c r="N27" s="167"/>
      <c r="O27" s="167"/>
      <c r="P27" s="168"/>
      <c r="Q27" s="168"/>
      <c r="R27" s="169"/>
      <c r="S27" s="169"/>
      <c r="T27" s="169"/>
      <c r="U27" s="134"/>
      <c r="V27" s="135"/>
      <c r="W27" s="135"/>
      <c r="X27" s="136"/>
      <c r="Y27" s="132"/>
      <c r="Z27" s="133"/>
      <c r="AA27" s="133"/>
      <c r="AB27" s="186"/>
      <c r="AC27" s="186"/>
      <c r="AD27" s="185"/>
      <c r="AE27" s="185"/>
      <c r="AF27" s="185"/>
      <c r="AG27" s="187">
        <f t="shared" si="0"/>
        <v>0</v>
      </c>
      <c r="AH27" s="187"/>
      <c r="AI27" s="187"/>
      <c r="AJ27" s="53"/>
      <c r="AK27" s="188"/>
      <c r="AL27" s="188"/>
      <c r="AM27" s="186"/>
      <c r="AN27" s="186"/>
      <c r="AO27" s="185"/>
      <c r="AP27" s="185"/>
      <c r="AQ27" s="185"/>
      <c r="AR27" s="187">
        <f t="shared" si="1"/>
        <v>0</v>
      </c>
      <c r="AS27" s="187"/>
      <c r="AT27" s="200"/>
      <c r="AU27" s="137"/>
      <c r="AV27" s="135"/>
      <c r="AW27" s="135"/>
      <c r="AX27" s="135"/>
      <c r="AY27" s="135"/>
      <c r="AZ27" s="136"/>
      <c r="BC27" s="27" t="str">
        <f>B10</f>
        <v>1540-4</v>
      </c>
    </row>
    <row r="28" spans="1:55" ht="36" customHeight="1" x14ac:dyDescent="0.2">
      <c r="A28" s="73">
        <v>10</v>
      </c>
      <c r="B28" s="170"/>
      <c r="C28" s="167"/>
      <c r="D28" s="167"/>
      <c r="E28" s="167"/>
      <c r="F28" s="167"/>
      <c r="G28" s="167"/>
      <c r="H28" s="167"/>
      <c r="I28" s="167"/>
      <c r="J28" s="167"/>
      <c r="K28" s="167"/>
      <c r="L28" s="167"/>
      <c r="M28" s="167"/>
      <c r="N28" s="167"/>
      <c r="O28" s="167"/>
      <c r="P28" s="168"/>
      <c r="Q28" s="168"/>
      <c r="R28" s="169"/>
      <c r="S28" s="169"/>
      <c r="T28" s="169"/>
      <c r="U28" s="134"/>
      <c r="V28" s="135"/>
      <c r="W28" s="135"/>
      <c r="X28" s="136"/>
      <c r="Y28" s="132"/>
      <c r="Z28" s="133"/>
      <c r="AA28" s="133"/>
      <c r="AB28" s="186"/>
      <c r="AC28" s="186"/>
      <c r="AD28" s="185"/>
      <c r="AE28" s="185"/>
      <c r="AF28" s="185"/>
      <c r="AG28" s="187">
        <f t="shared" si="0"/>
        <v>0</v>
      </c>
      <c r="AH28" s="187"/>
      <c r="AI28" s="187"/>
      <c r="AJ28" s="53"/>
      <c r="AK28" s="188"/>
      <c r="AL28" s="188"/>
      <c r="AM28" s="186"/>
      <c r="AN28" s="186"/>
      <c r="AO28" s="185"/>
      <c r="AP28" s="185"/>
      <c r="AQ28" s="185"/>
      <c r="AR28" s="187">
        <f t="shared" si="1"/>
        <v>0</v>
      </c>
      <c r="AS28" s="187"/>
      <c r="AT28" s="200"/>
      <c r="AU28" s="137"/>
      <c r="AV28" s="135"/>
      <c r="AW28" s="135"/>
      <c r="AX28" s="135"/>
      <c r="AY28" s="135"/>
      <c r="AZ28" s="136"/>
      <c r="BC28" s="27" t="str">
        <f>O7</f>
        <v>1540-5</v>
      </c>
    </row>
    <row r="29" spans="1:55" ht="36" customHeight="1" x14ac:dyDescent="0.2">
      <c r="A29" s="73">
        <v>11</v>
      </c>
      <c r="B29" s="170"/>
      <c r="C29" s="167"/>
      <c r="D29" s="167"/>
      <c r="E29" s="167"/>
      <c r="F29" s="167"/>
      <c r="G29" s="167"/>
      <c r="H29" s="167"/>
      <c r="I29" s="167"/>
      <c r="J29" s="167"/>
      <c r="K29" s="167"/>
      <c r="L29" s="167"/>
      <c r="M29" s="167"/>
      <c r="N29" s="167"/>
      <c r="O29" s="167"/>
      <c r="P29" s="168"/>
      <c r="Q29" s="168"/>
      <c r="R29" s="169"/>
      <c r="S29" s="169"/>
      <c r="T29" s="169"/>
      <c r="U29" s="134"/>
      <c r="V29" s="135"/>
      <c r="W29" s="135"/>
      <c r="X29" s="136"/>
      <c r="Y29" s="132"/>
      <c r="Z29" s="133"/>
      <c r="AA29" s="133"/>
      <c r="AB29" s="186"/>
      <c r="AC29" s="186"/>
      <c r="AD29" s="185"/>
      <c r="AE29" s="185"/>
      <c r="AF29" s="185"/>
      <c r="AG29" s="187">
        <f t="shared" si="0"/>
        <v>0</v>
      </c>
      <c r="AH29" s="187"/>
      <c r="AI29" s="187"/>
      <c r="AJ29" s="53"/>
      <c r="AK29" s="188"/>
      <c r="AL29" s="188"/>
      <c r="AM29" s="186"/>
      <c r="AN29" s="186"/>
      <c r="AO29" s="185"/>
      <c r="AP29" s="185"/>
      <c r="AQ29" s="185"/>
      <c r="AR29" s="187">
        <f t="shared" si="1"/>
        <v>0</v>
      </c>
      <c r="AS29" s="187"/>
      <c r="AT29" s="200"/>
      <c r="AU29" s="137"/>
      <c r="AV29" s="135"/>
      <c r="AW29" s="135"/>
      <c r="AX29" s="135"/>
      <c r="AY29" s="135"/>
      <c r="AZ29" s="136"/>
      <c r="BC29" s="27" t="str">
        <f>O8</f>
        <v>1540-6</v>
      </c>
    </row>
    <row r="30" spans="1:55" ht="36" customHeight="1" x14ac:dyDescent="0.2">
      <c r="A30" s="73">
        <v>12</v>
      </c>
      <c r="B30" s="170"/>
      <c r="C30" s="167"/>
      <c r="D30" s="167"/>
      <c r="E30" s="167"/>
      <c r="F30" s="167"/>
      <c r="G30" s="167"/>
      <c r="H30" s="167"/>
      <c r="I30" s="167"/>
      <c r="J30" s="167"/>
      <c r="K30" s="167"/>
      <c r="L30" s="167"/>
      <c r="M30" s="167"/>
      <c r="N30" s="167"/>
      <c r="O30" s="167"/>
      <c r="P30" s="168"/>
      <c r="Q30" s="168"/>
      <c r="R30" s="169"/>
      <c r="S30" s="169"/>
      <c r="T30" s="169"/>
      <c r="U30" s="134"/>
      <c r="V30" s="135"/>
      <c r="W30" s="135"/>
      <c r="X30" s="136"/>
      <c r="Y30" s="132"/>
      <c r="Z30" s="133"/>
      <c r="AA30" s="133"/>
      <c r="AB30" s="186"/>
      <c r="AC30" s="186"/>
      <c r="AD30" s="185"/>
      <c r="AE30" s="185"/>
      <c r="AF30" s="185"/>
      <c r="AG30" s="187">
        <f t="shared" si="0"/>
        <v>0</v>
      </c>
      <c r="AH30" s="187"/>
      <c r="AI30" s="187"/>
      <c r="AJ30" s="53"/>
      <c r="AK30" s="188"/>
      <c r="AL30" s="188"/>
      <c r="AM30" s="186"/>
      <c r="AN30" s="186"/>
      <c r="AO30" s="185"/>
      <c r="AP30" s="185"/>
      <c r="AQ30" s="185"/>
      <c r="AR30" s="187">
        <f t="shared" si="1"/>
        <v>0</v>
      </c>
      <c r="AS30" s="187"/>
      <c r="AT30" s="200"/>
      <c r="AU30" s="137"/>
      <c r="AV30" s="135"/>
      <c r="AW30" s="135"/>
      <c r="AX30" s="135"/>
      <c r="AY30" s="135"/>
      <c r="AZ30" s="136"/>
      <c r="BC30" s="27" t="str">
        <f>O9</f>
        <v>1540-7</v>
      </c>
    </row>
    <row r="31" spans="1:55" ht="36" customHeight="1" x14ac:dyDescent="0.2">
      <c r="A31" s="73">
        <v>13</v>
      </c>
      <c r="B31" s="170"/>
      <c r="C31" s="167"/>
      <c r="D31" s="167"/>
      <c r="E31" s="167"/>
      <c r="F31" s="167"/>
      <c r="G31" s="167"/>
      <c r="H31" s="167"/>
      <c r="I31" s="167"/>
      <c r="J31" s="167"/>
      <c r="K31" s="167"/>
      <c r="L31" s="167"/>
      <c r="M31" s="167"/>
      <c r="N31" s="167"/>
      <c r="O31" s="167"/>
      <c r="P31" s="168"/>
      <c r="Q31" s="168"/>
      <c r="R31" s="169"/>
      <c r="S31" s="169"/>
      <c r="T31" s="169"/>
      <c r="U31" s="134"/>
      <c r="V31" s="135"/>
      <c r="W31" s="135"/>
      <c r="X31" s="136"/>
      <c r="Y31" s="132"/>
      <c r="Z31" s="133"/>
      <c r="AA31" s="133"/>
      <c r="AB31" s="186"/>
      <c r="AC31" s="186"/>
      <c r="AD31" s="185"/>
      <c r="AE31" s="185"/>
      <c r="AF31" s="185"/>
      <c r="AG31" s="187">
        <f t="shared" si="0"/>
        <v>0</v>
      </c>
      <c r="AH31" s="187"/>
      <c r="AI31" s="187"/>
      <c r="AJ31" s="53"/>
      <c r="AK31" s="188"/>
      <c r="AL31" s="188"/>
      <c r="AM31" s="186"/>
      <c r="AN31" s="186"/>
      <c r="AO31" s="185"/>
      <c r="AP31" s="185"/>
      <c r="AQ31" s="185"/>
      <c r="AR31" s="187">
        <f t="shared" si="1"/>
        <v>0</v>
      </c>
      <c r="AS31" s="187"/>
      <c r="AT31" s="200"/>
      <c r="AU31" s="137"/>
      <c r="AV31" s="135"/>
      <c r="AW31" s="135"/>
      <c r="AX31" s="135"/>
      <c r="AY31" s="135"/>
      <c r="AZ31" s="136"/>
      <c r="BC31" s="27" t="str">
        <f>O10</f>
        <v>1540-8</v>
      </c>
    </row>
    <row r="32" spans="1:55" ht="36" customHeight="1" x14ac:dyDescent="0.2">
      <c r="A32" s="73">
        <v>14</v>
      </c>
      <c r="B32" s="170"/>
      <c r="C32" s="167"/>
      <c r="D32" s="167"/>
      <c r="E32" s="167"/>
      <c r="F32" s="167"/>
      <c r="G32" s="167"/>
      <c r="H32" s="167"/>
      <c r="I32" s="167"/>
      <c r="J32" s="167"/>
      <c r="K32" s="167"/>
      <c r="L32" s="167"/>
      <c r="M32" s="167"/>
      <c r="N32" s="167"/>
      <c r="O32" s="167"/>
      <c r="P32" s="168"/>
      <c r="Q32" s="168"/>
      <c r="R32" s="169"/>
      <c r="S32" s="169"/>
      <c r="T32" s="169"/>
      <c r="U32" s="134"/>
      <c r="V32" s="135"/>
      <c r="W32" s="135"/>
      <c r="X32" s="136"/>
      <c r="Y32" s="132"/>
      <c r="Z32" s="133"/>
      <c r="AA32" s="133"/>
      <c r="AB32" s="186"/>
      <c r="AC32" s="186"/>
      <c r="AD32" s="185"/>
      <c r="AE32" s="185"/>
      <c r="AF32" s="185"/>
      <c r="AG32" s="187">
        <f t="shared" si="0"/>
        <v>0</v>
      </c>
      <c r="AH32" s="187"/>
      <c r="AI32" s="187"/>
      <c r="AJ32" s="53"/>
      <c r="AK32" s="188"/>
      <c r="AL32" s="188"/>
      <c r="AM32" s="186"/>
      <c r="AN32" s="186"/>
      <c r="AO32" s="185"/>
      <c r="AP32" s="185"/>
      <c r="AQ32" s="185"/>
      <c r="AR32" s="187">
        <f t="shared" si="1"/>
        <v>0</v>
      </c>
      <c r="AS32" s="187"/>
      <c r="AT32" s="200"/>
      <c r="AU32" s="137"/>
      <c r="AV32" s="135"/>
      <c r="AW32" s="135"/>
      <c r="AX32" s="135"/>
      <c r="AY32" s="135"/>
      <c r="AZ32" s="136"/>
    </row>
    <row r="33" spans="1:52" ht="36" customHeight="1" x14ac:dyDescent="0.2">
      <c r="A33" s="73">
        <v>15</v>
      </c>
      <c r="B33" s="170"/>
      <c r="C33" s="167"/>
      <c r="D33" s="167"/>
      <c r="E33" s="167"/>
      <c r="F33" s="167"/>
      <c r="G33" s="167"/>
      <c r="H33" s="167"/>
      <c r="I33" s="167"/>
      <c r="J33" s="167"/>
      <c r="K33" s="167"/>
      <c r="L33" s="167"/>
      <c r="M33" s="167"/>
      <c r="N33" s="167"/>
      <c r="O33" s="167"/>
      <c r="P33" s="168"/>
      <c r="Q33" s="168"/>
      <c r="R33" s="169"/>
      <c r="S33" s="169"/>
      <c r="T33" s="169"/>
      <c r="U33" s="134"/>
      <c r="V33" s="135"/>
      <c r="W33" s="135"/>
      <c r="X33" s="136"/>
      <c r="Y33" s="132"/>
      <c r="Z33" s="133"/>
      <c r="AA33" s="133"/>
      <c r="AB33" s="186"/>
      <c r="AC33" s="186"/>
      <c r="AD33" s="185"/>
      <c r="AE33" s="185"/>
      <c r="AF33" s="185"/>
      <c r="AG33" s="187">
        <f t="shared" si="0"/>
        <v>0</v>
      </c>
      <c r="AH33" s="187"/>
      <c r="AI33" s="187"/>
      <c r="AJ33" s="53"/>
      <c r="AK33" s="188"/>
      <c r="AL33" s="188"/>
      <c r="AM33" s="186"/>
      <c r="AN33" s="186"/>
      <c r="AO33" s="185"/>
      <c r="AP33" s="185"/>
      <c r="AQ33" s="185"/>
      <c r="AR33" s="187">
        <f t="shared" si="1"/>
        <v>0</v>
      </c>
      <c r="AS33" s="187"/>
      <c r="AT33" s="200"/>
      <c r="AU33" s="137"/>
      <c r="AV33" s="135"/>
      <c r="AW33" s="135"/>
      <c r="AX33" s="135"/>
      <c r="AY33" s="135"/>
      <c r="AZ33" s="136"/>
    </row>
    <row r="34" spans="1:52" ht="36" customHeight="1" x14ac:dyDescent="0.2">
      <c r="A34" s="73">
        <v>16</v>
      </c>
      <c r="B34" s="170"/>
      <c r="C34" s="167"/>
      <c r="D34" s="167"/>
      <c r="E34" s="167"/>
      <c r="F34" s="167"/>
      <c r="G34" s="167"/>
      <c r="H34" s="167"/>
      <c r="I34" s="167"/>
      <c r="J34" s="167"/>
      <c r="K34" s="167"/>
      <c r="L34" s="167"/>
      <c r="M34" s="167"/>
      <c r="N34" s="167"/>
      <c r="O34" s="167"/>
      <c r="P34" s="168"/>
      <c r="Q34" s="168"/>
      <c r="R34" s="169"/>
      <c r="S34" s="169"/>
      <c r="T34" s="169"/>
      <c r="U34" s="134"/>
      <c r="V34" s="135"/>
      <c r="W34" s="135"/>
      <c r="X34" s="136"/>
      <c r="Y34" s="132"/>
      <c r="Z34" s="133"/>
      <c r="AA34" s="133"/>
      <c r="AB34" s="186"/>
      <c r="AC34" s="186"/>
      <c r="AD34" s="185"/>
      <c r="AE34" s="185"/>
      <c r="AF34" s="185"/>
      <c r="AG34" s="187">
        <f t="shared" si="0"/>
        <v>0</v>
      </c>
      <c r="AH34" s="187"/>
      <c r="AI34" s="187"/>
      <c r="AJ34" s="53"/>
      <c r="AK34" s="188"/>
      <c r="AL34" s="188"/>
      <c r="AM34" s="186"/>
      <c r="AN34" s="186"/>
      <c r="AO34" s="185"/>
      <c r="AP34" s="185"/>
      <c r="AQ34" s="185"/>
      <c r="AR34" s="187">
        <f t="shared" si="1"/>
        <v>0</v>
      </c>
      <c r="AS34" s="187"/>
      <c r="AT34" s="200"/>
      <c r="AU34" s="137"/>
      <c r="AV34" s="135"/>
      <c r="AW34" s="135"/>
      <c r="AX34" s="135"/>
      <c r="AY34" s="135"/>
      <c r="AZ34" s="136"/>
    </row>
    <row r="35" spans="1:52" ht="36" customHeight="1" x14ac:dyDescent="0.2">
      <c r="A35" s="73">
        <v>17</v>
      </c>
      <c r="B35" s="170"/>
      <c r="C35" s="167"/>
      <c r="D35" s="167"/>
      <c r="E35" s="167"/>
      <c r="F35" s="167"/>
      <c r="G35" s="167"/>
      <c r="H35" s="167"/>
      <c r="I35" s="167"/>
      <c r="J35" s="167"/>
      <c r="K35" s="167"/>
      <c r="L35" s="167"/>
      <c r="M35" s="167"/>
      <c r="N35" s="167"/>
      <c r="O35" s="167"/>
      <c r="P35" s="168"/>
      <c r="Q35" s="168"/>
      <c r="R35" s="169"/>
      <c r="S35" s="169"/>
      <c r="T35" s="169"/>
      <c r="U35" s="134"/>
      <c r="V35" s="135"/>
      <c r="W35" s="135"/>
      <c r="X35" s="136"/>
      <c r="Y35" s="132"/>
      <c r="Z35" s="133"/>
      <c r="AA35" s="133"/>
      <c r="AB35" s="186"/>
      <c r="AC35" s="186"/>
      <c r="AD35" s="185"/>
      <c r="AE35" s="185"/>
      <c r="AF35" s="185"/>
      <c r="AG35" s="187">
        <f t="shared" si="0"/>
        <v>0</v>
      </c>
      <c r="AH35" s="187"/>
      <c r="AI35" s="187"/>
      <c r="AJ35" s="53"/>
      <c r="AK35" s="188"/>
      <c r="AL35" s="188"/>
      <c r="AM35" s="186"/>
      <c r="AN35" s="186"/>
      <c r="AO35" s="185"/>
      <c r="AP35" s="185"/>
      <c r="AQ35" s="185"/>
      <c r="AR35" s="187">
        <f t="shared" si="1"/>
        <v>0</v>
      </c>
      <c r="AS35" s="187"/>
      <c r="AT35" s="200"/>
      <c r="AU35" s="137"/>
      <c r="AV35" s="135"/>
      <c r="AW35" s="135"/>
      <c r="AX35" s="135"/>
      <c r="AY35" s="135"/>
      <c r="AZ35" s="136"/>
    </row>
    <row r="36" spans="1:52" ht="36" customHeight="1" x14ac:dyDescent="0.2">
      <c r="A36" s="73">
        <v>18</v>
      </c>
      <c r="B36" s="170"/>
      <c r="C36" s="167"/>
      <c r="D36" s="167"/>
      <c r="E36" s="167"/>
      <c r="F36" s="167"/>
      <c r="G36" s="167"/>
      <c r="H36" s="167"/>
      <c r="I36" s="167"/>
      <c r="J36" s="167"/>
      <c r="K36" s="167"/>
      <c r="L36" s="167"/>
      <c r="M36" s="167"/>
      <c r="N36" s="167"/>
      <c r="O36" s="167"/>
      <c r="P36" s="168"/>
      <c r="Q36" s="168"/>
      <c r="R36" s="169"/>
      <c r="S36" s="169"/>
      <c r="T36" s="169"/>
      <c r="U36" s="134"/>
      <c r="V36" s="135"/>
      <c r="W36" s="135"/>
      <c r="X36" s="136"/>
      <c r="Y36" s="132"/>
      <c r="Z36" s="133"/>
      <c r="AA36" s="133"/>
      <c r="AB36" s="186"/>
      <c r="AC36" s="186"/>
      <c r="AD36" s="185"/>
      <c r="AE36" s="185"/>
      <c r="AF36" s="185"/>
      <c r="AG36" s="187">
        <f t="shared" si="0"/>
        <v>0</v>
      </c>
      <c r="AH36" s="187"/>
      <c r="AI36" s="187"/>
      <c r="AJ36" s="53"/>
      <c r="AK36" s="188"/>
      <c r="AL36" s="188"/>
      <c r="AM36" s="186"/>
      <c r="AN36" s="186"/>
      <c r="AO36" s="185"/>
      <c r="AP36" s="185"/>
      <c r="AQ36" s="185"/>
      <c r="AR36" s="187">
        <f t="shared" si="1"/>
        <v>0</v>
      </c>
      <c r="AS36" s="187"/>
      <c r="AT36" s="200"/>
      <c r="AU36" s="137"/>
      <c r="AV36" s="135"/>
      <c r="AW36" s="135"/>
      <c r="AX36" s="135"/>
      <c r="AY36" s="135"/>
      <c r="AZ36" s="136"/>
    </row>
    <row r="37" spans="1:52" ht="36" customHeight="1" x14ac:dyDescent="0.2">
      <c r="A37" s="73">
        <v>19</v>
      </c>
      <c r="B37" s="170"/>
      <c r="C37" s="167"/>
      <c r="D37" s="167"/>
      <c r="E37" s="167"/>
      <c r="F37" s="167"/>
      <c r="G37" s="167"/>
      <c r="H37" s="167"/>
      <c r="I37" s="167"/>
      <c r="J37" s="167"/>
      <c r="K37" s="167"/>
      <c r="L37" s="167"/>
      <c r="M37" s="167"/>
      <c r="N37" s="167"/>
      <c r="O37" s="167"/>
      <c r="P37" s="168"/>
      <c r="Q37" s="168"/>
      <c r="R37" s="169"/>
      <c r="S37" s="169"/>
      <c r="T37" s="169"/>
      <c r="U37" s="134"/>
      <c r="V37" s="135"/>
      <c r="W37" s="135"/>
      <c r="X37" s="136"/>
      <c r="Y37" s="132"/>
      <c r="Z37" s="133"/>
      <c r="AA37" s="133"/>
      <c r="AB37" s="186"/>
      <c r="AC37" s="186"/>
      <c r="AD37" s="185"/>
      <c r="AE37" s="185"/>
      <c r="AF37" s="185"/>
      <c r="AG37" s="187">
        <f t="shared" si="0"/>
        <v>0</v>
      </c>
      <c r="AH37" s="187"/>
      <c r="AI37" s="187"/>
      <c r="AJ37" s="53"/>
      <c r="AK37" s="188"/>
      <c r="AL37" s="188"/>
      <c r="AM37" s="186"/>
      <c r="AN37" s="186"/>
      <c r="AO37" s="185"/>
      <c r="AP37" s="185"/>
      <c r="AQ37" s="185"/>
      <c r="AR37" s="187">
        <f t="shared" si="1"/>
        <v>0</v>
      </c>
      <c r="AS37" s="187"/>
      <c r="AT37" s="200"/>
      <c r="AU37" s="137"/>
      <c r="AV37" s="135"/>
      <c r="AW37" s="135"/>
      <c r="AX37" s="135"/>
      <c r="AY37" s="135"/>
      <c r="AZ37" s="136"/>
    </row>
    <row r="38" spans="1:52" ht="36" customHeight="1" x14ac:dyDescent="0.2">
      <c r="A38" s="73">
        <v>20</v>
      </c>
      <c r="B38" s="170"/>
      <c r="C38" s="167"/>
      <c r="D38" s="167"/>
      <c r="E38" s="167"/>
      <c r="F38" s="167"/>
      <c r="G38" s="167"/>
      <c r="H38" s="167"/>
      <c r="I38" s="167"/>
      <c r="J38" s="167"/>
      <c r="K38" s="167"/>
      <c r="L38" s="167"/>
      <c r="M38" s="167"/>
      <c r="N38" s="167"/>
      <c r="O38" s="167"/>
      <c r="P38" s="168"/>
      <c r="Q38" s="168"/>
      <c r="R38" s="169"/>
      <c r="S38" s="169"/>
      <c r="T38" s="169"/>
      <c r="U38" s="134"/>
      <c r="V38" s="135"/>
      <c r="W38" s="135"/>
      <c r="X38" s="136"/>
      <c r="Y38" s="132"/>
      <c r="Z38" s="133"/>
      <c r="AA38" s="133"/>
      <c r="AB38" s="186"/>
      <c r="AC38" s="186"/>
      <c r="AD38" s="185"/>
      <c r="AE38" s="185"/>
      <c r="AF38" s="185"/>
      <c r="AG38" s="187">
        <f t="shared" si="0"/>
        <v>0</v>
      </c>
      <c r="AH38" s="187"/>
      <c r="AI38" s="187"/>
      <c r="AJ38" s="53"/>
      <c r="AK38" s="188"/>
      <c r="AL38" s="188"/>
      <c r="AM38" s="186"/>
      <c r="AN38" s="186"/>
      <c r="AO38" s="185"/>
      <c r="AP38" s="185"/>
      <c r="AQ38" s="185"/>
      <c r="AR38" s="187">
        <f t="shared" si="1"/>
        <v>0</v>
      </c>
      <c r="AS38" s="187"/>
      <c r="AT38" s="200"/>
      <c r="AU38" s="137"/>
      <c r="AV38" s="135"/>
      <c r="AW38" s="135"/>
      <c r="AX38" s="135"/>
      <c r="AY38" s="135"/>
      <c r="AZ38" s="136"/>
    </row>
    <row r="39" spans="1:52" ht="36" customHeight="1" x14ac:dyDescent="0.2">
      <c r="A39" s="73">
        <v>21</v>
      </c>
      <c r="B39" s="170"/>
      <c r="C39" s="167"/>
      <c r="D39" s="167"/>
      <c r="E39" s="167"/>
      <c r="F39" s="167"/>
      <c r="G39" s="167"/>
      <c r="H39" s="167"/>
      <c r="I39" s="167"/>
      <c r="J39" s="167"/>
      <c r="K39" s="167"/>
      <c r="L39" s="167"/>
      <c r="M39" s="167"/>
      <c r="N39" s="167"/>
      <c r="O39" s="167"/>
      <c r="P39" s="168"/>
      <c r="Q39" s="168"/>
      <c r="R39" s="169"/>
      <c r="S39" s="169"/>
      <c r="T39" s="169"/>
      <c r="U39" s="134"/>
      <c r="V39" s="135"/>
      <c r="W39" s="135"/>
      <c r="X39" s="136"/>
      <c r="Y39" s="132"/>
      <c r="Z39" s="133"/>
      <c r="AA39" s="133"/>
      <c r="AB39" s="186"/>
      <c r="AC39" s="186"/>
      <c r="AD39" s="185"/>
      <c r="AE39" s="185"/>
      <c r="AF39" s="185"/>
      <c r="AG39" s="187">
        <f t="shared" si="0"/>
        <v>0</v>
      </c>
      <c r="AH39" s="187"/>
      <c r="AI39" s="187"/>
      <c r="AJ39" s="53"/>
      <c r="AK39" s="188"/>
      <c r="AL39" s="188"/>
      <c r="AM39" s="186"/>
      <c r="AN39" s="186"/>
      <c r="AO39" s="185"/>
      <c r="AP39" s="185"/>
      <c r="AQ39" s="185"/>
      <c r="AR39" s="187">
        <f t="shared" si="1"/>
        <v>0</v>
      </c>
      <c r="AS39" s="187"/>
      <c r="AT39" s="200"/>
      <c r="AU39" s="137"/>
      <c r="AV39" s="135"/>
      <c r="AW39" s="135"/>
      <c r="AX39" s="135"/>
      <c r="AY39" s="135"/>
      <c r="AZ39" s="136"/>
    </row>
    <row r="40" spans="1:52" ht="36" customHeight="1" x14ac:dyDescent="0.2">
      <c r="A40" s="73">
        <v>22</v>
      </c>
      <c r="B40" s="170"/>
      <c r="C40" s="167"/>
      <c r="D40" s="167"/>
      <c r="E40" s="167"/>
      <c r="F40" s="167"/>
      <c r="G40" s="167"/>
      <c r="H40" s="167"/>
      <c r="I40" s="167"/>
      <c r="J40" s="167"/>
      <c r="K40" s="167"/>
      <c r="L40" s="167"/>
      <c r="M40" s="167"/>
      <c r="N40" s="167"/>
      <c r="O40" s="167"/>
      <c r="P40" s="168"/>
      <c r="Q40" s="168"/>
      <c r="R40" s="169"/>
      <c r="S40" s="169"/>
      <c r="T40" s="169"/>
      <c r="U40" s="134"/>
      <c r="V40" s="135"/>
      <c r="W40" s="135"/>
      <c r="X40" s="136"/>
      <c r="Y40" s="132"/>
      <c r="Z40" s="133"/>
      <c r="AA40" s="133"/>
      <c r="AB40" s="186"/>
      <c r="AC40" s="186"/>
      <c r="AD40" s="185"/>
      <c r="AE40" s="185"/>
      <c r="AF40" s="185"/>
      <c r="AG40" s="187">
        <f t="shared" si="0"/>
        <v>0</v>
      </c>
      <c r="AH40" s="187"/>
      <c r="AI40" s="187"/>
      <c r="AJ40" s="53"/>
      <c r="AK40" s="188"/>
      <c r="AL40" s="188"/>
      <c r="AM40" s="186"/>
      <c r="AN40" s="186"/>
      <c r="AO40" s="185"/>
      <c r="AP40" s="185"/>
      <c r="AQ40" s="185"/>
      <c r="AR40" s="187">
        <f t="shared" si="1"/>
        <v>0</v>
      </c>
      <c r="AS40" s="187"/>
      <c r="AT40" s="200"/>
      <c r="AU40" s="137"/>
      <c r="AV40" s="135"/>
      <c r="AW40" s="135"/>
      <c r="AX40" s="135"/>
      <c r="AY40" s="135"/>
      <c r="AZ40" s="136"/>
    </row>
    <row r="41" spans="1:52" ht="36" customHeight="1" x14ac:dyDescent="0.2">
      <c r="A41" s="73">
        <v>23</v>
      </c>
      <c r="B41" s="170"/>
      <c r="C41" s="167"/>
      <c r="D41" s="167"/>
      <c r="E41" s="167"/>
      <c r="F41" s="167"/>
      <c r="G41" s="167"/>
      <c r="H41" s="167"/>
      <c r="I41" s="167"/>
      <c r="J41" s="167"/>
      <c r="K41" s="167"/>
      <c r="L41" s="167"/>
      <c r="M41" s="167"/>
      <c r="N41" s="167"/>
      <c r="O41" s="167"/>
      <c r="P41" s="168"/>
      <c r="Q41" s="168"/>
      <c r="R41" s="169"/>
      <c r="S41" s="169"/>
      <c r="T41" s="169"/>
      <c r="U41" s="134"/>
      <c r="V41" s="135"/>
      <c r="W41" s="135"/>
      <c r="X41" s="136"/>
      <c r="Y41" s="132"/>
      <c r="Z41" s="133"/>
      <c r="AA41" s="133"/>
      <c r="AB41" s="186"/>
      <c r="AC41" s="186"/>
      <c r="AD41" s="185"/>
      <c r="AE41" s="185"/>
      <c r="AF41" s="185"/>
      <c r="AG41" s="187">
        <f t="shared" si="0"/>
        <v>0</v>
      </c>
      <c r="AH41" s="187"/>
      <c r="AI41" s="187"/>
      <c r="AJ41" s="53"/>
      <c r="AK41" s="188"/>
      <c r="AL41" s="188"/>
      <c r="AM41" s="186"/>
      <c r="AN41" s="186"/>
      <c r="AO41" s="185"/>
      <c r="AP41" s="185"/>
      <c r="AQ41" s="185"/>
      <c r="AR41" s="187">
        <f t="shared" si="1"/>
        <v>0</v>
      </c>
      <c r="AS41" s="187"/>
      <c r="AT41" s="200"/>
      <c r="AU41" s="137"/>
      <c r="AV41" s="135"/>
      <c r="AW41" s="135"/>
      <c r="AX41" s="135"/>
      <c r="AY41" s="135"/>
      <c r="AZ41" s="136"/>
    </row>
    <row r="42" spans="1:52" ht="36" customHeight="1" x14ac:dyDescent="0.2">
      <c r="A42" s="73">
        <v>24</v>
      </c>
      <c r="B42" s="170"/>
      <c r="C42" s="167"/>
      <c r="D42" s="167"/>
      <c r="E42" s="167"/>
      <c r="F42" s="167"/>
      <c r="G42" s="167"/>
      <c r="H42" s="167"/>
      <c r="I42" s="167"/>
      <c r="J42" s="167"/>
      <c r="K42" s="167"/>
      <c r="L42" s="167"/>
      <c r="M42" s="167"/>
      <c r="N42" s="167"/>
      <c r="O42" s="167"/>
      <c r="P42" s="168"/>
      <c r="Q42" s="168"/>
      <c r="R42" s="169"/>
      <c r="S42" s="169"/>
      <c r="T42" s="169"/>
      <c r="U42" s="134"/>
      <c r="V42" s="135"/>
      <c r="W42" s="135"/>
      <c r="X42" s="136"/>
      <c r="Y42" s="132"/>
      <c r="Z42" s="133"/>
      <c r="AA42" s="133"/>
      <c r="AB42" s="186"/>
      <c r="AC42" s="186"/>
      <c r="AD42" s="185"/>
      <c r="AE42" s="185"/>
      <c r="AF42" s="185"/>
      <c r="AG42" s="187">
        <f t="shared" si="0"/>
        <v>0</v>
      </c>
      <c r="AH42" s="187"/>
      <c r="AI42" s="187"/>
      <c r="AJ42" s="53"/>
      <c r="AK42" s="188"/>
      <c r="AL42" s="188"/>
      <c r="AM42" s="186"/>
      <c r="AN42" s="186"/>
      <c r="AO42" s="185"/>
      <c r="AP42" s="185"/>
      <c r="AQ42" s="185"/>
      <c r="AR42" s="187">
        <f t="shared" si="1"/>
        <v>0</v>
      </c>
      <c r="AS42" s="187"/>
      <c r="AT42" s="200"/>
      <c r="AU42" s="137"/>
      <c r="AV42" s="135"/>
      <c r="AW42" s="135"/>
      <c r="AX42" s="135"/>
      <c r="AY42" s="135"/>
      <c r="AZ42" s="136"/>
    </row>
    <row r="43" spans="1:52" ht="36" customHeight="1" x14ac:dyDescent="0.2">
      <c r="A43" s="73">
        <v>25</v>
      </c>
      <c r="B43" s="170"/>
      <c r="C43" s="167"/>
      <c r="D43" s="167"/>
      <c r="E43" s="167"/>
      <c r="F43" s="167"/>
      <c r="G43" s="167"/>
      <c r="H43" s="167"/>
      <c r="I43" s="167"/>
      <c r="J43" s="167"/>
      <c r="K43" s="167"/>
      <c r="L43" s="167"/>
      <c r="M43" s="167"/>
      <c r="N43" s="167"/>
      <c r="O43" s="167"/>
      <c r="P43" s="168"/>
      <c r="Q43" s="168"/>
      <c r="R43" s="169"/>
      <c r="S43" s="169"/>
      <c r="T43" s="169"/>
      <c r="U43" s="134"/>
      <c r="V43" s="135"/>
      <c r="W43" s="135"/>
      <c r="X43" s="136"/>
      <c r="Y43" s="132"/>
      <c r="Z43" s="133"/>
      <c r="AA43" s="133"/>
      <c r="AB43" s="186"/>
      <c r="AC43" s="186"/>
      <c r="AD43" s="185"/>
      <c r="AE43" s="185"/>
      <c r="AF43" s="185"/>
      <c r="AG43" s="187">
        <f t="shared" si="0"/>
        <v>0</v>
      </c>
      <c r="AH43" s="187"/>
      <c r="AI43" s="187"/>
      <c r="AJ43" s="53"/>
      <c r="AK43" s="188"/>
      <c r="AL43" s="188"/>
      <c r="AM43" s="186"/>
      <c r="AN43" s="186"/>
      <c r="AO43" s="185"/>
      <c r="AP43" s="185"/>
      <c r="AQ43" s="185"/>
      <c r="AR43" s="187">
        <f t="shared" si="1"/>
        <v>0</v>
      </c>
      <c r="AS43" s="187"/>
      <c r="AT43" s="200"/>
      <c r="AU43" s="137"/>
      <c r="AV43" s="135"/>
      <c r="AW43" s="135"/>
      <c r="AX43" s="135"/>
      <c r="AY43" s="135"/>
      <c r="AZ43" s="136"/>
    </row>
    <row r="44" spans="1:52" ht="36" customHeight="1" x14ac:dyDescent="0.2">
      <c r="A44" s="73">
        <v>26</v>
      </c>
      <c r="B44" s="170"/>
      <c r="C44" s="167"/>
      <c r="D44" s="167"/>
      <c r="E44" s="167"/>
      <c r="F44" s="167"/>
      <c r="G44" s="167"/>
      <c r="H44" s="167"/>
      <c r="I44" s="167"/>
      <c r="J44" s="167"/>
      <c r="K44" s="167"/>
      <c r="L44" s="167"/>
      <c r="M44" s="167"/>
      <c r="N44" s="167"/>
      <c r="O44" s="167"/>
      <c r="P44" s="168"/>
      <c r="Q44" s="168"/>
      <c r="R44" s="169"/>
      <c r="S44" s="169"/>
      <c r="T44" s="169"/>
      <c r="U44" s="134"/>
      <c r="V44" s="135"/>
      <c r="W44" s="135"/>
      <c r="X44" s="136"/>
      <c r="Y44" s="132"/>
      <c r="Z44" s="133"/>
      <c r="AA44" s="133"/>
      <c r="AB44" s="186"/>
      <c r="AC44" s="186"/>
      <c r="AD44" s="185"/>
      <c r="AE44" s="185"/>
      <c r="AF44" s="185"/>
      <c r="AG44" s="187">
        <f t="shared" si="0"/>
        <v>0</v>
      </c>
      <c r="AH44" s="187"/>
      <c r="AI44" s="187"/>
      <c r="AJ44" s="53"/>
      <c r="AK44" s="188"/>
      <c r="AL44" s="188"/>
      <c r="AM44" s="186"/>
      <c r="AN44" s="186"/>
      <c r="AO44" s="185"/>
      <c r="AP44" s="185"/>
      <c r="AQ44" s="185"/>
      <c r="AR44" s="187">
        <f t="shared" si="1"/>
        <v>0</v>
      </c>
      <c r="AS44" s="187"/>
      <c r="AT44" s="200"/>
      <c r="AU44" s="137"/>
      <c r="AV44" s="135"/>
      <c r="AW44" s="135"/>
      <c r="AX44" s="135"/>
      <c r="AY44" s="135"/>
      <c r="AZ44" s="136"/>
    </row>
    <row r="45" spans="1:52" ht="36" customHeight="1" x14ac:dyDescent="0.2">
      <c r="A45" s="73">
        <v>27</v>
      </c>
      <c r="B45" s="170"/>
      <c r="C45" s="167"/>
      <c r="D45" s="167"/>
      <c r="E45" s="167"/>
      <c r="F45" s="167"/>
      <c r="G45" s="167"/>
      <c r="H45" s="167"/>
      <c r="I45" s="167"/>
      <c r="J45" s="167"/>
      <c r="K45" s="167"/>
      <c r="L45" s="167"/>
      <c r="M45" s="167"/>
      <c r="N45" s="167"/>
      <c r="O45" s="167"/>
      <c r="P45" s="168"/>
      <c r="Q45" s="168"/>
      <c r="R45" s="169"/>
      <c r="S45" s="169"/>
      <c r="T45" s="169"/>
      <c r="U45" s="134"/>
      <c r="V45" s="135"/>
      <c r="W45" s="135"/>
      <c r="X45" s="136"/>
      <c r="Y45" s="132"/>
      <c r="Z45" s="133"/>
      <c r="AA45" s="133"/>
      <c r="AB45" s="186"/>
      <c r="AC45" s="186"/>
      <c r="AD45" s="185"/>
      <c r="AE45" s="185"/>
      <c r="AF45" s="185"/>
      <c r="AG45" s="187">
        <f t="shared" si="0"/>
        <v>0</v>
      </c>
      <c r="AH45" s="187"/>
      <c r="AI45" s="187"/>
      <c r="AJ45" s="53"/>
      <c r="AK45" s="188"/>
      <c r="AL45" s="188"/>
      <c r="AM45" s="186"/>
      <c r="AN45" s="186"/>
      <c r="AO45" s="185"/>
      <c r="AP45" s="185"/>
      <c r="AQ45" s="185"/>
      <c r="AR45" s="187">
        <f t="shared" si="1"/>
        <v>0</v>
      </c>
      <c r="AS45" s="187"/>
      <c r="AT45" s="200"/>
      <c r="AU45" s="137"/>
      <c r="AV45" s="135"/>
      <c r="AW45" s="135"/>
      <c r="AX45" s="135"/>
      <c r="AY45" s="135"/>
      <c r="AZ45" s="136"/>
    </row>
    <row r="46" spans="1:52" ht="36" customHeight="1" x14ac:dyDescent="0.2">
      <c r="A46" s="73">
        <v>28</v>
      </c>
      <c r="B46" s="170"/>
      <c r="C46" s="167"/>
      <c r="D46" s="167"/>
      <c r="E46" s="167"/>
      <c r="F46" s="167"/>
      <c r="G46" s="167"/>
      <c r="H46" s="167"/>
      <c r="I46" s="167"/>
      <c r="J46" s="167"/>
      <c r="K46" s="167"/>
      <c r="L46" s="167"/>
      <c r="M46" s="167"/>
      <c r="N46" s="167"/>
      <c r="O46" s="167"/>
      <c r="P46" s="168"/>
      <c r="Q46" s="168"/>
      <c r="R46" s="169"/>
      <c r="S46" s="169"/>
      <c r="T46" s="169"/>
      <c r="U46" s="134"/>
      <c r="V46" s="135"/>
      <c r="W46" s="135"/>
      <c r="X46" s="136"/>
      <c r="Y46" s="132"/>
      <c r="Z46" s="133"/>
      <c r="AA46" s="133"/>
      <c r="AB46" s="186"/>
      <c r="AC46" s="186"/>
      <c r="AD46" s="185"/>
      <c r="AE46" s="185"/>
      <c r="AF46" s="185"/>
      <c r="AG46" s="187">
        <f t="shared" si="0"/>
        <v>0</v>
      </c>
      <c r="AH46" s="187"/>
      <c r="AI46" s="187"/>
      <c r="AJ46" s="53"/>
      <c r="AK46" s="188"/>
      <c r="AL46" s="188"/>
      <c r="AM46" s="186"/>
      <c r="AN46" s="186"/>
      <c r="AO46" s="185"/>
      <c r="AP46" s="185"/>
      <c r="AQ46" s="185"/>
      <c r="AR46" s="187">
        <f t="shared" si="1"/>
        <v>0</v>
      </c>
      <c r="AS46" s="187"/>
      <c r="AT46" s="200"/>
      <c r="AU46" s="137"/>
      <c r="AV46" s="135"/>
      <c r="AW46" s="135"/>
      <c r="AX46" s="135"/>
      <c r="AY46" s="135"/>
      <c r="AZ46" s="136"/>
    </row>
    <row r="47" spans="1:52" ht="36" customHeight="1" x14ac:dyDescent="0.2">
      <c r="A47" s="73">
        <v>29</v>
      </c>
      <c r="B47" s="170"/>
      <c r="C47" s="167"/>
      <c r="D47" s="167"/>
      <c r="E47" s="167"/>
      <c r="F47" s="167"/>
      <c r="G47" s="167"/>
      <c r="H47" s="167"/>
      <c r="I47" s="167"/>
      <c r="J47" s="167"/>
      <c r="K47" s="167"/>
      <c r="L47" s="167"/>
      <c r="M47" s="167"/>
      <c r="N47" s="167"/>
      <c r="O47" s="167"/>
      <c r="P47" s="168"/>
      <c r="Q47" s="168"/>
      <c r="R47" s="169"/>
      <c r="S47" s="169"/>
      <c r="T47" s="169"/>
      <c r="U47" s="134"/>
      <c r="V47" s="135"/>
      <c r="W47" s="135"/>
      <c r="X47" s="136"/>
      <c r="Y47" s="132"/>
      <c r="Z47" s="133"/>
      <c r="AA47" s="133"/>
      <c r="AB47" s="186"/>
      <c r="AC47" s="186"/>
      <c r="AD47" s="185"/>
      <c r="AE47" s="185"/>
      <c r="AF47" s="185"/>
      <c r="AG47" s="187">
        <f t="shared" si="0"/>
        <v>0</v>
      </c>
      <c r="AH47" s="187"/>
      <c r="AI47" s="187"/>
      <c r="AJ47" s="53"/>
      <c r="AK47" s="188"/>
      <c r="AL47" s="188"/>
      <c r="AM47" s="186"/>
      <c r="AN47" s="186"/>
      <c r="AO47" s="185"/>
      <c r="AP47" s="185"/>
      <c r="AQ47" s="185"/>
      <c r="AR47" s="187">
        <f t="shared" si="1"/>
        <v>0</v>
      </c>
      <c r="AS47" s="187"/>
      <c r="AT47" s="200"/>
      <c r="AU47" s="137"/>
      <c r="AV47" s="135"/>
      <c r="AW47" s="135"/>
      <c r="AX47" s="135"/>
      <c r="AY47" s="135"/>
      <c r="AZ47" s="136"/>
    </row>
    <row r="48" spans="1:52" ht="36" customHeight="1" x14ac:dyDescent="0.2">
      <c r="A48" s="73">
        <v>30</v>
      </c>
      <c r="B48" s="170"/>
      <c r="C48" s="167"/>
      <c r="D48" s="167"/>
      <c r="E48" s="167"/>
      <c r="F48" s="167"/>
      <c r="G48" s="167"/>
      <c r="H48" s="167"/>
      <c r="I48" s="167"/>
      <c r="J48" s="167"/>
      <c r="K48" s="167"/>
      <c r="L48" s="167"/>
      <c r="M48" s="167"/>
      <c r="N48" s="167"/>
      <c r="O48" s="167"/>
      <c r="P48" s="168"/>
      <c r="Q48" s="168"/>
      <c r="R48" s="169"/>
      <c r="S48" s="169"/>
      <c r="T48" s="169"/>
      <c r="U48" s="134"/>
      <c r="V48" s="135"/>
      <c r="W48" s="135"/>
      <c r="X48" s="136"/>
      <c r="Y48" s="132"/>
      <c r="Z48" s="133"/>
      <c r="AA48" s="133"/>
      <c r="AB48" s="186"/>
      <c r="AC48" s="186"/>
      <c r="AD48" s="185"/>
      <c r="AE48" s="185"/>
      <c r="AF48" s="185"/>
      <c r="AG48" s="187">
        <f t="shared" si="0"/>
        <v>0</v>
      </c>
      <c r="AH48" s="187"/>
      <c r="AI48" s="187"/>
      <c r="AJ48" s="53"/>
      <c r="AK48" s="188"/>
      <c r="AL48" s="188"/>
      <c r="AM48" s="186"/>
      <c r="AN48" s="186"/>
      <c r="AO48" s="185"/>
      <c r="AP48" s="185"/>
      <c r="AQ48" s="185"/>
      <c r="AR48" s="187">
        <f t="shared" si="1"/>
        <v>0</v>
      </c>
      <c r="AS48" s="187"/>
      <c r="AT48" s="200"/>
      <c r="AU48" s="137"/>
      <c r="AV48" s="135"/>
      <c r="AW48" s="135"/>
      <c r="AX48" s="135"/>
      <c r="AY48" s="135"/>
      <c r="AZ48" s="136"/>
    </row>
    <row r="49" spans="1:52" ht="36" customHeight="1" x14ac:dyDescent="0.2">
      <c r="A49" s="73">
        <v>31</v>
      </c>
      <c r="B49" s="170"/>
      <c r="C49" s="167"/>
      <c r="D49" s="167"/>
      <c r="E49" s="167"/>
      <c r="F49" s="167"/>
      <c r="G49" s="167"/>
      <c r="H49" s="167"/>
      <c r="I49" s="167"/>
      <c r="J49" s="167"/>
      <c r="K49" s="167"/>
      <c r="L49" s="167"/>
      <c r="M49" s="167"/>
      <c r="N49" s="167"/>
      <c r="O49" s="167"/>
      <c r="P49" s="168"/>
      <c r="Q49" s="168"/>
      <c r="R49" s="169"/>
      <c r="S49" s="169"/>
      <c r="T49" s="169"/>
      <c r="U49" s="134"/>
      <c r="V49" s="135"/>
      <c r="W49" s="135"/>
      <c r="X49" s="136"/>
      <c r="Y49" s="132"/>
      <c r="Z49" s="133"/>
      <c r="AA49" s="133"/>
      <c r="AB49" s="186"/>
      <c r="AC49" s="186"/>
      <c r="AD49" s="185"/>
      <c r="AE49" s="185"/>
      <c r="AF49" s="185"/>
      <c r="AG49" s="187">
        <f t="shared" si="0"/>
        <v>0</v>
      </c>
      <c r="AH49" s="187"/>
      <c r="AI49" s="187"/>
      <c r="AJ49" s="53"/>
      <c r="AK49" s="188"/>
      <c r="AL49" s="188"/>
      <c r="AM49" s="186"/>
      <c r="AN49" s="186"/>
      <c r="AO49" s="185"/>
      <c r="AP49" s="185"/>
      <c r="AQ49" s="185"/>
      <c r="AR49" s="187">
        <f t="shared" si="1"/>
        <v>0</v>
      </c>
      <c r="AS49" s="187"/>
      <c r="AT49" s="200"/>
      <c r="AU49" s="137"/>
      <c r="AV49" s="135"/>
      <c r="AW49" s="135"/>
      <c r="AX49" s="135"/>
      <c r="AY49" s="135"/>
      <c r="AZ49" s="136"/>
    </row>
    <row r="50" spans="1:52" ht="36" customHeight="1" x14ac:dyDescent="0.2">
      <c r="A50" s="73">
        <v>32</v>
      </c>
      <c r="B50" s="170"/>
      <c r="C50" s="167"/>
      <c r="D50" s="167"/>
      <c r="E50" s="167"/>
      <c r="F50" s="167"/>
      <c r="G50" s="167"/>
      <c r="H50" s="167"/>
      <c r="I50" s="167"/>
      <c r="J50" s="167"/>
      <c r="K50" s="167"/>
      <c r="L50" s="167"/>
      <c r="M50" s="167"/>
      <c r="N50" s="167"/>
      <c r="O50" s="167"/>
      <c r="P50" s="168"/>
      <c r="Q50" s="168"/>
      <c r="R50" s="169"/>
      <c r="S50" s="169"/>
      <c r="T50" s="169"/>
      <c r="U50" s="134"/>
      <c r="V50" s="135"/>
      <c r="W50" s="135"/>
      <c r="X50" s="136"/>
      <c r="Y50" s="132"/>
      <c r="Z50" s="133"/>
      <c r="AA50" s="133"/>
      <c r="AB50" s="186"/>
      <c r="AC50" s="186"/>
      <c r="AD50" s="185"/>
      <c r="AE50" s="185"/>
      <c r="AF50" s="185"/>
      <c r="AG50" s="187">
        <f t="shared" si="0"/>
        <v>0</v>
      </c>
      <c r="AH50" s="187"/>
      <c r="AI50" s="187"/>
      <c r="AJ50" s="53"/>
      <c r="AK50" s="188"/>
      <c r="AL50" s="188"/>
      <c r="AM50" s="186"/>
      <c r="AN50" s="186"/>
      <c r="AO50" s="185"/>
      <c r="AP50" s="185"/>
      <c r="AQ50" s="185"/>
      <c r="AR50" s="187">
        <f t="shared" si="1"/>
        <v>0</v>
      </c>
      <c r="AS50" s="187"/>
      <c r="AT50" s="200"/>
      <c r="AU50" s="137"/>
      <c r="AV50" s="135"/>
      <c r="AW50" s="135"/>
      <c r="AX50" s="135"/>
      <c r="AY50" s="135"/>
      <c r="AZ50" s="136"/>
    </row>
    <row r="51" spans="1:52" ht="36" customHeight="1" x14ac:dyDescent="0.2">
      <c r="A51" s="73">
        <v>33</v>
      </c>
      <c r="B51" s="170"/>
      <c r="C51" s="167"/>
      <c r="D51" s="167"/>
      <c r="E51" s="167"/>
      <c r="F51" s="167"/>
      <c r="G51" s="167"/>
      <c r="H51" s="167"/>
      <c r="I51" s="167"/>
      <c r="J51" s="167"/>
      <c r="K51" s="167"/>
      <c r="L51" s="167"/>
      <c r="M51" s="167"/>
      <c r="N51" s="167"/>
      <c r="O51" s="167"/>
      <c r="P51" s="168"/>
      <c r="Q51" s="168"/>
      <c r="R51" s="169"/>
      <c r="S51" s="169"/>
      <c r="T51" s="169"/>
      <c r="U51" s="134"/>
      <c r="V51" s="135"/>
      <c r="W51" s="135"/>
      <c r="X51" s="136"/>
      <c r="Y51" s="132"/>
      <c r="Z51" s="133"/>
      <c r="AA51" s="133"/>
      <c r="AB51" s="186"/>
      <c r="AC51" s="186"/>
      <c r="AD51" s="185"/>
      <c r="AE51" s="185"/>
      <c r="AF51" s="185"/>
      <c r="AG51" s="187">
        <f t="shared" ref="AG51:AG82" si="2">AD51*AB51</f>
        <v>0</v>
      </c>
      <c r="AH51" s="187"/>
      <c r="AI51" s="187"/>
      <c r="AJ51" s="53"/>
      <c r="AK51" s="188"/>
      <c r="AL51" s="188"/>
      <c r="AM51" s="186"/>
      <c r="AN51" s="186"/>
      <c r="AO51" s="185"/>
      <c r="AP51" s="185"/>
      <c r="AQ51" s="185"/>
      <c r="AR51" s="187">
        <f t="shared" ref="AR51:AR82" si="3">AO51*AM51</f>
        <v>0</v>
      </c>
      <c r="AS51" s="187"/>
      <c r="AT51" s="200"/>
      <c r="AU51" s="137"/>
      <c r="AV51" s="135"/>
      <c r="AW51" s="135"/>
      <c r="AX51" s="135"/>
      <c r="AY51" s="135"/>
      <c r="AZ51" s="136"/>
    </row>
    <row r="52" spans="1:52" ht="36" customHeight="1" x14ac:dyDescent="0.2">
      <c r="A52" s="73">
        <v>34</v>
      </c>
      <c r="B52" s="170"/>
      <c r="C52" s="167"/>
      <c r="D52" s="167"/>
      <c r="E52" s="167"/>
      <c r="F52" s="167"/>
      <c r="G52" s="167"/>
      <c r="H52" s="167"/>
      <c r="I52" s="167"/>
      <c r="J52" s="167"/>
      <c r="K52" s="167"/>
      <c r="L52" s="167"/>
      <c r="M52" s="167"/>
      <c r="N52" s="167"/>
      <c r="O52" s="167"/>
      <c r="P52" s="168"/>
      <c r="Q52" s="168"/>
      <c r="R52" s="169"/>
      <c r="S52" s="169"/>
      <c r="T52" s="169"/>
      <c r="U52" s="134"/>
      <c r="V52" s="135"/>
      <c r="W52" s="135"/>
      <c r="X52" s="136"/>
      <c r="Y52" s="132"/>
      <c r="Z52" s="133"/>
      <c r="AA52" s="133"/>
      <c r="AB52" s="186"/>
      <c r="AC52" s="186"/>
      <c r="AD52" s="185"/>
      <c r="AE52" s="185"/>
      <c r="AF52" s="185"/>
      <c r="AG52" s="187">
        <f t="shared" si="2"/>
        <v>0</v>
      </c>
      <c r="AH52" s="187"/>
      <c r="AI52" s="187"/>
      <c r="AJ52" s="53"/>
      <c r="AK52" s="188"/>
      <c r="AL52" s="188"/>
      <c r="AM52" s="186"/>
      <c r="AN52" s="186"/>
      <c r="AO52" s="185"/>
      <c r="AP52" s="185"/>
      <c r="AQ52" s="185"/>
      <c r="AR52" s="187">
        <f t="shared" si="3"/>
        <v>0</v>
      </c>
      <c r="AS52" s="187"/>
      <c r="AT52" s="200"/>
      <c r="AU52" s="137"/>
      <c r="AV52" s="135"/>
      <c r="AW52" s="135"/>
      <c r="AX52" s="135"/>
      <c r="AY52" s="135"/>
      <c r="AZ52" s="136"/>
    </row>
    <row r="53" spans="1:52" ht="36" customHeight="1" x14ac:dyDescent="0.2">
      <c r="A53" s="73">
        <v>35</v>
      </c>
      <c r="B53" s="170"/>
      <c r="C53" s="167"/>
      <c r="D53" s="167"/>
      <c r="E53" s="167"/>
      <c r="F53" s="167"/>
      <c r="G53" s="167"/>
      <c r="H53" s="167"/>
      <c r="I53" s="167"/>
      <c r="J53" s="167"/>
      <c r="K53" s="167"/>
      <c r="L53" s="167"/>
      <c r="M53" s="167"/>
      <c r="N53" s="167"/>
      <c r="O53" s="167"/>
      <c r="P53" s="168"/>
      <c r="Q53" s="168"/>
      <c r="R53" s="169"/>
      <c r="S53" s="169"/>
      <c r="T53" s="169"/>
      <c r="U53" s="134"/>
      <c r="V53" s="135"/>
      <c r="W53" s="135"/>
      <c r="X53" s="136"/>
      <c r="Y53" s="132"/>
      <c r="Z53" s="133"/>
      <c r="AA53" s="133"/>
      <c r="AB53" s="186"/>
      <c r="AC53" s="186"/>
      <c r="AD53" s="185"/>
      <c r="AE53" s="185"/>
      <c r="AF53" s="185"/>
      <c r="AG53" s="187">
        <f t="shared" si="2"/>
        <v>0</v>
      </c>
      <c r="AH53" s="187"/>
      <c r="AI53" s="187"/>
      <c r="AJ53" s="53"/>
      <c r="AK53" s="188"/>
      <c r="AL53" s="188"/>
      <c r="AM53" s="186"/>
      <c r="AN53" s="186"/>
      <c r="AO53" s="185"/>
      <c r="AP53" s="185"/>
      <c r="AQ53" s="185"/>
      <c r="AR53" s="187">
        <f t="shared" si="3"/>
        <v>0</v>
      </c>
      <c r="AS53" s="187"/>
      <c r="AT53" s="200"/>
      <c r="AU53" s="137"/>
      <c r="AV53" s="135"/>
      <c r="AW53" s="135"/>
      <c r="AX53" s="135"/>
      <c r="AY53" s="135"/>
      <c r="AZ53" s="136"/>
    </row>
    <row r="54" spans="1:52" ht="36" customHeight="1" x14ac:dyDescent="0.2">
      <c r="A54" s="73">
        <v>36</v>
      </c>
      <c r="B54" s="170"/>
      <c r="C54" s="167"/>
      <c r="D54" s="167"/>
      <c r="E54" s="167"/>
      <c r="F54" s="167"/>
      <c r="G54" s="167"/>
      <c r="H54" s="167"/>
      <c r="I54" s="167"/>
      <c r="J54" s="167"/>
      <c r="K54" s="167"/>
      <c r="L54" s="167"/>
      <c r="M54" s="167"/>
      <c r="N54" s="167"/>
      <c r="O54" s="167"/>
      <c r="P54" s="168"/>
      <c r="Q54" s="168"/>
      <c r="R54" s="169"/>
      <c r="S54" s="169"/>
      <c r="T54" s="169"/>
      <c r="U54" s="134"/>
      <c r="V54" s="135"/>
      <c r="W54" s="135"/>
      <c r="X54" s="136"/>
      <c r="Y54" s="132"/>
      <c r="Z54" s="133"/>
      <c r="AA54" s="133"/>
      <c r="AB54" s="186"/>
      <c r="AC54" s="186"/>
      <c r="AD54" s="185"/>
      <c r="AE54" s="185"/>
      <c r="AF54" s="185"/>
      <c r="AG54" s="187">
        <f t="shared" si="2"/>
        <v>0</v>
      </c>
      <c r="AH54" s="187"/>
      <c r="AI54" s="187"/>
      <c r="AJ54" s="53"/>
      <c r="AK54" s="188"/>
      <c r="AL54" s="188"/>
      <c r="AM54" s="186"/>
      <c r="AN54" s="186"/>
      <c r="AO54" s="185"/>
      <c r="AP54" s="185"/>
      <c r="AQ54" s="185"/>
      <c r="AR54" s="187">
        <f t="shared" si="3"/>
        <v>0</v>
      </c>
      <c r="AS54" s="187"/>
      <c r="AT54" s="200"/>
      <c r="AU54" s="137"/>
      <c r="AV54" s="135"/>
      <c r="AW54" s="135"/>
      <c r="AX54" s="135"/>
      <c r="AY54" s="135"/>
      <c r="AZ54" s="136"/>
    </row>
    <row r="55" spans="1:52" ht="36" customHeight="1" x14ac:dyDescent="0.2">
      <c r="A55" s="73">
        <v>37</v>
      </c>
      <c r="B55" s="170"/>
      <c r="C55" s="167"/>
      <c r="D55" s="167"/>
      <c r="E55" s="167"/>
      <c r="F55" s="167"/>
      <c r="G55" s="167"/>
      <c r="H55" s="167"/>
      <c r="I55" s="167"/>
      <c r="J55" s="167"/>
      <c r="K55" s="167"/>
      <c r="L55" s="167"/>
      <c r="M55" s="167"/>
      <c r="N55" s="167"/>
      <c r="O55" s="167"/>
      <c r="P55" s="168"/>
      <c r="Q55" s="168"/>
      <c r="R55" s="169"/>
      <c r="S55" s="169"/>
      <c r="T55" s="169"/>
      <c r="U55" s="134"/>
      <c r="V55" s="135"/>
      <c r="W55" s="135"/>
      <c r="X55" s="136"/>
      <c r="Y55" s="132"/>
      <c r="Z55" s="133"/>
      <c r="AA55" s="133"/>
      <c r="AB55" s="186"/>
      <c r="AC55" s="186"/>
      <c r="AD55" s="185"/>
      <c r="AE55" s="185"/>
      <c r="AF55" s="185"/>
      <c r="AG55" s="187">
        <f t="shared" si="2"/>
        <v>0</v>
      </c>
      <c r="AH55" s="187"/>
      <c r="AI55" s="187"/>
      <c r="AJ55" s="53"/>
      <c r="AK55" s="188"/>
      <c r="AL55" s="188"/>
      <c r="AM55" s="186"/>
      <c r="AN55" s="186"/>
      <c r="AO55" s="185"/>
      <c r="AP55" s="185"/>
      <c r="AQ55" s="185"/>
      <c r="AR55" s="187">
        <f t="shared" si="3"/>
        <v>0</v>
      </c>
      <c r="AS55" s="187"/>
      <c r="AT55" s="200"/>
      <c r="AU55" s="137"/>
      <c r="AV55" s="135"/>
      <c r="AW55" s="135"/>
      <c r="AX55" s="135"/>
      <c r="AY55" s="135"/>
      <c r="AZ55" s="136"/>
    </row>
    <row r="56" spans="1:52" ht="36" customHeight="1" x14ac:dyDescent="0.2">
      <c r="A56" s="73">
        <v>38</v>
      </c>
      <c r="B56" s="170"/>
      <c r="C56" s="167"/>
      <c r="D56" s="167"/>
      <c r="E56" s="167"/>
      <c r="F56" s="167"/>
      <c r="G56" s="167"/>
      <c r="H56" s="167"/>
      <c r="I56" s="167"/>
      <c r="J56" s="167"/>
      <c r="K56" s="167"/>
      <c r="L56" s="167"/>
      <c r="M56" s="167"/>
      <c r="N56" s="167"/>
      <c r="O56" s="167"/>
      <c r="P56" s="168"/>
      <c r="Q56" s="168"/>
      <c r="R56" s="169"/>
      <c r="S56" s="169"/>
      <c r="T56" s="169"/>
      <c r="U56" s="134"/>
      <c r="V56" s="135"/>
      <c r="W56" s="135"/>
      <c r="X56" s="136"/>
      <c r="Y56" s="132"/>
      <c r="Z56" s="133"/>
      <c r="AA56" s="133"/>
      <c r="AB56" s="186"/>
      <c r="AC56" s="186"/>
      <c r="AD56" s="185"/>
      <c r="AE56" s="185"/>
      <c r="AF56" s="185"/>
      <c r="AG56" s="187">
        <f t="shared" si="2"/>
        <v>0</v>
      </c>
      <c r="AH56" s="187"/>
      <c r="AI56" s="187"/>
      <c r="AJ56" s="53"/>
      <c r="AK56" s="188"/>
      <c r="AL56" s="188"/>
      <c r="AM56" s="186"/>
      <c r="AN56" s="186"/>
      <c r="AO56" s="185"/>
      <c r="AP56" s="185"/>
      <c r="AQ56" s="185"/>
      <c r="AR56" s="187">
        <f t="shared" si="3"/>
        <v>0</v>
      </c>
      <c r="AS56" s="187"/>
      <c r="AT56" s="200"/>
      <c r="AU56" s="137"/>
      <c r="AV56" s="135"/>
      <c r="AW56" s="135"/>
      <c r="AX56" s="135"/>
      <c r="AY56" s="135"/>
      <c r="AZ56" s="136"/>
    </row>
    <row r="57" spans="1:52" ht="36" customHeight="1" x14ac:dyDescent="0.2">
      <c r="A57" s="73">
        <v>39</v>
      </c>
      <c r="B57" s="170"/>
      <c r="C57" s="167"/>
      <c r="D57" s="167"/>
      <c r="E57" s="167"/>
      <c r="F57" s="167"/>
      <c r="G57" s="167"/>
      <c r="H57" s="167"/>
      <c r="I57" s="167"/>
      <c r="J57" s="167"/>
      <c r="K57" s="167"/>
      <c r="L57" s="167"/>
      <c r="M57" s="167"/>
      <c r="N57" s="167"/>
      <c r="O57" s="167"/>
      <c r="P57" s="168"/>
      <c r="Q57" s="168"/>
      <c r="R57" s="169"/>
      <c r="S57" s="169"/>
      <c r="T57" s="169"/>
      <c r="U57" s="134"/>
      <c r="V57" s="135"/>
      <c r="W57" s="135"/>
      <c r="X57" s="136"/>
      <c r="Y57" s="132"/>
      <c r="Z57" s="133"/>
      <c r="AA57" s="133"/>
      <c r="AB57" s="186"/>
      <c r="AC57" s="186"/>
      <c r="AD57" s="185"/>
      <c r="AE57" s="185"/>
      <c r="AF57" s="185"/>
      <c r="AG57" s="187">
        <f t="shared" si="2"/>
        <v>0</v>
      </c>
      <c r="AH57" s="187"/>
      <c r="AI57" s="187"/>
      <c r="AJ57" s="53"/>
      <c r="AK57" s="188"/>
      <c r="AL57" s="188"/>
      <c r="AM57" s="186"/>
      <c r="AN57" s="186"/>
      <c r="AO57" s="185"/>
      <c r="AP57" s="185"/>
      <c r="AQ57" s="185"/>
      <c r="AR57" s="187">
        <f t="shared" si="3"/>
        <v>0</v>
      </c>
      <c r="AS57" s="187"/>
      <c r="AT57" s="200"/>
      <c r="AU57" s="137"/>
      <c r="AV57" s="135"/>
      <c r="AW57" s="135"/>
      <c r="AX57" s="135"/>
      <c r="AY57" s="135"/>
      <c r="AZ57" s="136"/>
    </row>
    <row r="58" spans="1:52" ht="36" customHeight="1" x14ac:dyDescent="0.2">
      <c r="A58" s="73">
        <v>40</v>
      </c>
      <c r="B58" s="170"/>
      <c r="C58" s="167"/>
      <c r="D58" s="167"/>
      <c r="E58" s="167"/>
      <c r="F58" s="167"/>
      <c r="G58" s="167"/>
      <c r="H58" s="167"/>
      <c r="I58" s="167"/>
      <c r="J58" s="167"/>
      <c r="K58" s="167"/>
      <c r="L58" s="167"/>
      <c r="M58" s="167"/>
      <c r="N58" s="167"/>
      <c r="O58" s="167"/>
      <c r="P58" s="168"/>
      <c r="Q58" s="168"/>
      <c r="R58" s="169"/>
      <c r="S58" s="169"/>
      <c r="T58" s="169"/>
      <c r="U58" s="134"/>
      <c r="V58" s="135"/>
      <c r="W58" s="135"/>
      <c r="X58" s="136"/>
      <c r="Y58" s="132"/>
      <c r="Z58" s="133"/>
      <c r="AA58" s="133"/>
      <c r="AB58" s="186"/>
      <c r="AC58" s="186"/>
      <c r="AD58" s="185"/>
      <c r="AE58" s="185"/>
      <c r="AF58" s="185"/>
      <c r="AG58" s="187">
        <f t="shared" si="2"/>
        <v>0</v>
      </c>
      <c r="AH58" s="187"/>
      <c r="AI58" s="187"/>
      <c r="AJ58" s="53"/>
      <c r="AK58" s="188"/>
      <c r="AL58" s="188"/>
      <c r="AM58" s="186"/>
      <c r="AN58" s="186"/>
      <c r="AO58" s="185"/>
      <c r="AP58" s="185"/>
      <c r="AQ58" s="185"/>
      <c r="AR58" s="187">
        <f t="shared" si="3"/>
        <v>0</v>
      </c>
      <c r="AS58" s="187"/>
      <c r="AT58" s="200"/>
      <c r="AU58" s="137"/>
      <c r="AV58" s="135"/>
      <c r="AW58" s="135"/>
      <c r="AX58" s="135"/>
      <c r="AY58" s="135"/>
      <c r="AZ58" s="136"/>
    </row>
    <row r="59" spans="1:52" ht="36" customHeight="1" x14ac:dyDescent="0.2">
      <c r="A59" s="73">
        <v>41</v>
      </c>
      <c r="B59" s="170"/>
      <c r="C59" s="167"/>
      <c r="D59" s="167"/>
      <c r="E59" s="167"/>
      <c r="F59" s="167"/>
      <c r="G59" s="167"/>
      <c r="H59" s="167"/>
      <c r="I59" s="167"/>
      <c r="J59" s="167"/>
      <c r="K59" s="167"/>
      <c r="L59" s="167"/>
      <c r="M59" s="167"/>
      <c r="N59" s="167"/>
      <c r="O59" s="167"/>
      <c r="P59" s="168"/>
      <c r="Q59" s="168"/>
      <c r="R59" s="169"/>
      <c r="S59" s="169"/>
      <c r="T59" s="169"/>
      <c r="U59" s="134"/>
      <c r="V59" s="135"/>
      <c r="W59" s="135"/>
      <c r="X59" s="136"/>
      <c r="Y59" s="132"/>
      <c r="Z59" s="133"/>
      <c r="AA59" s="133"/>
      <c r="AB59" s="186"/>
      <c r="AC59" s="186"/>
      <c r="AD59" s="185"/>
      <c r="AE59" s="185"/>
      <c r="AF59" s="185"/>
      <c r="AG59" s="187">
        <f t="shared" si="2"/>
        <v>0</v>
      </c>
      <c r="AH59" s="187"/>
      <c r="AI59" s="187"/>
      <c r="AJ59" s="53"/>
      <c r="AK59" s="188"/>
      <c r="AL59" s="188"/>
      <c r="AM59" s="186"/>
      <c r="AN59" s="186"/>
      <c r="AO59" s="185"/>
      <c r="AP59" s="185"/>
      <c r="AQ59" s="185"/>
      <c r="AR59" s="187">
        <f t="shared" si="3"/>
        <v>0</v>
      </c>
      <c r="AS59" s="187"/>
      <c r="AT59" s="200"/>
      <c r="AU59" s="137"/>
      <c r="AV59" s="135"/>
      <c r="AW59" s="135"/>
      <c r="AX59" s="135"/>
      <c r="AY59" s="135"/>
      <c r="AZ59" s="136"/>
    </row>
    <row r="60" spans="1:52" ht="36" customHeight="1" x14ac:dyDescent="0.2">
      <c r="A60" s="73">
        <v>42</v>
      </c>
      <c r="B60" s="170"/>
      <c r="C60" s="167"/>
      <c r="D60" s="167"/>
      <c r="E60" s="167"/>
      <c r="F60" s="167"/>
      <c r="G60" s="167"/>
      <c r="H60" s="167"/>
      <c r="I60" s="167"/>
      <c r="J60" s="167"/>
      <c r="K60" s="167"/>
      <c r="L60" s="167"/>
      <c r="M60" s="167"/>
      <c r="N60" s="167"/>
      <c r="O60" s="167"/>
      <c r="P60" s="168"/>
      <c r="Q60" s="168"/>
      <c r="R60" s="169"/>
      <c r="S60" s="169"/>
      <c r="T60" s="169"/>
      <c r="U60" s="134"/>
      <c r="V60" s="135"/>
      <c r="W60" s="135"/>
      <c r="X60" s="136"/>
      <c r="Y60" s="132"/>
      <c r="Z60" s="133"/>
      <c r="AA60" s="133"/>
      <c r="AB60" s="186"/>
      <c r="AC60" s="186"/>
      <c r="AD60" s="185"/>
      <c r="AE60" s="185"/>
      <c r="AF60" s="185"/>
      <c r="AG60" s="187">
        <f t="shared" si="2"/>
        <v>0</v>
      </c>
      <c r="AH60" s="187"/>
      <c r="AI60" s="187"/>
      <c r="AJ60" s="53"/>
      <c r="AK60" s="188"/>
      <c r="AL60" s="188"/>
      <c r="AM60" s="186"/>
      <c r="AN60" s="186"/>
      <c r="AO60" s="185"/>
      <c r="AP60" s="185"/>
      <c r="AQ60" s="185"/>
      <c r="AR60" s="187">
        <f t="shared" si="3"/>
        <v>0</v>
      </c>
      <c r="AS60" s="187"/>
      <c r="AT60" s="200"/>
      <c r="AU60" s="137"/>
      <c r="AV60" s="135"/>
      <c r="AW60" s="135"/>
      <c r="AX60" s="135"/>
      <c r="AY60" s="135"/>
      <c r="AZ60" s="136"/>
    </row>
    <row r="61" spans="1:52" ht="36" customHeight="1" x14ac:dyDescent="0.2">
      <c r="A61" s="73">
        <v>43</v>
      </c>
      <c r="B61" s="170"/>
      <c r="C61" s="167"/>
      <c r="D61" s="167"/>
      <c r="E61" s="167"/>
      <c r="F61" s="167"/>
      <c r="G61" s="167"/>
      <c r="H61" s="167"/>
      <c r="I61" s="167"/>
      <c r="J61" s="167"/>
      <c r="K61" s="167"/>
      <c r="L61" s="167"/>
      <c r="M61" s="167"/>
      <c r="N61" s="167"/>
      <c r="O61" s="167"/>
      <c r="P61" s="168"/>
      <c r="Q61" s="168"/>
      <c r="R61" s="169"/>
      <c r="S61" s="169"/>
      <c r="T61" s="169"/>
      <c r="U61" s="134"/>
      <c r="V61" s="135"/>
      <c r="W61" s="135"/>
      <c r="X61" s="136"/>
      <c r="Y61" s="132"/>
      <c r="Z61" s="133"/>
      <c r="AA61" s="133"/>
      <c r="AB61" s="186"/>
      <c r="AC61" s="186"/>
      <c r="AD61" s="185"/>
      <c r="AE61" s="185"/>
      <c r="AF61" s="185"/>
      <c r="AG61" s="187">
        <f t="shared" si="2"/>
        <v>0</v>
      </c>
      <c r="AH61" s="187"/>
      <c r="AI61" s="187"/>
      <c r="AJ61" s="53"/>
      <c r="AK61" s="188"/>
      <c r="AL61" s="188"/>
      <c r="AM61" s="186"/>
      <c r="AN61" s="186"/>
      <c r="AO61" s="185"/>
      <c r="AP61" s="185"/>
      <c r="AQ61" s="185"/>
      <c r="AR61" s="187">
        <f t="shared" si="3"/>
        <v>0</v>
      </c>
      <c r="AS61" s="187"/>
      <c r="AT61" s="200"/>
      <c r="AU61" s="137"/>
      <c r="AV61" s="135"/>
      <c r="AW61" s="135"/>
      <c r="AX61" s="135"/>
      <c r="AY61" s="135"/>
      <c r="AZ61" s="136"/>
    </row>
    <row r="62" spans="1:52" ht="36" customHeight="1" x14ac:dyDescent="0.2">
      <c r="A62" s="73">
        <v>44</v>
      </c>
      <c r="B62" s="170"/>
      <c r="C62" s="167"/>
      <c r="D62" s="167"/>
      <c r="E62" s="167"/>
      <c r="F62" s="167"/>
      <c r="G62" s="167"/>
      <c r="H62" s="167"/>
      <c r="I62" s="167"/>
      <c r="J62" s="167"/>
      <c r="K62" s="167"/>
      <c r="L62" s="167"/>
      <c r="M62" s="167"/>
      <c r="N62" s="167"/>
      <c r="O62" s="167"/>
      <c r="P62" s="168"/>
      <c r="Q62" s="168"/>
      <c r="R62" s="169"/>
      <c r="S62" s="169"/>
      <c r="T62" s="169"/>
      <c r="U62" s="134"/>
      <c r="V62" s="135"/>
      <c r="W62" s="135"/>
      <c r="X62" s="136"/>
      <c r="Y62" s="132"/>
      <c r="Z62" s="133"/>
      <c r="AA62" s="133"/>
      <c r="AB62" s="186"/>
      <c r="AC62" s="186"/>
      <c r="AD62" s="185"/>
      <c r="AE62" s="185"/>
      <c r="AF62" s="185"/>
      <c r="AG62" s="187">
        <f t="shared" si="2"/>
        <v>0</v>
      </c>
      <c r="AH62" s="187"/>
      <c r="AI62" s="187"/>
      <c r="AJ62" s="53"/>
      <c r="AK62" s="188"/>
      <c r="AL62" s="188"/>
      <c r="AM62" s="186"/>
      <c r="AN62" s="186"/>
      <c r="AO62" s="185"/>
      <c r="AP62" s="185"/>
      <c r="AQ62" s="185"/>
      <c r="AR62" s="187">
        <f t="shared" si="3"/>
        <v>0</v>
      </c>
      <c r="AS62" s="187"/>
      <c r="AT62" s="200"/>
      <c r="AU62" s="137"/>
      <c r="AV62" s="135"/>
      <c r="AW62" s="135"/>
      <c r="AX62" s="135"/>
      <c r="AY62" s="135"/>
      <c r="AZ62" s="136"/>
    </row>
    <row r="63" spans="1:52" ht="36" customHeight="1" x14ac:dyDescent="0.2">
      <c r="A63" s="73">
        <v>45</v>
      </c>
      <c r="B63" s="170"/>
      <c r="C63" s="167"/>
      <c r="D63" s="167"/>
      <c r="E63" s="167"/>
      <c r="F63" s="167"/>
      <c r="G63" s="167"/>
      <c r="H63" s="167"/>
      <c r="I63" s="167"/>
      <c r="J63" s="167"/>
      <c r="K63" s="167"/>
      <c r="L63" s="167"/>
      <c r="M63" s="167"/>
      <c r="N63" s="167"/>
      <c r="O63" s="167"/>
      <c r="P63" s="168"/>
      <c r="Q63" s="168"/>
      <c r="R63" s="169"/>
      <c r="S63" s="169"/>
      <c r="T63" s="169"/>
      <c r="U63" s="134"/>
      <c r="V63" s="135"/>
      <c r="W63" s="135"/>
      <c r="X63" s="136"/>
      <c r="Y63" s="132"/>
      <c r="Z63" s="133"/>
      <c r="AA63" s="133"/>
      <c r="AB63" s="186"/>
      <c r="AC63" s="186"/>
      <c r="AD63" s="185"/>
      <c r="AE63" s="185"/>
      <c r="AF63" s="185"/>
      <c r="AG63" s="187">
        <f t="shared" si="2"/>
        <v>0</v>
      </c>
      <c r="AH63" s="187"/>
      <c r="AI63" s="187"/>
      <c r="AJ63" s="53"/>
      <c r="AK63" s="188"/>
      <c r="AL63" s="188"/>
      <c r="AM63" s="186"/>
      <c r="AN63" s="186"/>
      <c r="AO63" s="185"/>
      <c r="AP63" s="185"/>
      <c r="AQ63" s="185"/>
      <c r="AR63" s="187">
        <f t="shared" si="3"/>
        <v>0</v>
      </c>
      <c r="AS63" s="187"/>
      <c r="AT63" s="200"/>
      <c r="AU63" s="137"/>
      <c r="AV63" s="135"/>
      <c r="AW63" s="135"/>
      <c r="AX63" s="135"/>
      <c r="AY63" s="135"/>
      <c r="AZ63" s="136"/>
    </row>
    <row r="64" spans="1:52" ht="36" customHeight="1" x14ac:dyDescent="0.2">
      <c r="A64" s="73">
        <v>46</v>
      </c>
      <c r="B64" s="170"/>
      <c r="C64" s="167"/>
      <c r="D64" s="167"/>
      <c r="E64" s="167"/>
      <c r="F64" s="167"/>
      <c r="G64" s="167"/>
      <c r="H64" s="167"/>
      <c r="I64" s="167"/>
      <c r="J64" s="167"/>
      <c r="K64" s="167"/>
      <c r="L64" s="167"/>
      <c r="M64" s="167"/>
      <c r="N64" s="167"/>
      <c r="O64" s="167"/>
      <c r="P64" s="168"/>
      <c r="Q64" s="168"/>
      <c r="R64" s="169"/>
      <c r="S64" s="169"/>
      <c r="T64" s="169"/>
      <c r="U64" s="134"/>
      <c r="V64" s="135"/>
      <c r="W64" s="135"/>
      <c r="X64" s="136"/>
      <c r="Y64" s="132"/>
      <c r="Z64" s="133"/>
      <c r="AA64" s="133"/>
      <c r="AB64" s="186"/>
      <c r="AC64" s="186"/>
      <c r="AD64" s="185"/>
      <c r="AE64" s="185"/>
      <c r="AF64" s="185"/>
      <c r="AG64" s="187">
        <f t="shared" si="2"/>
        <v>0</v>
      </c>
      <c r="AH64" s="187"/>
      <c r="AI64" s="187"/>
      <c r="AJ64" s="53"/>
      <c r="AK64" s="188"/>
      <c r="AL64" s="188"/>
      <c r="AM64" s="186"/>
      <c r="AN64" s="186"/>
      <c r="AO64" s="185"/>
      <c r="AP64" s="185"/>
      <c r="AQ64" s="185"/>
      <c r="AR64" s="187">
        <f t="shared" si="3"/>
        <v>0</v>
      </c>
      <c r="AS64" s="187"/>
      <c r="AT64" s="200"/>
      <c r="AU64" s="137"/>
      <c r="AV64" s="135"/>
      <c r="AW64" s="135"/>
      <c r="AX64" s="135"/>
      <c r="AY64" s="135"/>
      <c r="AZ64" s="136"/>
    </row>
    <row r="65" spans="1:52" ht="36" customHeight="1" x14ac:dyDescent="0.2">
      <c r="A65" s="73">
        <v>47</v>
      </c>
      <c r="B65" s="170"/>
      <c r="C65" s="167"/>
      <c r="D65" s="167"/>
      <c r="E65" s="167"/>
      <c r="F65" s="167"/>
      <c r="G65" s="167"/>
      <c r="H65" s="167"/>
      <c r="I65" s="167"/>
      <c r="J65" s="167"/>
      <c r="K65" s="167"/>
      <c r="L65" s="167"/>
      <c r="M65" s="167"/>
      <c r="N65" s="167"/>
      <c r="O65" s="167"/>
      <c r="P65" s="168"/>
      <c r="Q65" s="168"/>
      <c r="R65" s="169"/>
      <c r="S65" s="169"/>
      <c r="T65" s="169"/>
      <c r="U65" s="134"/>
      <c r="V65" s="135"/>
      <c r="W65" s="135"/>
      <c r="X65" s="136"/>
      <c r="Y65" s="132"/>
      <c r="Z65" s="133"/>
      <c r="AA65" s="133"/>
      <c r="AB65" s="186"/>
      <c r="AC65" s="186"/>
      <c r="AD65" s="185"/>
      <c r="AE65" s="185"/>
      <c r="AF65" s="185"/>
      <c r="AG65" s="187">
        <f t="shared" si="2"/>
        <v>0</v>
      </c>
      <c r="AH65" s="187"/>
      <c r="AI65" s="187"/>
      <c r="AJ65" s="53"/>
      <c r="AK65" s="188"/>
      <c r="AL65" s="188"/>
      <c r="AM65" s="186"/>
      <c r="AN65" s="186"/>
      <c r="AO65" s="185"/>
      <c r="AP65" s="185"/>
      <c r="AQ65" s="185"/>
      <c r="AR65" s="187">
        <f t="shared" si="3"/>
        <v>0</v>
      </c>
      <c r="AS65" s="187"/>
      <c r="AT65" s="200"/>
      <c r="AU65" s="137"/>
      <c r="AV65" s="135"/>
      <c r="AW65" s="135"/>
      <c r="AX65" s="135"/>
      <c r="AY65" s="135"/>
      <c r="AZ65" s="136"/>
    </row>
    <row r="66" spans="1:52" ht="36" customHeight="1" x14ac:dyDescent="0.2">
      <c r="A66" s="73">
        <v>48</v>
      </c>
      <c r="B66" s="170"/>
      <c r="C66" s="167"/>
      <c r="D66" s="167"/>
      <c r="E66" s="167"/>
      <c r="F66" s="167"/>
      <c r="G66" s="167"/>
      <c r="H66" s="167"/>
      <c r="I66" s="167"/>
      <c r="J66" s="167"/>
      <c r="K66" s="167"/>
      <c r="L66" s="167"/>
      <c r="M66" s="167"/>
      <c r="N66" s="167"/>
      <c r="O66" s="167"/>
      <c r="P66" s="168"/>
      <c r="Q66" s="168"/>
      <c r="R66" s="169"/>
      <c r="S66" s="169"/>
      <c r="T66" s="169"/>
      <c r="U66" s="134"/>
      <c r="V66" s="135"/>
      <c r="W66" s="135"/>
      <c r="X66" s="136"/>
      <c r="Y66" s="132"/>
      <c r="Z66" s="133"/>
      <c r="AA66" s="133"/>
      <c r="AB66" s="186"/>
      <c r="AC66" s="186"/>
      <c r="AD66" s="185"/>
      <c r="AE66" s="185"/>
      <c r="AF66" s="185"/>
      <c r="AG66" s="187">
        <f t="shared" si="2"/>
        <v>0</v>
      </c>
      <c r="AH66" s="187"/>
      <c r="AI66" s="187"/>
      <c r="AJ66" s="53"/>
      <c r="AK66" s="188"/>
      <c r="AL66" s="188"/>
      <c r="AM66" s="186"/>
      <c r="AN66" s="186"/>
      <c r="AO66" s="185"/>
      <c r="AP66" s="185"/>
      <c r="AQ66" s="185"/>
      <c r="AR66" s="187">
        <f t="shared" si="3"/>
        <v>0</v>
      </c>
      <c r="AS66" s="187"/>
      <c r="AT66" s="200"/>
      <c r="AU66" s="137"/>
      <c r="AV66" s="135"/>
      <c r="AW66" s="135"/>
      <c r="AX66" s="135"/>
      <c r="AY66" s="135"/>
      <c r="AZ66" s="136"/>
    </row>
    <row r="67" spans="1:52" ht="36" customHeight="1" x14ac:dyDescent="0.2">
      <c r="A67" s="73">
        <v>49</v>
      </c>
      <c r="B67" s="170"/>
      <c r="C67" s="167"/>
      <c r="D67" s="167"/>
      <c r="E67" s="167"/>
      <c r="F67" s="167"/>
      <c r="G67" s="167"/>
      <c r="H67" s="167"/>
      <c r="I67" s="167"/>
      <c r="J67" s="167"/>
      <c r="K67" s="167"/>
      <c r="L67" s="167"/>
      <c r="M67" s="167"/>
      <c r="N67" s="167"/>
      <c r="O67" s="167"/>
      <c r="P67" s="168"/>
      <c r="Q67" s="168"/>
      <c r="R67" s="169"/>
      <c r="S67" s="169"/>
      <c r="T67" s="169"/>
      <c r="U67" s="134"/>
      <c r="V67" s="135"/>
      <c r="W67" s="135"/>
      <c r="X67" s="136"/>
      <c r="Y67" s="132"/>
      <c r="Z67" s="133"/>
      <c r="AA67" s="133"/>
      <c r="AB67" s="186"/>
      <c r="AC67" s="186"/>
      <c r="AD67" s="185"/>
      <c r="AE67" s="185"/>
      <c r="AF67" s="185"/>
      <c r="AG67" s="187">
        <f t="shared" si="2"/>
        <v>0</v>
      </c>
      <c r="AH67" s="187"/>
      <c r="AI67" s="187"/>
      <c r="AJ67" s="53"/>
      <c r="AK67" s="188"/>
      <c r="AL67" s="188"/>
      <c r="AM67" s="186"/>
      <c r="AN67" s="186"/>
      <c r="AO67" s="185"/>
      <c r="AP67" s="185"/>
      <c r="AQ67" s="185"/>
      <c r="AR67" s="187">
        <f t="shared" si="3"/>
        <v>0</v>
      </c>
      <c r="AS67" s="187"/>
      <c r="AT67" s="200"/>
      <c r="AU67" s="137"/>
      <c r="AV67" s="135"/>
      <c r="AW67" s="135"/>
      <c r="AX67" s="135"/>
      <c r="AY67" s="135"/>
      <c r="AZ67" s="136"/>
    </row>
    <row r="68" spans="1:52" ht="36" customHeight="1" x14ac:dyDescent="0.2">
      <c r="A68" s="73">
        <v>50</v>
      </c>
      <c r="B68" s="170"/>
      <c r="C68" s="167"/>
      <c r="D68" s="167"/>
      <c r="E68" s="167"/>
      <c r="F68" s="167"/>
      <c r="G68" s="167"/>
      <c r="H68" s="167"/>
      <c r="I68" s="167"/>
      <c r="J68" s="167"/>
      <c r="K68" s="167"/>
      <c r="L68" s="167"/>
      <c r="M68" s="167"/>
      <c r="N68" s="167"/>
      <c r="O68" s="167"/>
      <c r="P68" s="168"/>
      <c r="Q68" s="168"/>
      <c r="R68" s="169"/>
      <c r="S68" s="169"/>
      <c r="T68" s="169"/>
      <c r="U68" s="134"/>
      <c r="V68" s="135"/>
      <c r="W68" s="135"/>
      <c r="X68" s="136"/>
      <c r="Y68" s="132"/>
      <c r="Z68" s="133"/>
      <c r="AA68" s="133"/>
      <c r="AB68" s="186"/>
      <c r="AC68" s="186"/>
      <c r="AD68" s="185"/>
      <c r="AE68" s="185"/>
      <c r="AF68" s="185"/>
      <c r="AG68" s="187">
        <f t="shared" si="2"/>
        <v>0</v>
      </c>
      <c r="AH68" s="187"/>
      <c r="AI68" s="187"/>
      <c r="AJ68" s="53"/>
      <c r="AK68" s="188"/>
      <c r="AL68" s="188"/>
      <c r="AM68" s="186"/>
      <c r="AN68" s="186"/>
      <c r="AO68" s="185"/>
      <c r="AP68" s="185"/>
      <c r="AQ68" s="185"/>
      <c r="AR68" s="187">
        <f t="shared" si="3"/>
        <v>0</v>
      </c>
      <c r="AS68" s="187"/>
      <c r="AT68" s="200"/>
      <c r="AU68" s="137"/>
      <c r="AV68" s="135"/>
      <c r="AW68" s="135"/>
      <c r="AX68" s="135"/>
      <c r="AY68" s="135"/>
      <c r="AZ68" s="136"/>
    </row>
    <row r="69" spans="1:52" ht="36" customHeight="1" x14ac:dyDescent="0.2">
      <c r="A69" s="73">
        <v>51</v>
      </c>
      <c r="B69" s="170"/>
      <c r="C69" s="167"/>
      <c r="D69" s="167"/>
      <c r="E69" s="167"/>
      <c r="F69" s="167"/>
      <c r="G69" s="167"/>
      <c r="H69" s="167"/>
      <c r="I69" s="167"/>
      <c r="J69" s="167"/>
      <c r="K69" s="167"/>
      <c r="L69" s="167"/>
      <c r="M69" s="167"/>
      <c r="N69" s="167"/>
      <c r="O69" s="167"/>
      <c r="P69" s="168"/>
      <c r="Q69" s="168"/>
      <c r="R69" s="169"/>
      <c r="S69" s="169"/>
      <c r="T69" s="169"/>
      <c r="U69" s="134"/>
      <c r="V69" s="135"/>
      <c r="W69" s="135"/>
      <c r="X69" s="136"/>
      <c r="Y69" s="132"/>
      <c r="Z69" s="133"/>
      <c r="AA69" s="133"/>
      <c r="AB69" s="186"/>
      <c r="AC69" s="186"/>
      <c r="AD69" s="185"/>
      <c r="AE69" s="185"/>
      <c r="AF69" s="185"/>
      <c r="AG69" s="187">
        <f t="shared" si="2"/>
        <v>0</v>
      </c>
      <c r="AH69" s="187"/>
      <c r="AI69" s="187"/>
      <c r="AJ69" s="53"/>
      <c r="AK69" s="188"/>
      <c r="AL69" s="188"/>
      <c r="AM69" s="186"/>
      <c r="AN69" s="186"/>
      <c r="AO69" s="185"/>
      <c r="AP69" s="185"/>
      <c r="AQ69" s="185"/>
      <c r="AR69" s="187">
        <f t="shared" si="3"/>
        <v>0</v>
      </c>
      <c r="AS69" s="187"/>
      <c r="AT69" s="200"/>
      <c r="AU69" s="137"/>
      <c r="AV69" s="135"/>
      <c r="AW69" s="135"/>
      <c r="AX69" s="135"/>
      <c r="AY69" s="135"/>
      <c r="AZ69" s="136"/>
    </row>
    <row r="70" spans="1:52" ht="36" customHeight="1" x14ac:dyDescent="0.2">
      <c r="A70" s="73">
        <v>52</v>
      </c>
      <c r="B70" s="170"/>
      <c r="C70" s="167"/>
      <c r="D70" s="167"/>
      <c r="E70" s="167"/>
      <c r="F70" s="167"/>
      <c r="G70" s="167"/>
      <c r="H70" s="167"/>
      <c r="I70" s="167"/>
      <c r="J70" s="167"/>
      <c r="K70" s="167"/>
      <c r="L70" s="167"/>
      <c r="M70" s="167"/>
      <c r="N70" s="167"/>
      <c r="O70" s="167"/>
      <c r="P70" s="168"/>
      <c r="Q70" s="168"/>
      <c r="R70" s="169"/>
      <c r="S70" s="169"/>
      <c r="T70" s="169"/>
      <c r="U70" s="134"/>
      <c r="V70" s="135"/>
      <c r="W70" s="135"/>
      <c r="X70" s="136"/>
      <c r="Y70" s="132"/>
      <c r="Z70" s="133"/>
      <c r="AA70" s="133"/>
      <c r="AB70" s="186"/>
      <c r="AC70" s="186"/>
      <c r="AD70" s="185"/>
      <c r="AE70" s="185"/>
      <c r="AF70" s="185"/>
      <c r="AG70" s="187">
        <f t="shared" si="2"/>
        <v>0</v>
      </c>
      <c r="AH70" s="187"/>
      <c r="AI70" s="187"/>
      <c r="AJ70" s="53"/>
      <c r="AK70" s="188"/>
      <c r="AL70" s="188"/>
      <c r="AM70" s="186"/>
      <c r="AN70" s="186"/>
      <c r="AO70" s="185"/>
      <c r="AP70" s="185"/>
      <c r="AQ70" s="185"/>
      <c r="AR70" s="187">
        <f t="shared" si="3"/>
        <v>0</v>
      </c>
      <c r="AS70" s="187"/>
      <c r="AT70" s="200"/>
      <c r="AU70" s="137"/>
      <c r="AV70" s="135"/>
      <c r="AW70" s="135"/>
      <c r="AX70" s="135"/>
      <c r="AY70" s="135"/>
      <c r="AZ70" s="136"/>
    </row>
    <row r="71" spans="1:52" ht="36" customHeight="1" x14ac:dyDescent="0.2">
      <c r="A71" s="73">
        <v>53</v>
      </c>
      <c r="B71" s="170"/>
      <c r="C71" s="167"/>
      <c r="D71" s="167"/>
      <c r="E71" s="167"/>
      <c r="F71" s="167"/>
      <c r="G71" s="167"/>
      <c r="H71" s="167"/>
      <c r="I71" s="167"/>
      <c r="J71" s="167"/>
      <c r="K71" s="167"/>
      <c r="L71" s="167"/>
      <c r="M71" s="167"/>
      <c r="N71" s="167"/>
      <c r="O71" s="167"/>
      <c r="P71" s="168"/>
      <c r="Q71" s="168"/>
      <c r="R71" s="169"/>
      <c r="S71" s="169"/>
      <c r="T71" s="169"/>
      <c r="U71" s="134"/>
      <c r="V71" s="135"/>
      <c r="W71" s="135"/>
      <c r="X71" s="136"/>
      <c r="Y71" s="132"/>
      <c r="Z71" s="133"/>
      <c r="AA71" s="133"/>
      <c r="AB71" s="186"/>
      <c r="AC71" s="186"/>
      <c r="AD71" s="185"/>
      <c r="AE71" s="185"/>
      <c r="AF71" s="185"/>
      <c r="AG71" s="187">
        <f t="shared" si="2"/>
        <v>0</v>
      </c>
      <c r="AH71" s="187"/>
      <c r="AI71" s="187"/>
      <c r="AJ71" s="53"/>
      <c r="AK71" s="188"/>
      <c r="AL71" s="188"/>
      <c r="AM71" s="186"/>
      <c r="AN71" s="186"/>
      <c r="AO71" s="185"/>
      <c r="AP71" s="185"/>
      <c r="AQ71" s="185"/>
      <c r="AR71" s="187">
        <f t="shared" si="3"/>
        <v>0</v>
      </c>
      <c r="AS71" s="187"/>
      <c r="AT71" s="200"/>
      <c r="AU71" s="137"/>
      <c r="AV71" s="135"/>
      <c r="AW71" s="135"/>
      <c r="AX71" s="135"/>
      <c r="AY71" s="135"/>
      <c r="AZ71" s="136"/>
    </row>
    <row r="72" spans="1:52" ht="36" customHeight="1" x14ac:dyDescent="0.2">
      <c r="A72" s="73">
        <v>54</v>
      </c>
      <c r="B72" s="170"/>
      <c r="C72" s="167"/>
      <c r="D72" s="167"/>
      <c r="E72" s="167"/>
      <c r="F72" s="167"/>
      <c r="G72" s="167"/>
      <c r="H72" s="167"/>
      <c r="I72" s="167"/>
      <c r="J72" s="167"/>
      <c r="K72" s="167"/>
      <c r="L72" s="167"/>
      <c r="M72" s="167"/>
      <c r="N72" s="167"/>
      <c r="O72" s="167"/>
      <c r="P72" s="168"/>
      <c r="Q72" s="168"/>
      <c r="R72" s="169"/>
      <c r="S72" s="169"/>
      <c r="T72" s="169"/>
      <c r="U72" s="134"/>
      <c r="V72" s="135"/>
      <c r="W72" s="135"/>
      <c r="X72" s="136"/>
      <c r="Y72" s="132"/>
      <c r="Z72" s="133"/>
      <c r="AA72" s="133"/>
      <c r="AB72" s="186"/>
      <c r="AC72" s="186"/>
      <c r="AD72" s="185"/>
      <c r="AE72" s="185"/>
      <c r="AF72" s="185"/>
      <c r="AG72" s="187">
        <f t="shared" si="2"/>
        <v>0</v>
      </c>
      <c r="AH72" s="187"/>
      <c r="AI72" s="187"/>
      <c r="AJ72" s="53"/>
      <c r="AK72" s="188"/>
      <c r="AL72" s="188"/>
      <c r="AM72" s="186"/>
      <c r="AN72" s="186"/>
      <c r="AO72" s="185"/>
      <c r="AP72" s="185"/>
      <c r="AQ72" s="185"/>
      <c r="AR72" s="187">
        <f t="shared" si="3"/>
        <v>0</v>
      </c>
      <c r="AS72" s="187"/>
      <c r="AT72" s="200"/>
      <c r="AU72" s="137"/>
      <c r="AV72" s="135"/>
      <c r="AW72" s="135"/>
      <c r="AX72" s="135"/>
      <c r="AY72" s="135"/>
      <c r="AZ72" s="136"/>
    </row>
    <row r="73" spans="1:52" ht="36" customHeight="1" x14ac:dyDescent="0.2">
      <c r="A73" s="73">
        <v>55</v>
      </c>
      <c r="B73" s="170"/>
      <c r="C73" s="167"/>
      <c r="D73" s="167"/>
      <c r="E73" s="167"/>
      <c r="F73" s="167"/>
      <c r="G73" s="167"/>
      <c r="H73" s="167"/>
      <c r="I73" s="167"/>
      <c r="J73" s="167"/>
      <c r="K73" s="167"/>
      <c r="L73" s="167"/>
      <c r="M73" s="167"/>
      <c r="N73" s="167"/>
      <c r="O73" s="167"/>
      <c r="P73" s="168"/>
      <c r="Q73" s="168"/>
      <c r="R73" s="169"/>
      <c r="S73" s="169"/>
      <c r="T73" s="169"/>
      <c r="U73" s="134"/>
      <c r="V73" s="135"/>
      <c r="W73" s="135"/>
      <c r="X73" s="136"/>
      <c r="Y73" s="132"/>
      <c r="Z73" s="133"/>
      <c r="AA73" s="133"/>
      <c r="AB73" s="186"/>
      <c r="AC73" s="186"/>
      <c r="AD73" s="185"/>
      <c r="AE73" s="185"/>
      <c r="AF73" s="185"/>
      <c r="AG73" s="187">
        <f t="shared" si="2"/>
        <v>0</v>
      </c>
      <c r="AH73" s="187"/>
      <c r="AI73" s="187"/>
      <c r="AJ73" s="53"/>
      <c r="AK73" s="188"/>
      <c r="AL73" s="188"/>
      <c r="AM73" s="186"/>
      <c r="AN73" s="186"/>
      <c r="AO73" s="185"/>
      <c r="AP73" s="185"/>
      <c r="AQ73" s="185"/>
      <c r="AR73" s="187">
        <f t="shared" si="3"/>
        <v>0</v>
      </c>
      <c r="AS73" s="187"/>
      <c r="AT73" s="200"/>
      <c r="AU73" s="137"/>
      <c r="AV73" s="135"/>
      <c r="AW73" s="135"/>
      <c r="AX73" s="135"/>
      <c r="AY73" s="135"/>
      <c r="AZ73" s="136"/>
    </row>
    <row r="74" spans="1:52" ht="36" customHeight="1" x14ac:dyDescent="0.2">
      <c r="A74" s="73">
        <v>56</v>
      </c>
      <c r="B74" s="170"/>
      <c r="C74" s="167"/>
      <c r="D74" s="167"/>
      <c r="E74" s="167"/>
      <c r="F74" s="167"/>
      <c r="G74" s="167"/>
      <c r="H74" s="167"/>
      <c r="I74" s="167"/>
      <c r="J74" s="167"/>
      <c r="K74" s="167"/>
      <c r="L74" s="167"/>
      <c r="M74" s="167"/>
      <c r="N74" s="167"/>
      <c r="O74" s="167"/>
      <c r="P74" s="168"/>
      <c r="Q74" s="168"/>
      <c r="R74" s="169"/>
      <c r="S74" s="169"/>
      <c r="T74" s="169"/>
      <c r="U74" s="134"/>
      <c r="V74" s="135"/>
      <c r="W74" s="135"/>
      <c r="X74" s="136"/>
      <c r="Y74" s="132"/>
      <c r="Z74" s="133"/>
      <c r="AA74" s="133"/>
      <c r="AB74" s="186"/>
      <c r="AC74" s="186"/>
      <c r="AD74" s="185"/>
      <c r="AE74" s="185"/>
      <c r="AF74" s="185"/>
      <c r="AG74" s="187">
        <f t="shared" si="2"/>
        <v>0</v>
      </c>
      <c r="AH74" s="187"/>
      <c r="AI74" s="187"/>
      <c r="AJ74" s="53"/>
      <c r="AK74" s="188"/>
      <c r="AL74" s="188"/>
      <c r="AM74" s="186"/>
      <c r="AN74" s="186"/>
      <c r="AO74" s="185"/>
      <c r="AP74" s="185"/>
      <c r="AQ74" s="185"/>
      <c r="AR74" s="187">
        <f t="shared" si="3"/>
        <v>0</v>
      </c>
      <c r="AS74" s="187"/>
      <c r="AT74" s="200"/>
      <c r="AU74" s="137"/>
      <c r="AV74" s="135"/>
      <c r="AW74" s="135"/>
      <c r="AX74" s="135"/>
      <c r="AY74" s="135"/>
      <c r="AZ74" s="136"/>
    </row>
    <row r="75" spans="1:52" ht="36" customHeight="1" x14ac:dyDescent="0.2">
      <c r="A75" s="73">
        <v>57</v>
      </c>
      <c r="B75" s="170"/>
      <c r="C75" s="167"/>
      <c r="D75" s="167"/>
      <c r="E75" s="167"/>
      <c r="F75" s="167"/>
      <c r="G75" s="167"/>
      <c r="H75" s="167"/>
      <c r="I75" s="167"/>
      <c r="J75" s="167"/>
      <c r="K75" s="167"/>
      <c r="L75" s="167"/>
      <c r="M75" s="167"/>
      <c r="N75" s="167"/>
      <c r="O75" s="167"/>
      <c r="P75" s="168"/>
      <c r="Q75" s="168"/>
      <c r="R75" s="169"/>
      <c r="S75" s="169"/>
      <c r="T75" s="169"/>
      <c r="U75" s="134"/>
      <c r="V75" s="135"/>
      <c r="W75" s="135"/>
      <c r="X75" s="136"/>
      <c r="Y75" s="132"/>
      <c r="Z75" s="133"/>
      <c r="AA75" s="133"/>
      <c r="AB75" s="186"/>
      <c r="AC75" s="186"/>
      <c r="AD75" s="185"/>
      <c r="AE75" s="185"/>
      <c r="AF75" s="185"/>
      <c r="AG75" s="187">
        <f t="shared" si="2"/>
        <v>0</v>
      </c>
      <c r="AH75" s="187"/>
      <c r="AI75" s="187"/>
      <c r="AJ75" s="53"/>
      <c r="AK75" s="188"/>
      <c r="AL75" s="188"/>
      <c r="AM75" s="186"/>
      <c r="AN75" s="186"/>
      <c r="AO75" s="185"/>
      <c r="AP75" s="185"/>
      <c r="AQ75" s="185"/>
      <c r="AR75" s="187">
        <f t="shared" si="3"/>
        <v>0</v>
      </c>
      <c r="AS75" s="187"/>
      <c r="AT75" s="200"/>
      <c r="AU75" s="137"/>
      <c r="AV75" s="135"/>
      <c r="AW75" s="135"/>
      <c r="AX75" s="135"/>
      <c r="AY75" s="135"/>
      <c r="AZ75" s="136"/>
    </row>
    <row r="76" spans="1:52" ht="36" customHeight="1" x14ac:dyDescent="0.2">
      <c r="A76" s="73">
        <v>58</v>
      </c>
      <c r="B76" s="170"/>
      <c r="C76" s="167"/>
      <c r="D76" s="167"/>
      <c r="E76" s="167"/>
      <c r="F76" s="167"/>
      <c r="G76" s="167"/>
      <c r="H76" s="167"/>
      <c r="I76" s="167"/>
      <c r="J76" s="167"/>
      <c r="K76" s="167"/>
      <c r="L76" s="167"/>
      <c r="M76" s="167"/>
      <c r="N76" s="167"/>
      <c r="O76" s="167"/>
      <c r="P76" s="168"/>
      <c r="Q76" s="168"/>
      <c r="R76" s="169"/>
      <c r="S76" s="169"/>
      <c r="T76" s="169"/>
      <c r="U76" s="134"/>
      <c r="V76" s="135"/>
      <c r="W76" s="135"/>
      <c r="X76" s="136"/>
      <c r="Y76" s="132"/>
      <c r="Z76" s="133"/>
      <c r="AA76" s="133"/>
      <c r="AB76" s="186"/>
      <c r="AC76" s="186"/>
      <c r="AD76" s="185"/>
      <c r="AE76" s="185"/>
      <c r="AF76" s="185"/>
      <c r="AG76" s="187">
        <f t="shared" si="2"/>
        <v>0</v>
      </c>
      <c r="AH76" s="187"/>
      <c r="AI76" s="187"/>
      <c r="AJ76" s="53"/>
      <c r="AK76" s="188"/>
      <c r="AL76" s="188"/>
      <c r="AM76" s="186"/>
      <c r="AN76" s="186"/>
      <c r="AO76" s="185"/>
      <c r="AP76" s="185"/>
      <c r="AQ76" s="185"/>
      <c r="AR76" s="187">
        <f t="shared" si="3"/>
        <v>0</v>
      </c>
      <c r="AS76" s="187"/>
      <c r="AT76" s="200"/>
      <c r="AU76" s="137"/>
      <c r="AV76" s="135"/>
      <c r="AW76" s="135"/>
      <c r="AX76" s="135"/>
      <c r="AY76" s="135"/>
      <c r="AZ76" s="136"/>
    </row>
    <row r="77" spans="1:52" ht="36" customHeight="1" x14ac:dyDescent="0.2">
      <c r="A77" s="73">
        <v>59</v>
      </c>
      <c r="B77" s="170"/>
      <c r="C77" s="167"/>
      <c r="D77" s="167"/>
      <c r="E77" s="167"/>
      <c r="F77" s="167"/>
      <c r="G77" s="167"/>
      <c r="H77" s="167"/>
      <c r="I77" s="167"/>
      <c r="J77" s="167"/>
      <c r="K77" s="167"/>
      <c r="L77" s="167"/>
      <c r="M77" s="167"/>
      <c r="N77" s="167"/>
      <c r="O77" s="167"/>
      <c r="P77" s="168"/>
      <c r="Q77" s="168"/>
      <c r="R77" s="169"/>
      <c r="S77" s="169"/>
      <c r="T77" s="169"/>
      <c r="U77" s="134"/>
      <c r="V77" s="135"/>
      <c r="W77" s="135"/>
      <c r="X77" s="136"/>
      <c r="Y77" s="132"/>
      <c r="Z77" s="133"/>
      <c r="AA77" s="133"/>
      <c r="AB77" s="186"/>
      <c r="AC77" s="186"/>
      <c r="AD77" s="185"/>
      <c r="AE77" s="185"/>
      <c r="AF77" s="185"/>
      <c r="AG77" s="187">
        <f t="shared" si="2"/>
        <v>0</v>
      </c>
      <c r="AH77" s="187"/>
      <c r="AI77" s="187"/>
      <c r="AJ77" s="53"/>
      <c r="AK77" s="188"/>
      <c r="AL77" s="188"/>
      <c r="AM77" s="186"/>
      <c r="AN77" s="186"/>
      <c r="AO77" s="185"/>
      <c r="AP77" s="185"/>
      <c r="AQ77" s="185"/>
      <c r="AR77" s="187">
        <f t="shared" si="3"/>
        <v>0</v>
      </c>
      <c r="AS77" s="187"/>
      <c r="AT77" s="200"/>
      <c r="AU77" s="137"/>
      <c r="AV77" s="135"/>
      <c r="AW77" s="135"/>
      <c r="AX77" s="135"/>
      <c r="AY77" s="135"/>
      <c r="AZ77" s="136"/>
    </row>
    <row r="78" spans="1:52" ht="36" customHeight="1" x14ac:dyDescent="0.2">
      <c r="A78" s="73">
        <v>60</v>
      </c>
      <c r="B78" s="170"/>
      <c r="C78" s="167"/>
      <c r="D78" s="167"/>
      <c r="E78" s="167"/>
      <c r="F78" s="167"/>
      <c r="G78" s="167"/>
      <c r="H78" s="167"/>
      <c r="I78" s="167"/>
      <c r="J78" s="167"/>
      <c r="K78" s="167"/>
      <c r="L78" s="167"/>
      <c r="M78" s="167"/>
      <c r="N78" s="167"/>
      <c r="O78" s="167"/>
      <c r="P78" s="168"/>
      <c r="Q78" s="168"/>
      <c r="R78" s="169"/>
      <c r="S78" s="169"/>
      <c r="T78" s="169"/>
      <c r="U78" s="134"/>
      <c r="V78" s="135"/>
      <c r="W78" s="135"/>
      <c r="X78" s="136"/>
      <c r="Y78" s="132"/>
      <c r="Z78" s="133"/>
      <c r="AA78" s="133"/>
      <c r="AB78" s="186"/>
      <c r="AC78" s="186"/>
      <c r="AD78" s="185"/>
      <c r="AE78" s="185"/>
      <c r="AF78" s="185"/>
      <c r="AG78" s="187">
        <f t="shared" si="2"/>
        <v>0</v>
      </c>
      <c r="AH78" s="187"/>
      <c r="AI78" s="187"/>
      <c r="AJ78" s="53"/>
      <c r="AK78" s="188"/>
      <c r="AL78" s="188"/>
      <c r="AM78" s="186"/>
      <c r="AN78" s="186"/>
      <c r="AO78" s="185"/>
      <c r="AP78" s="185"/>
      <c r="AQ78" s="185"/>
      <c r="AR78" s="187">
        <f t="shared" si="3"/>
        <v>0</v>
      </c>
      <c r="AS78" s="187"/>
      <c r="AT78" s="200"/>
      <c r="AU78" s="137"/>
      <c r="AV78" s="135"/>
      <c r="AW78" s="135"/>
      <c r="AX78" s="135"/>
      <c r="AY78" s="135"/>
      <c r="AZ78" s="136"/>
    </row>
    <row r="79" spans="1:52" ht="36" customHeight="1" x14ac:dyDescent="0.2">
      <c r="A79" s="73">
        <v>61</v>
      </c>
      <c r="B79" s="170"/>
      <c r="C79" s="167"/>
      <c r="D79" s="167"/>
      <c r="E79" s="167"/>
      <c r="F79" s="167"/>
      <c r="G79" s="167"/>
      <c r="H79" s="167"/>
      <c r="I79" s="167"/>
      <c r="J79" s="167"/>
      <c r="K79" s="167"/>
      <c r="L79" s="167"/>
      <c r="M79" s="167"/>
      <c r="N79" s="167"/>
      <c r="O79" s="167"/>
      <c r="P79" s="168"/>
      <c r="Q79" s="168"/>
      <c r="R79" s="169"/>
      <c r="S79" s="169"/>
      <c r="T79" s="169"/>
      <c r="U79" s="134"/>
      <c r="V79" s="135"/>
      <c r="W79" s="135"/>
      <c r="X79" s="136"/>
      <c r="Y79" s="132"/>
      <c r="Z79" s="133"/>
      <c r="AA79" s="133"/>
      <c r="AB79" s="186"/>
      <c r="AC79" s="186"/>
      <c r="AD79" s="185"/>
      <c r="AE79" s="185"/>
      <c r="AF79" s="185"/>
      <c r="AG79" s="187">
        <f t="shared" si="2"/>
        <v>0</v>
      </c>
      <c r="AH79" s="187"/>
      <c r="AI79" s="187"/>
      <c r="AJ79" s="53"/>
      <c r="AK79" s="188"/>
      <c r="AL79" s="188"/>
      <c r="AM79" s="186"/>
      <c r="AN79" s="186"/>
      <c r="AO79" s="185"/>
      <c r="AP79" s="185"/>
      <c r="AQ79" s="185"/>
      <c r="AR79" s="187">
        <f t="shared" si="3"/>
        <v>0</v>
      </c>
      <c r="AS79" s="187"/>
      <c r="AT79" s="200"/>
      <c r="AU79" s="137"/>
      <c r="AV79" s="135"/>
      <c r="AW79" s="135"/>
      <c r="AX79" s="135"/>
      <c r="AY79" s="135"/>
      <c r="AZ79" s="136"/>
    </row>
    <row r="80" spans="1:52" ht="36" customHeight="1" x14ac:dyDescent="0.2">
      <c r="A80" s="73">
        <v>62</v>
      </c>
      <c r="B80" s="170"/>
      <c r="C80" s="167"/>
      <c r="D80" s="167"/>
      <c r="E80" s="167"/>
      <c r="F80" s="167"/>
      <c r="G80" s="167"/>
      <c r="H80" s="167"/>
      <c r="I80" s="167"/>
      <c r="J80" s="167"/>
      <c r="K80" s="167"/>
      <c r="L80" s="167"/>
      <c r="M80" s="167"/>
      <c r="N80" s="167"/>
      <c r="O80" s="167"/>
      <c r="P80" s="168"/>
      <c r="Q80" s="168"/>
      <c r="R80" s="169"/>
      <c r="S80" s="169"/>
      <c r="T80" s="169"/>
      <c r="U80" s="134"/>
      <c r="V80" s="135"/>
      <c r="W80" s="135"/>
      <c r="X80" s="136"/>
      <c r="Y80" s="132"/>
      <c r="Z80" s="133"/>
      <c r="AA80" s="133"/>
      <c r="AB80" s="186"/>
      <c r="AC80" s="186"/>
      <c r="AD80" s="185"/>
      <c r="AE80" s="185"/>
      <c r="AF80" s="185"/>
      <c r="AG80" s="187">
        <f t="shared" si="2"/>
        <v>0</v>
      </c>
      <c r="AH80" s="187"/>
      <c r="AI80" s="187"/>
      <c r="AJ80" s="53"/>
      <c r="AK80" s="188"/>
      <c r="AL80" s="188"/>
      <c r="AM80" s="186"/>
      <c r="AN80" s="186"/>
      <c r="AO80" s="185"/>
      <c r="AP80" s="185"/>
      <c r="AQ80" s="185"/>
      <c r="AR80" s="187">
        <f t="shared" si="3"/>
        <v>0</v>
      </c>
      <c r="AS80" s="187"/>
      <c r="AT80" s="200"/>
      <c r="AU80" s="137"/>
      <c r="AV80" s="135"/>
      <c r="AW80" s="135"/>
      <c r="AX80" s="135"/>
      <c r="AY80" s="135"/>
      <c r="AZ80" s="136"/>
    </row>
    <row r="81" spans="1:52" ht="36" customHeight="1" x14ac:dyDescent="0.2">
      <c r="A81" s="73">
        <v>63</v>
      </c>
      <c r="B81" s="170"/>
      <c r="C81" s="167"/>
      <c r="D81" s="167"/>
      <c r="E81" s="167"/>
      <c r="F81" s="167"/>
      <c r="G81" s="167"/>
      <c r="H81" s="167"/>
      <c r="I81" s="167"/>
      <c r="J81" s="167"/>
      <c r="K81" s="167"/>
      <c r="L81" s="167"/>
      <c r="M81" s="167"/>
      <c r="N81" s="167"/>
      <c r="O81" s="167"/>
      <c r="P81" s="168"/>
      <c r="Q81" s="168"/>
      <c r="R81" s="169"/>
      <c r="S81" s="169"/>
      <c r="T81" s="169"/>
      <c r="U81" s="134"/>
      <c r="V81" s="135"/>
      <c r="W81" s="135"/>
      <c r="X81" s="136"/>
      <c r="Y81" s="132"/>
      <c r="Z81" s="133"/>
      <c r="AA81" s="133"/>
      <c r="AB81" s="186"/>
      <c r="AC81" s="186"/>
      <c r="AD81" s="185"/>
      <c r="AE81" s="185"/>
      <c r="AF81" s="185"/>
      <c r="AG81" s="187">
        <f t="shared" si="2"/>
        <v>0</v>
      </c>
      <c r="AH81" s="187"/>
      <c r="AI81" s="187"/>
      <c r="AJ81" s="53"/>
      <c r="AK81" s="188"/>
      <c r="AL81" s="188"/>
      <c r="AM81" s="186"/>
      <c r="AN81" s="186"/>
      <c r="AO81" s="185"/>
      <c r="AP81" s="185"/>
      <c r="AQ81" s="185"/>
      <c r="AR81" s="187">
        <f t="shared" si="3"/>
        <v>0</v>
      </c>
      <c r="AS81" s="187"/>
      <c r="AT81" s="200"/>
      <c r="AU81" s="137"/>
      <c r="AV81" s="135"/>
      <c r="AW81" s="135"/>
      <c r="AX81" s="135"/>
      <c r="AY81" s="135"/>
      <c r="AZ81" s="136"/>
    </row>
    <row r="82" spans="1:52" ht="36" customHeight="1" x14ac:dyDescent="0.2">
      <c r="A82" s="73">
        <v>64</v>
      </c>
      <c r="B82" s="170"/>
      <c r="C82" s="167"/>
      <c r="D82" s="167"/>
      <c r="E82" s="167"/>
      <c r="F82" s="167"/>
      <c r="G82" s="167"/>
      <c r="H82" s="167"/>
      <c r="I82" s="167"/>
      <c r="J82" s="167"/>
      <c r="K82" s="167"/>
      <c r="L82" s="167"/>
      <c r="M82" s="167"/>
      <c r="N82" s="167"/>
      <c r="O82" s="167"/>
      <c r="P82" s="168"/>
      <c r="Q82" s="168"/>
      <c r="R82" s="169"/>
      <c r="S82" s="169"/>
      <c r="T82" s="169"/>
      <c r="U82" s="134"/>
      <c r="V82" s="135"/>
      <c r="W82" s="135"/>
      <c r="X82" s="136"/>
      <c r="Y82" s="132"/>
      <c r="Z82" s="133"/>
      <c r="AA82" s="133"/>
      <c r="AB82" s="186"/>
      <c r="AC82" s="186"/>
      <c r="AD82" s="185"/>
      <c r="AE82" s="185"/>
      <c r="AF82" s="185"/>
      <c r="AG82" s="187">
        <f t="shared" si="2"/>
        <v>0</v>
      </c>
      <c r="AH82" s="187"/>
      <c r="AI82" s="187"/>
      <c r="AJ82" s="53"/>
      <c r="AK82" s="188"/>
      <c r="AL82" s="188"/>
      <c r="AM82" s="186"/>
      <c r="AN82" s="186"/>
      <c r="AO82" s="185"/>
      <c r="AP82" s="185"/>
      <c r="AQ82" s="185"/>
      <c r="AR82" s="187">
        <f t="shared" si="3"/>
        <v>0</v>
      </c>
      <c r="AS82" s="187"/>
      <c r="AT82" s="200"/>
      <c r="AU82" s="137"/>
      <c r="AV82" s="135"/>
      <c r="AW82" s="135"/>
      <c r="AX82" s="135"/>
      <c r="AY82" s="135"/>
      <c r="AZ82" s="136"/>
    </row>
    <row r="83" spans="1:52" ht="36" customHeight="1" x14ac:dyDescent="0.2">
      <c r="A83" s="73">
        <v>65</v>
      </c>
      <c r="B83" s="170"/>
      <c r="C83" s="167"/>
      <c r="D83" s="167"/>
      <c r="E83" s="167"/>
      <c r="F83" s="167"/>
      <c r="G83" s="167"/>
      <c r="H83" s="167"/>
      <c r="I83" s="167"/>
      <c r="J83" s="167"/>
      <c r="K83" s="167"/>
      <c r="L83" s="167"/>
      <c r="M83" s="167"/>
      <c r="N83" s="167"/>
      <c r="O83" s="167"/>
      <c r="P83" s="168"/>
      <c r="Q83" s="168"/>
      <c r="R83" s="169"/>
      <c r="S83" s="169"/>
      <c r="T83" s="169"/>
      <c r="U83" s="134"/>
      <c r="V83" s="135"/>
      <c r="W83" s="135"/>
      <c r="X83" s="136"/>
      <c r="Y83" s="132"/>
      <c r="Z83" s="133"/>
      <c r="AA83" s="133"/>
      <c r="AB83" s="186"/>
      <c r="AC83" s="186"/>
      <c r="AD83" s="185"/>
      <c r="AE83" s="185"/>
      <c r="AF83" s="185"/>
      <c r="AG83" s="187">
        <f t="shared" ref="AG83:AG114" si="4">AD83*AB83</f>
        <v>0</v>
      </c>
      <c r="AH83" s="187"/>
      <c r="AI83" s="187"/>
      <c r="AJ83" s="53"/>
      <c r="AK83" s="188"/>
      <c r="AL83" s="188"/>
      <c r="AM83" s="186"/>
      <c r="AN83" s="186"/>
      <c r="AO83" s="185"/>
      <c r="AP83" s="185"/>
      <c r="AQ83" s="185"/>
      <c r="AR83" s="187">
        <f t="shared" ref="AR83:AR114" si="5">AO83*AM83</f>
        <v>0</v>
      </c>
      <c r="AS83" s="187"/>
      <c r="AT83" s="200"/>
      <c r="AU83" s="137"/>
      <c r="AV83" s="135"/>
      <c r="AW83" s="135"/>
      <c r="AX83" s="135"/>
      <c r="AY83" s="135"/>
      <c r="AZ83" s="136"/>
    </row>
    <row r="84" spans="1:52" ht="36" customHeight="1" x14ac:dyDescent="0.2">
      <c r="A84" s="73">
        <v>66</v>
      </c>
      <c r="B84" s="170"/>
      <c r="C84" s="167"/>
      <c r="D84" s="167"/>
      <c r="E84" s="167"/>
      <c r="F84" s="167"/>
      <c r="G84" s="167"/>
      <c r="H84" s="167"/>
      <c r="I84" s="167"/>
      <c r="J84" s="167"/>
      <c r="K84" s="167"/>
      <c r="L84" s="167"/>
      <c r="M84" s="167"/>
      <c r="N84" s="167"/>
      <c r="O84" s="167"/>
      <c r="P84" s="168"/>
      <c r="Q84" s="168"/>
      <c r="R84" s="169"/>
      <c r="S84" s="169"/>
      <c r="T84" s="169"/>
      <c r="U84" s="134"/>
      <c r="V84" s="135"/>
      <c r="W84" s="135"/>
      <c r="X84" s="136"/>
      <c r="Y84" s="132"/>
      <c r="Z84" s="133"/>
      <c r="AA84" s="133"/>
      <c r="AB84" s="186"/>
      <c r="AC84" s="186"/>
      <c r="AD84" s="185"/>
      <c r="AE84" s="185"/>
      <c r="AF84" s="185"/>
      <c r="AG84" s="187">
        <f t="shared" si="4"/>
        <v>0</v>
      </c>
      <c r="AH84" s="187"/>
      <c r="AI84" s="187"/>
      <c r="AJ84" s="53"/>
      <c r="AK84" s="188"/>
      <c r="AL84" s="188"/>
      <c r="AM84" s="186"/>
      <c r="AN84" s="186"/>
      <c r="AO84" s="185"/>
      <c r="AP84" s="185"/>
      <c r="AQ84" s="185"/>
      <c r="AR84" s="187">
        <f t="shared" si="5"/>
        <v>0</v>
      </c>
      <c r="AS84" s="187"/>
      <c r="AT84" s="200"/>
      <c r="AU84" s="137"/>
      <c r="AV84" s="135"/>
      <c r="AW84" s="135"/>
      <c r="AX84" s="135"/>
      <c r="AY84" s="135"/>
      <c r="AZ84" s="136"/>
    </row>
    <row r="85" spans="1:52" ht="36" customHeight="1" x14ac:dyDescent="0.2">
      <c r="A85" s="73">
        <v>67</v>
      </c>
      <c r="B85" s="170"/>
      <c r="C85" s="167"/>
      <c r="D85" s="167"/>
      <c r="E85" s="167"/>
      <c r="F85" s="167"/>
      <c r="G85" s="167"/>
      <c r="H85" s="167"/>
      <c r="I85" s="167"/>
      <c r="J85" s="167"/>
      <c r="K85" s="167"/>
      <c r="L85" s="167"/>
      <c r="M85" s="167"/>
      <c r="N85" s="167"/>
      <c r="O85" s="167"/>
      <c r="P85" s="168"/>
      <c r="Q85" s="168"/>
      <c r="R85" s="169"/>
      <c r="S85" s="169"/>
      <c r="T85" s="169"/>
      <c r="U85" s="134"/>
      <c r="V85" s="135"/>
      <c r="W85" s="135"/>
      <c r="X85" s="136"/>
      <c r="Y85" s="132"/>
      <c r="Z85" s="133"/>
      <c r="AA85" s="133"/>
      <c r="AB85" s="186"/>
      <c r="AC85" s="186"/>
      <c r="AD85" s="185"/>
      <c r="AE85" s="185"/>
      <c r="AF85" s="185"/>
      <c r="AG85" s="187">
        <f t="shared" si="4"/>
        <v>0</v>
      </c>
      <c r="AH85" s="187"/>
      <c r="AI85" s="187"/>
      <c r="AJ85" s="53"/>
      <c r="AK85" s="188"/>
      <c r="AL85" s="188"/>
      <c r="AM85" s="186"/>
      <c r="AN85" s="186"/>
      <c r="AO85" s="185"/>
      <c r="AP85" s="185"/>
      <c r="AQ85" s="185"/>
      <c r="AR85" s="187">
        <f t="shared" si="5"/>
        <v>0</v>
      </c>
      <c r="AS85" s="187"/>
      <c r="AT85" s="200"/>
      <c r="AU85" s="137"/>
      <c r="AV85" s="135"/>
      <c r="AW85" s="135"/>
      <c r="AX85" s="135"/>
      <c r="AY85" s="135"/>
      <c r="AZ85" s="136"/>
    </row>
    <row r="86" spans="1:52" ht="36" customHeight="1" x14ac:dyDescent="0.2">
      <c r="A86" s="73">
        <v>68</v>
      </c>
      <c r="B86" s="170"/>
      <c r="C86" s="167"/>
      <c r="D86" s="167"/>
      <c r="E86" s="167"/>
      <c r="F86" s="167"/>
      <c r="G86" s="167"/>
      <c r="H86" s="167"/>
      <c r="I86" s="167"/>
      <c r="J86" s="167"/>
      <c r="K86" s="167"/>
      <c r="L86" s="167"/>
      <c r="M86" s="167"/>
      <c r="N86" s="167"/>
      <c r="O86" s="167"/>
      <c r="P86" s="168"/>
      <c r="Q86" s="168"/>
      <c r="R86" s="169"/>
      <c r="S86" s="169"/>
      <c r="T86" s="169"/>
      <c r="U86" s="134"/>
      <c r="V86" s="135"/>
      <c r="W86" s="135"/>
      <c r="X86" s="136"/>
      <c r="Y86" s="132"/>
      <c r="Z86" s="133"/>
      <c r="AA86" s="133"/>
      <c r="AB86" s="186"/>
      <c r="AC86" s="186"/>
      <c r="AD86" s="185"/>
      <c r="AE86" s="185"/>
      <c r="AF86" s="185"/>
      <c r="AG86" s="187">
        <f t="shared" si="4"/>
        <v>0</v>
      </c>
      <c r="AH86" s="187"/>
      <c r="AI86" s="187"/>
      <c r="AJ86" s="53"/>
      <c r="AK86" s="188"/>
      <c r="AL86" s="188"/>
      <c r="AM86" s="186"/>
      <c r="AN86" s="186"/>
      <c r="AO86" s="185"/>
      <c r="AP86" s="185"/>
      <c r="AQ86" s="185"/>
      <c r="AR86" s="187">
        <f t="shared" si="5"/>
        <v>0</v>
      </c>
      <c r="AS86" s="187"/>
      <c r="AT86" s="200"/>
      <c r="AU86" s="137"/>
      <c r="AV86" s="135"/>
      <c r="AW86" s="135"/>
      <c r="AX86" s="135"/>
      <c r="AY86" s="135"/>
      <c r="AZ86" s="136"/>
    </row>
    <row r="87" spans="1:52" ht="36" customHeight="1" x14ac:dyDescent="0.2">
      <c r="A87" s="73">
        <v>69</v>
      </c>
      <c r="B87" s="170"/>
      <c r="C87" s="167"/>
      <c r="D87" s="167"/>
      <c r="E87" s="167"/>
      <c r="F87" s="167"/>
      <c r="G87" s="167"/>
      <c r="H87" s="167"/>
      <c r="I87" s="167"/>
      <c r="J87" s="167"/>
      <c r="K87" s="167"/>
      <c r="L87" s="167"/>
      <c r="M87" s="167"/>
      <c r="N87" s="167"/>
      <c r="O87" s="167"/>
      <c r="P87" s="168"/>
      <c r="Q87" s="168"/>
      <c r="R87" s="169"/>
      <c r="S87" s="169"/>
      <c r="T87" s="169"/>
      <c r="U87" s="134"/>
      <c r="V87" s="135"/>
      <c r="W87" s="135"/>
      <c r="X87" s="136"/>
      <c r="Y87" s="132"/>
      <c r="Z87" s="133"/>
      <c r="AA87" s="133"/>
      <c r="AB87" s="186"/>
      <c r="AC87" s="186"/>
      <c r="AD87" s="185"/>
      <c r="AE87" s="185"/>
      <c r="AF87" s="185"/>
      <c r="AG87" s="187">
        <f t="shared" si="4"/>
        <v>0</v>
      </c>
      <c r="AH87" s="187"/>
      <c r="AI87" s="187"/>
      <c r="AJ87" s="53"/>
      <c r="AK87" s="188"/>
      <c r="AL87" s="188"/>
      <c r="AM87" s="186"/>
      <c r="AN87" s="186"/>
      <c r="AO87" s="185"/>
      <c r="AP87" s="185"/>
      <c r="AQ87" s="185"/>
      <c r="AR87" s="187">
        <f t="shared" si="5"/>
        <v>0</v>
      </c>
      <c r="AS87" s="187"/>
      <c r="AT87" s="200"/>
      <c r="AU87" s="137"/>
      <c r="AV87" s="135"/>
      <c r="AW87" s="135"/>
      <c r="AX87" s="135"/>
      <c r="AY87" s="135"/>
      <c r="AZ87" s="136"/>
    </row>
    <row r="88" spans="1:52" ht="36" customHeight="1" x14ac:dyDescent="0.2">
      <c r="A88" s="73">
        <v>70</v>
      </c>
      <c r="B88" s="170"/>
      <c r="C88" s="167"/>
      <c r="D88" s="167"/>
      <c r="E88" s="167"/>
      <c r="F88" s="167"/>
      <c r="G88" s="167"/>
      <c r="H88" s="167"/>
      <c r="I88" s="167"/>
      <c r="J88" s="167"/>
      <c r="K88" s="167"/>
      <c r="L88" s="167"/>
      <c r="M88" s="167"/>
      <c r="N88" s="167"/>
      <c r="O88" s="167"/>
      <c r="P88" s="168"/>
      <c r="Q88" s="168"/>
      <c r="R88" s="169"/>
      <c r="S88" s="169"/>
      <c r="T88" s="169"/>
      <c r="U88" s="134"/>
      <c r="V88" s="135"/>
      <c r="W88" s="135"/>
      <c r="X88" s="136"/>
      <c r="Y88" s="132"/>
      <c r="Z88" s="133"/>
      <c r="AA88" s="133"/>
      <c r="AB88" s="186"/>
      <c r="AC88" s="186"/>
      <c r="AD88" s="185"/>
      <c r="AE88" s="185"/>
      <c r="AF88" s="185"/>
      <c r="AG88" s="187">
        <f t="shared" si="4"/>
        <v>0</v>
      </c>
      <c r="AH88" s="187"/>
      <c r="AI88" s="187"/>
      <c r="AJ88" s="53"/>
      <c r="AK88" s="188"/>
      <c r="AL88" s="188"/>
      <c r="AM88" s="186"/>
      <c r="AN88" s="186"/>
      <c r="AO88" s="185"/>
      <c r="AP88" s="185"/>
      <c r="AQ88" s="185"/>
      <c r="AR88" s="187">
        <f t="shared" si="5"/>
        <v>0</v>
      </c>
      <c r="AS88" s="187"/>
      <c r="AT88" s="200"/>
      <c r="AU88" s="137"/>
      <c r="AV88" s="135"/>
      <c r="AW88" s="135"/>
      <c r="AX88" s="135"/>
      <c r="AY88" s="135"/>
      <c r="AZ88" s="136"/>
    </row>
    <row r="89" spans="1:52" ht="36" customHeight="1" x14ac:dyDescent="0.2">
      <c r="A89" s="73">
        <v>71</v>
      </c>
      <c r="B89" s="170"/>
      <c r="C89" s="167"/>
      <c r="D89" s="167"/>
      <c r="E89" s="167"/>
      <c r="F89" s="167"/>
      <c r="G89" s="167"/>
      <c r="H89" s="167"/>
      <c r="I89" s="167"/>
      <c r="J89" s="167"/>
      <c r="K89" s="167"/>
      <c r="L89" s="167"/>
      <c r="M89" s="167"/>
      <c r="N89" s="167"/>
      <c r="O89" s="167"/>
      <c r="P89" s="168"/>
      <c r="Q89" s="168"/>
      <c r="R89" s="169"/>
      <c r="S89" s="169"/>
      <c r="T89" s="169"/>
      <c r="U89" s="134"/>
      <c r="V89" s="135"/>
      <c r="W89" s="135"/>
      <c r="X89" s="136"/>
      <c r="Y89" s="132"/>
      <c r="Z89" s="133"/>
      <c r="AA89" s="133"/>
      <c r="AB89" s="186"/>
      <c r="AC89" s="186"/>
      <c r="AD89" s="185"/>
      <c r="AE89" s="185"/>
      <c r="AF89" s="185"/>
      <c r="AG89" s="187">
        <f t="shared" si="4"/>
        <v>0</v>
      </c>
      <c r="AH89" s="187"/>
      <c r="AI89" s="187"/>
      <c r="AJ89" s="53"/>
      <c r="AK89" s="188"/>
      <c r="AL89" s="188"/>
      <c r="AM89" s="186"/>
      <c r="AN89" s="186"/>
      <c r="AO89" s="185"/>
      <c r="AP89" s="185"/>
      <c r="AQ89" s="185"/>
      <c r="AR89" s="187">
        <f t="shared" si="5"/>
        <v>0</v>
      </c>
      <c r="AS89" s="187"/>
      <c r="AT89" s="200"/>
      <c r="AU89" s="137"/>
      <c r="AV89" s="135"/>
      <c r="AW89" s="135"/>
      <c r="AX89" s="135"/>
      <c r="AY89" s="135"/>
      <c r="AZ89" s="136"/>
    </row>
    <row r="90" spans="1:52" ht="36" customHeight="1" x14ac:dyDescent="0.2">
      <c r="A90" s="73">
        <v>72</v>
      </c>
      <c r="B90" s="170"/>
      <c r="C90" s="167"/>
      <c r="D90" s="167"/>
      <c r="E90" s="167"/>
      <c r="F90" s="167"/>
      <c r="G90" s="167"/>
      <c r="H90" s="167"/>
      <c r="I90" s="167"/>
      <c r="J90" s="167"/>
      <c r="K90" s="167"/>
      <c r="L90" s="167"/>
      <c r="M90" s="167"/>
      <c r="N90" s="167"/>
      <c r="O90" s="167"/>
      <c r="P90" s="168"/>
      <c r="Q90" s="168"/>
      <c r="R90" s="169"/>
      <c r="S90" s="169"/>
      <c r="T90" s="169"/>
      <c r="U90" s="134"/>
      <c r="V90" s="135"/>
      <c r="W90" s="135"/>
      <c r="X90" s="136"/>
      <c r="Y90" s="132"/>
      <c r="Z90" s="133"/>
      <c r="AA90" s="133"/>
      <c r="AB90" s="186"/>
      <c r="AC90" s="186"/>
      <c r="AD90" s="185"/>
      <c r="AE90" s="185"/>
      <c r="AF90" s="185"/>
      <c r="AG90" s="187">
        <f t="shared" si="4"/>
        <v>0</v>
      </c>
      <c r="AH90" s="187"/>
      <c r="AI90" s="187"/>
      <c r="AJ90" s="53"/>
      <c r="AK90" s="188"/>
      <c r="AL90" s="188"/>
      <c r="AM90" s="186"/>
      <c r="AN90" s="186"/>
      <c r="AO90" s="185"/>
      <c r="AP90" s="185"/>
      <c r="AQ90" s="185"/>
      <c r="AR90" s="187">
        <f t="shared" si="5"/>
        <v>0</v>
      </c>
      <c r="AS90" s="187"/>
      <c r="AT90" s="200"/>
      <c r="AU90" s="137"/>
      <c r="AV90" s="135"/>
      <c r="AW90" s="135"/>
      <c r="AX90" s="135"/>
      <c r="AY90" s="135"/>
      <c r="AZ90" s="136"/>
    </row>
    <row r="91" spans="1:52" ht="36" customHeight="1" x14ac:dyDescent="0.2">
      <c r="A91" s="73">
        <v>73</v>
      </c>
      <c r="B91" s="170"/>
      <c r="C91" s="167"/>
      <c r="D91" s="167"/>
      <c r="E91" s="167"/>
      <c r="F91" s="167"/>
      <c r="G91" s="167"/>
      <c r="H91" s="167"/>
      <c r="I91" s="167"/>
      <c r="J91" s="167"/>
      <c r="K91" s="167"/>
      <c r="L91" s="167"/>
      <c r="M91" s="167"/>
      <c r="N91" s="167"/>
      <c r="O91" s="167"/>
      <c r="P91" s="168"/>
      <c r="Q91" s="168"/>
      <c r="R91" s="169"/>
      <c r="S91" s="169"/>
      <c r="T91" s="169"/>
      <c r="U91" s="134"/>
      <c r="V91" s="135"/>
      <c r="W91" s="135"/>
      <c r="X91" s="136"/>
      <c r="Y91" s="132"/>
      <c r="Z91" s="133"/>
      <c r="AA91" s="133"/>
      <c r="AB91" s="186"/>
      <c r="AC91" s="186"/>
      <c r="AD91" s="185"/>
      <c r="AE91" s="185"/>
      <c r="AF91" s="185"/>
      <c r="AG91" s="187">
        <f t="shared" si="4"/>
        <v>0</v>
      </c>
      <c r="AH91" s="187"/>
      <c r="AI91" s="187"/>
      <c r="AJ91" s="53"/>
      <c r="AK91" s="188"/>
      <c r="AL91" s="188"/>
      <c r="AM91" s="186"/>
      <c r="AN91" s="186"/>
      <c r="AO91" s="185"/>
      <c r="AP91" s="185"/>
      <c r="AQ91" s="185"/>
      <c r="AR91" s="187">
        <f t="shared" si="5"/>
        <v>0</v>
      </c>
      <c r="AS91" s="187"/>
      <c r="AT91" s="200"/>
      <c r="AU91" s="137"/>
      <c r="AV91" s="135"/>
      <c r="AW91" s="135"/>
      <c r="AX91" s="135"/>
      <c r="AY91" s="135"/>
      <c r="AZ91" s="136"/>
    </row>
    <row r="92" spans="1:52" ht="36" customHeight="1" x14ac:dyDescent="0.2">
      <c r="A92" s="73">
        <v>74</v>
      </c>
      <c r="B92" s="170"/>
      <c r="C92" s="167"/>
      <c r="D92" s="167"/>
      <c r="E92" s="167"/>
      <c r="F92" s="167"/>
      <c r="G92" s="167"/>
      <c r="H92" s="167"/>
      <c r="I92" s="167"/>
      <c r="J92" s="167"/>
      <c r="K92" s="167"/>
      <c r="L92" s="167"/>
      <c r="M92" s="167"/>
      <c r="N92" s="167"/>
      <c r="O92" s="167"/>
      <c r="P92" s="168"/>
      <c r="Q92" s="168"/>
      <c r="R92" s="169"/>
      <c r="S92" s="169"/>
      <c r="T92" s="169"/>
      <c r="U92" s="134"/>
      <c r="V92" s="135"/>
      <c r="W92" s="135"/>
      <c r="X92" s="136"/>
      <c r="Y92" s="132"/>
      <c r="Z92" s="133"/>
      <c r="AA92" s="133"/>
      <c r="AB92" s="186"/>
      <c r="AC92" s="186"/>
      <c r="AD92" s="185"/>
      <c r="AE92" s="185"/>
      <c r="AF92" s="185"/>
      <c r="AG92" s="187">
        <f t="shared" si="4"/>
        <v>0</v>
      </c>
      <c r="AH92" s="187"/>
      <c r="AI92" s="187"/>
      <c r="AJ92" s="53"/>
      <c r="AK92" s="188"/>
      <c r="AL92" s="188"/>
      <c r="AM92" s="186"/>
      <c r="AN92" s="186"/>
      <c r="AO92" s="185"/>
      <c r="AP92" s="185"/>
      <c r="AQ92" s="185"/>
      <c r="AR92" s="187">
        <f t="shared" si="5"/>
        <v>0</v>
      </c>
      <c r="AS92" s="187"/>
      <c r="AT92" s="200"/>
      <c r="AU92" s="137"/>
      <c r="AV92" s="135"/>
      <c r="AW92" s="135"/>
      <c r="AX92" s="135"/>
      <c r="AY92" s="135"/>
      <c r="AZ92" s="136"/>
    </row>
    <row r="93" spans="1:52" ht="36" customHeight="1" x14ac:dyDescent="0.2">
      <c r="A93" s="73">
        <v>75</v>
      </c>
      <c r="B93" s="170"/>
      <c r="C93" s="167"/>
      <c r="D93" s="167"/>
      <c r="E93" s="167"/>
      <c r="F93" s="167"/>
      <c r="G93" s="167"/>
      <c r="H93" s="167"/>
      <c r="I93" s="167"/>
      <c r="J93" s="167"/>
      <c r="K93" s="167"/>
      <c r="L93" s="167"/>
      <c r="M93" s="167"/>
      <c r="N93" s="167"/>
      <c r="O93" s="167"/>
      <c r="P93" s="168"/>
      <c r="Q93" s="168"/>
      <c r="R93" s="169"/>
      <c r="S93" s="169"/>
      <c r="T93" s="169"/>
      <c r="U93" s="134"/>
      <c r="V93" s="135"/>
      <c r="W93" s="135"/>
      <c r="X93" s="136"/>
      <c r="Y93" s="132"/>
      <c r="Z93" s="133"/>
      <c r="AA93" s="133"/>
      <c r="AB93" s="186"/>
      <c r="AC93" s="186"/>
      <c r="AD93" s="185"/>
      <c r="AE93" s="185"/>
      <c r="AF93" s="185"/>
      <c r="AG93" s="187">
        <f t="shared" si="4"/>
        <v>0</v>
      </c>
      <c r="AH93" s="187"/>
      <c r="AI93" s="187"/>
      <c r="AJ93" s="53"/>
      <c r="AK93" s="188"/>
      <c r="AL93" s="188"/>
      <c r="AM93" s="186"/>
      <c r="AN93" s="186"/>
      <c r="AO93" s="185"/>
      <c r="AP93" s="185"/>
      <c r="AQ93" s="185"/>
      <c r="AR93" s="187">
        <f t="shared" si="5"/>
        <v>0</v>
      </c>
      <c r="AS93" s="187"/>
      <c r="AT93" s="200"/>
      <c r="AU93" s="137"/>
      <c r="AV93" s="135"/>
      <c r="AW93" s="135"/>
      <c r="AX93" s="135"/>
      <c r="AY93" s="135"/>
      <c r="AZ93" s="136"/>
    </row>
    <row r="94" spans="1:52" ht="36" customHeight="1" x14ac:dyDescent="0.2">
      <c r="A94" s="73">
        <v>76</v>
      </c>
      <c r="B94" s="170"/>
      <c r="C94" s="167"/>
      <c r="D94" s="167"/>
      <c r="E94" s="167"/>
      <c r="F94" s="167"/>
      <c r="G94" s="167"/>
      <c r="H94" s="167"/>
      <c r="I94" s="167"/>
      <c r="J94" s="167"/>
      <c r="K94" s="167"/>
      <c r="L94" s="167"/>
      <c r="M94" s="167"/>
      <c r="N94" s="167"/>
      <c r="O94" s="167"/>
      <c r="P94" s="168"/>
      <c r="Q94" s="168"/>
      <c r="R94" s="169"/>
      <c r="S94" s="169"/>
      <c r="T94" s="169"/>
      <c r="U94" s="134"/>
      <c r="V94" s="135"/>
      <c r="W94" s="135"/>
      <c r="X94" s="136"/>
      <c r="Y94" s="132"/>
      <c r="Z94" s="133"/>
      <c r="AA94" s="133"/>
      <c r="AB94" s="186"/>
      <c r="AC94" s="186"/>
      <c r="AD94" s="185"/>
      <c r="AE94" s="185"/>
      <c r="AF94" s="185"/>
      <c r="AG94" s="187">
        <f t="shared" si="4"/>
        <v>0</v>
      </c>
      <c r="AH94" s="187"/>
      <c r="AI94" s="187"/>
      <c r="AJ94" s="53"/>
      <c r="AK94" s="188"/>
      <c r="AL94" s="188"/>
      <c r="AM94" s="186"/>
      <c r="AN94" s="186"/>
      <c r="AO94" s="185"/>
      <c r="AP94" s="185"/>
      <c r="AQ94" s="185"/>
      <c r="AR94" s="187">
        <f t="shared" si="5"/>
        <v>0</v>
      </c>
      <c r="AS94" s="187"/>
      <c r="AT94" s="200"/>
      <c r="AU94" s="137"/>
      <c r="AV94" s="135"/>
      <c r="AW94" s="135"/>
      <c r="AX94" s="135"/>
      <c r="AY94" s="135"/>
      <c r="AZ94" s="136"/>
    </row>
    <row r="95" spans="1:52" ht="36" customHeight="1" x14ac:dyDescent="0.2">
      <c r="A95" s="73">
        <v>77</v>
      </c>
      <c r="B95" s="170"/>
      <c r="C95" s="167"/>
      <c r="D95" s="167"/>
      <c r="E95" s="167"/>
      <c r="F95" s="167"/>
      <c r="G95" s="167"/>
      <c r="H95" s="167"/>
      <c r="I95" s="167"/>
      <c r="J95" s="167"/>
      <c r="K95" s="167"/>
      <c r="L95" s="167"/>
      <c r="M95" s="167"/>
      <c r="N95" s="167"/>
      <c r="O95" s="167"/>
      <c r="P95" s="168"/>
      <c r="Q95" s="168"/>
      <c r="R95" s="169"/>
      <c r="S95" s="169"/>
      <c r="T95" s="169"/>
      <c r="U95" s="134"/>
      <c r="V95" s="135"/>
      <c r="W95" s="135"/>
      <c r="X95" s="136"/>
      <c r="Y95" s="132"/>
      <c r="Z95" s="133"/>
      <c r="AA95" s="133"/>
      <c r="AB95" s="186"/>
      <c r="AC95" s="186"/>
      <c r="AD95" s="185"/>
      <c r="AE95" s="185"/>
      <c r="AF95" s="185"/>
      <c r="AG95" s="187">
        <f t="shared" si="4"/>
        <v>0</v>
      </c>
      <c r="AH95" s="187"/>
      <c r="AI95" s="187"/>
      <c r="AJ95" s="53"/>
      <c r="AK95" s="188"/>
      <c r="AL95" s="188"/>
      <c r="AM95" s="186"/>
      <c r="AN95" s="186"/>
      <c r="AO95" s="185"/>
      <c r="AP95" s="185"/>
      <c r="AQ95" s="185"/>
      <c r="AR95" s="187">
        <f t="shared" si="5"/>
        <v>0</v>
      </c>
      <c r="AS95" s="187"/>
      <c r="AT95" s="200"/>
      <c r="AU95" s="137"/>
      <c r="AV95" s="135"/>
      <c r="AW95" s="135"/>
      <c r="AX95" s="135"/>
      <c r="AY95" s="135"/>
      <c r="AZ95" s="136"/>
    </row>
    <row r="96" spans="1:52" ht="36" customHeight="1" x14ac:dyDescent="0.2">
      <c r="A96" s="73">
        <v>78</v>
      </c>
      <c r="B96" s="170"/>
      <c r="C96" s="167"/>
      <c r="D96" s="167"/>
      <c r="E96" s="167"/>
      <c r="F96" s="167"/>
      <c r="G96" s="167"/>
      <c r="H96" s="167"/>
      <c r="I96" s="167"/>
      <c r="J96" s="167"/>
      <c r="K96" s="167"/>
      <c r="L96" s="167"/>
      <c r="M96" s="167"/>
      <c r="N96" s="167"/>
      <c r="O96" s="167"/>
      <c r="P96" s="168"/>
      <c r="Q96" s="168"/>
      <c r="R96" s="169"/>
      <c r="S96" s="169"/>
      <c r="T96" s="169"/>
      <c r="U96" s="134"/>
      <c r="V96" s="135"/>
      <c r="W96" s="135"/>
      <c r="X96" s="136"/>
      <c r="Y96" s="132"/>
      <c r="Z96" s="133"/>
      <c r="AA96" s="133"/>
      <c r="AB96" s="186"/>
      <c r="AC96" s="186"/>
      <c r="AD96" s="185"/>
      <c r="AE96" s="185"/>
      <c r="AF96" s="185"/>
      <c r="AG96" s="187">
        <f t="shared" si="4"/>
        <v>0</v>
      </c>
      <c r="AH96" s="187"/>
      <c r="AI96" s="187"/>
      <c r="AJ96" s="53"/>
      <c r="AK96" s="188"/>
      <c r="AL96" s="188"/>
      <c r="AM96" s="186"/>
      <c r="AN96" s="186"/>
      <c r="AO96" s="185"/>
      <c r="AP96" s="185"/>
      <c r="AQ96" s="185"/>
      <c r="AR96" s="187">
        <f t="shared" si="5"/>
        <v>0</v>
      </c>
      <c r="AS96" s="187"/>
      <c r="AT96" s="200"/>
      <c r="AU96" s="137"/>
      <c r="AV96" s="135"/>
      <c r="AW96" s="135"/>
      <c r="AX96" s="135"/>
      <c r="AY96" s="135"/>
      <c r="AZ96" s="136"/>
    </row>
    <row r="97" spans="1:52" ht="36" customHeight="1" x14ac:dyDescent="0.2">
      <c r="A97" s="73">
        <v>79</v>
      </c>
      <c r="B97" s="170"/>
      <c r="C97" s="167"/>
      <c r="D97" s="167"/>
      <c r="E97" s="167"/>
      <c r="F97" s="167"/>
      <c r="G97" s="167"/>
      <c r="H97" s="167"/>
      <c r="I97" s="167"/>
      <c r="J97" s="167"/>
      <c r="K97" s="167"/>
      <c r="L97" s="167"/>
      <c r="M97" s="167"/>
      <c r="N97" s="167"/>
      <c r="O97" s="167"/>
      <c r="P97" s="168"/>
      <c r="Q97" s="168"/>
      <c r="R97" s="169"/>
      <c r="S97" s="169"/>
      <c r="T97" s="169"/>
      <c r="U97" s="134"/>
      <c r="V97" s="135"/>
      <c r="W97" s="135"/>
      <c r="X97" s="136"/>
      <c r="Y97" s="132"/>
      <c r="Z97" s="133"/>
      <c r="AA97" s="133"/>
      <c r="AB97" s="186"/>
      <c r="AC97" s="186"/>
      <c r="AD97" s="185"/>
      <c r="AE97" s="185"/>
      <c r="AF97" s="185"/>
      <c r="AG97" s="187">
        <f t="shared" si="4"/>
        <v>0</v>
      </c>
      <c r="AH97" s="187"/>
      <c r="AI97" s="187"/>
      <c r="AJ97" s="53"/>
      <c r="AK97" s="188"/>
      <c r="AL97" s="188"/>
      <c r="AM97" s="186"/>
      <c r="AN97" s="186"/>
      <c r="AO97" s="185"/>
      <c r="AP97" s="185"/>
      <c r="AQ97" s="185"/>
      <c r="AR97" s="187">
        <f t="shared" si="5"/>
        <v>0</v>
      </c>
      <c r="AS97" s="187"/>
      <c r="AT97" s="200"/>
      <c r="AU97" s="137"/>
      <c r="AV97" s="135"/>
      <c r="AW97" s="135"/>
      <c r="AX97" s="135"/>
      <c r="AY97" s="135"/>
      <c r="AZ97" s="136"/>
    </row>
    <row r="98" spans="1:52" ht="36" customHeight="1" x14ac:dyDescent="0.2">
      <c r="A98" s="73">
        <v>80</v>
      </c>
      <c r="B98" s="170"/>
      <c r="C98" s="167"/>
      <c r="D98" s="167"/>
      <c r="E98" s="167"/>
      <c r="F98" s="167"/>
      <c r="G98" s="167"/>
      <c r="H98" s="167"/>
      <c r="I98" s="167"/>
      <c r="J98" s="167"/>
      <c r="K98" s="167"/>
      <c r="L98" s="167"/>
      <c r="M98" s="167"/>
      <c r="N98" s="167"/>
      <c r="O98" s="167"/>
      <c r="P98" s="168"/>
      <c r="Q98" s="168"/>
      <c r="R98" s="169"/>
      <c r="S98" s="169"/>
      <c r="T98" s="169"/>
      <c r="U98" s="134"/>
      <c r="V98" s="135"/>
      <c r="W98" s="135"/>
      <c r="X98" s="136"/>
      <c r="Y98" s="132"/>
      <c r="Z98" s="133"/>
      <c r="AA98" s="133"/>
      <c r="AB98" s="186"/>
      <c r="AC98" s="186"/>
      <c r="AD98" s="185"/>
      <c r="AE98" s="185"/>
      <c r="AF98" s="185"/>
      <c r="AG98" s="187">
        <f t="shared" si="4"/>
        <v>0</v>
      </c>
      <c r="AH98" s="187"/>
      <c r="AI98" s="187"/>
      <c r="AJ98" s="53"/>
      <c r="AK98" s="188"/>
      <c r="AL98" s="188"/>
      <c r="AM98" s="186"/>
      <c r="AN98" s="186"/>
      <c r="AO98" s="185"/>
      <c r="AP98" s="185"/>
      <c r="AQ98" s="185"/>
      <c r="AR98" s="187">
        <f t="shared" si="5"/>
        <v>0</v>
      </c>
      <c r="AS98" s="187"/>
      <c r="AT98" s="200"/>
      <c r="AU98" s="137"/>
      <c r="AV98" s="135"/>
      <c r="AW98" s="135"/>
      <c r="AX98" s="135"/>
      <c r="AY98" s="135"/>
      <c r="AZ98" s="136"/>
    </row>
    <row r="99" spans="1:52" ht="36" customHeight="1" x14ac:dyDescent="0.2">
      <c r="A99" s="73">
        <v>81</v>
      </c>
      <c r="B99" s="170"/>
      <c r="C99" s="167"/>
      <c r="D99" s="167"/>
      <c r="E99" s="167"/>
      <c r="F99" s="167"/>
      <c r="G99" s="167"/>
      <c r="H99" s="167"/>
      <c r="I99" s="167"/>
      <c r="J99" s="167"/>
      <c r="K99" s="167"/>
      <c r="L99" s="167"/>
      <c r="M99" s="167"/>
      <c r="N99" s="167"/>
      <c r="O99" s="167"/>
      <c r="P99" s="168"/>
      <c r="Q99" s="168"/>
      <c r="R99" s="169"/>
      <c r="S99" s="169"/>
      <c r="T99" s="169"/>
      <c r="U99" s="134"/>
      <c r="V99" s="135"/>
      <c r="W99" s="135"/>
      <c r="X99" s="136"/>
      <c r="Y99" s="132"/>
      <c r="Z99" s="133"/>
      <c r="AA99" s="133"/>
      <c r="AB99" s="186"/>
      <c r="AC99" s="186"/>
      <c r="AD99" s="185"/>
      <c r="AE99" s="185"/>
      <c r="AF99" s="185"/>
      <c r="AG99" s="187">
        <f t="shared" si="4"/>
        <v>0</v>
      </c>
      <c r="AH99" s="187"/>
      <c r="AI99" s="187"/>
      <c r="AJ99" s="53"/>
      <c r="AK99" s="188"/>
      <c r="AL99" s="188"/>
      <c r="AM99" s="186"/>
      <c r="AN99" s="186"/>
      <c r="AO99" s="185"/>
      <c r="AP99" s="185"/>
      <c r="AQ99" s="185"/>
      <c r="AR99" s="187">
        <f t="shared" si="5"/>
        <v>0</v>
      </c>
      <c r="AS99" s="187"/>
      <c r="AT99" s="200"/>
      <c r="AU99" s="137"/>
      <c r="AV99" s="135"/>
      <c r="AW99" s="135"/>
      <c r="AX99" s="135"/>
      <c r="AY99" s="135"/>
      <c r="AZ99" s="136"/>
    </row>
    <row r="100" spans="1:52" ht="36" customHeight="1" x14ac:dyDescent="0.2">
      <c r="A100" s="73">
        <v>82</v>
      </c>
      <c r="B100" s="170"/>
      <c r="C100" s="167"/>
      <c r="D100" s="167"/>
      <c r="E100" s="167"/>
      <c r="F100" s="167"/>
      <c r="G100" s="167"/>
      <c r="H100" s="167"/>
      <c r="I100" s="167"/>
      <c r="J100" s="167"/>
      <c r="K100" s="167"/>
      <c r="L100" s="167"/>
      <c r="M100" s="167"/>
      <c r="N100" s="167"/>
      <c r="O100" s="167"/>
      <c r="P100" s="168"/>
      <c r="Q100" s="168"/>
      <c r="R100" s="169"/>
      <c r="S100" s="169"/>
      <c r="T100" s="169"/>
      <c r="U100" s="134"/>
      <c r="V100" s="135"/>
      <c r="W100" s="135"/>
      <c r="X100" s="136"/>
      <c r="Y100" s="132"/>
      <c r="Z100" s="133"/>
      <c r="AA100" s="133"/>
      <c r="AB100" s="186"/>
      <c r="AC100" s="186"/>
      <c r="AD100" s="185"/>
      <c r="AE100" s="185"/>
      <c r="AF100" s="185"/>
      <c r="AG100" s="187">
        <f t="shared" si="4"/>
        <v>0</v>
      </c>
      <c r="AH100" s="187"/>
      <c r="AI100" s="187"/>
      <c r="AJ100" s="53"/>
      <c r="AK100" s="188"/>
      <c r="AL100" s="188"/>
      <c r="AM100" s="186"/>
      <c r="AN100" s="186"/>
      <c r="AO100" s="185"/>
      <c r="AP100" s="185"/>
      <c r="AQ100" s="185"/>
      <c r="AR100" s="187">
        <f t="shared" si="5"/>
        <v>0</v>
      </c>
      <c r="AS100" s="187"/>
      <c r="AT100" s="200"/>
      <c r="AU100" s="137"/>
      <c r="AV100" s="135"/>
      <c r="AW100" s="135"/>
      <c r="AX100" s="135"/>
      <c r="AY100" s="135"/>
      <c r="AZ100" s="136"/>
    </row>
    <row r="101" spans="1:52" ht="36" customHeight="1" x14ac:dyDescent="0.2">
      <c r="A101" s="73">
        <v>83</v>
      </c>
      <c r="B101" s="170"/>
      <c r="C101" s="167"/>
      <c r="D101" s="167"/>
      <c r="E101" s="167"/>
      <c r="F101" s="167"/>
      <c r="G101" s="167"/>
      <c r="H101" s="167"/>
      <c r="I101" s="167"/>
      <c r="J101" s="167"/>
      <c r="K101" s="167"/>
      <c r="L101" s="167"/>
      <c r="M101" s="167"/>
      <c r="N101" s="167"/>
      <c r="O101" s="167"/>
      <c r="P101" s="168"/>
      <c r="Q101" s="168"/>
      <c r="R101" s="169"/>
      <c r="S101" s="169"/>
      <c r="T101" s="169"/>
      <c r="U101" s="134"/>
      <c r="V101" s="135"/>
      <c r="W101" s="135"/>
      <c r="X101" s="136"/>
      <c r="Y101" s="132"/>
      <c r="Z101" s="133"/>
      <c r="AA101" s="133"/>
      <c r="AB101" s="186"/>
      <c r="AC101" s="186"/>
      <c r="AD101" s="185"/>
      <c r="AE101" s="185"/>
      <c r="AF101" s="185"/>
      <c r="AG101" s="187">
        <f t="shared" si="4"/>
        <v>0</v>
      </c>
      <c r="AH101" s="187"/>
      <c r="AI101" s="187"/>
      <c r="AJ101" s="53"/>
      <c r="AK101" s="188"/>
      <c r="AL101" s="188"/>
      <c r="AM101" s="186"/>
      <c r="AN101" s="186"/>
      <c r="AO101" s="185"/>
      <c r="AP101" s="185"/>
      <c r="AQ101" s="185"/>
      <c r="AR101" s="187">
        <f t="shared" si="5"/>
        <v>0</v>
      </c>
      <c r="AS101" s="187"/>
      <c r="AT101" s="200"/>
      <c r="AU101" s="137"/>
      <c r="AV101" s="135"/>
      <c r="AW101" s="135"/>
      <c r="AX101" s="135"/>
      <c r="AY101" s="135"/>
      <c r="AZ101" s="136"/>
    </row>
    <row r="102" spans="1:52" ht="36" customHeight="1" x14ac:dyDescent="0.2">
      <c r="A102" s="73">
        <v>84</v>
      </c>
      <c r="B102" s="170"/>
      <c r="C102" s="167"/>
      <c r="D102" s="167"/>
      <c r="E102" s="167"/>
      <c r="F102" s="167"/>
      <c r="G102" s="167"/>
      <c r="H102" s="167"/>
      <c r="I102" s="167"/>
      <c r="J102" s="167"/>
      <c r="K102" s="167"/>
      <c r="L102" s="167"/>
      <c r="M102" s="167"/>
      <c r="N102" s="167"/>
      <c r="O102" s="167"/>
      <c r="P102" s="168"/>
      <c r="Q102" s="168"/>
      <c r="R102" s="169"/>
      <c r="S102" s="169"/>
      <c r="T102" s="169"/>
      <c r="U102" s="134"/>
      <c r="V102" s="135"/>
      <c r="W102" s="135"/>
      <c r="X102" s="136"/>
      <c r="Y102" s="132"/>
      <c r="Z102" s="133"/>
      <c r="AA102" s="133"/>
      <c r="AB102" s="186"/>
      <c r="AC102" s="186"/>
      <c r="AD102" s="185"/>
      <c r="AE102" s="185"/>
      <c r="AF102" s="185"/>
      <c r="AG102" s="187">
        <f t="shared" si="4"/>
        <v>0</v>
      </c>
      <c r="AH102" s="187"/>
      <c r="AI102" s="187"/>
      <c r="AJ102" s="53"/>
      <c r="AK102" s="188"/>
      <c r="AL102" s="188"/>
      <c r="AM102" s="186"/>
      <c r="AN102" s="186"/>
      <c r="AO102" s="185"/>
      <c r="AP102" s="185"/>
      <c r="AQ102" s="185"/>
      <c r="AR102" s="187">
        <f t="shared" si="5"/>
        <v>0</v>
      </c>
      <c r="AS102" s="187"/>
      <c r="AT102" s="200"/>
      <c r="AU102" s="137"/>
      <c r="AV102" s="135"/>
      <c r="AW102" s="135"/>
      <c r="AX102" s="135"/>
      <c r="AY102" s="135"/>
      <c r="AZ102" s="136"/>
    </row>
    <row r="103" spans="1:52" ht="36" customHeight="1" x14ac:dyDescent="0.2">
      <c r="A103" s="73">
        <v>85</v>
      </c>
      <c r="B103" s="170"/>
      <c r="C103" s="167"/>
      <c r="D103" s="167"/>
      <c r="E103" s="167"/>
      <c r="F103" s="167"/>
      <c r="G103" s="167"/>
      <c r="H103" s="167"/>
      <c r="I103" s="167"/>
      <c r="J103" s="167"/>
      <c r="K103" s="167"/>
      <c r="L103" s="167"/>
      <c r="M103" s="167"/>
      <c r="N103" s="167"/>
      <c r="O103" s="167"/>
      <c r="P103" s="168"/>
      <c r="Q103" s="168"/>
      <c r="R103" s="169"/>
      <c r="S103" s="169"/>
      <c r="T103" s="169"/>
      <c r="U103" s="134"/>
      <c r="V103" s="135"/>
      <c r="W103" s="135"/>
      <c r="X103" s="136"/>
      <c r="Y103" s="132"/>
      <c r="Z103" s="133"/>
      <c r="AA103" s="133"/>
      <c r="AB103" s="186"/>
      <c r="AC103" s="186"/>
      <c r="AD103" s="185"/>
      <c r="AE103" s="185"/>
      <c r="AF103" s="185"/>
      <c r="AG103" s="187">
        <f t="shared" si="4"/>
        <v>0</v>
      </c>
      <c r="AH103" s="187"/>
      <c r="AI103" s="187"/>
      <c r="AJ103" s="53"/>
      <c r="AK103" s="188"/>
      <c r="AL103" s="188"/>
      <c r="AM103" s="186"/>
      <c r="AN103" s="186"/>
      <c r="AO103" s="185"/>
      <c r="AP103" s="185"/>
      <c r="AQ103" s="185"/>
      <c r="AR103" s="187">
        <f t="shared" si="5"/>
        <v>0</v>
      </c>
      <c r="AS103" s="187"/>
      <c r="AT103" s="200"/>
      <c r="AU103" s="137"/>
      <c r="AV103" s="135"/>
      <c r="AW103" s="135"/>
      <c r="AX103" s="135"/>
      <c r="AY103" s="135"/>
      <c r="AZ103" s="136"/>
    </row>
    <row r="104" spans="1:52" ht="36" customHeight="1" x14ac:dyDescent="0.2">
      <c r="A104" s="73">
        <v>86</v>
      </c>
      <c r="B104" s="170"/>
      <c r="C104" s="167"/>
      <c r="D104" s="167"/>
      <c r="E104" s="167"/>
      <c r="F104" s="167"/>
      <c r="G104" s="167"/>
      <c r="H104" s="167"/>
      <c r="I104" s="167"/>
      <c r="J104" s="167"/>
      <c r="K104" s="167"/>
      <c r="L104" s="167"/>
      <c r="M104" s="167"/>
      <c r="N104" s="167"/>
      <c r="O104" s="167"/>
      <c r="P104" s="168"/>
      <c r="Q104" s="168"/>
      <c r="R104" s="169"/>
      <c r="S104" s="169"/>
      <c r="T104" s="169"/>
      <c r="U104" s="134"/>
      <c r="V104" s="135"/>
      <c r="W104" s="135"/>
      <c r="X104" s="136"/>
      <c r="Y104" s="132"/>
      <c r="Z104" s="133"/>
      <c r="AA104" s="133"/>
      <c r="AB104" s="186"/>
      <c r="AC104" s="186"/>
      <c r="AD104" s="185"/>
      <c r="AE104" s="185"/>
      <c r="AF104" s="185"/>
      <c r="AG104" s="187">
        <f t="shared" si="4"/>
        <v>0</v>
      </c>
      <c r="AH104" s="187"/>
      <c r="AI104" s="187"/>
      <c r="AJ104" s="53"/>
      <c r="AK104" s="188"/>
      <c r="AL104" s="188"/>
      <c r="AM104" s="186"/>
      <c r="AN104" s="186"/>
      <c r="AO104" s="185"/>
      <c r="AP104" s="185"/>
      <c r="AQ104" s="185"/>
      <c r="AR104" s="187">
        <f t="shared" si="5"/>
        <v>0</v>
      </c>
      <c r="AS104" s="187"/>
      <c r="AT104" s="200"/>
      <c r="AU104" s="137"/>
      <c r="AV104" s="135"/>
      <c r="AW104" s="135"/>
      <c r="AX104" s="135"/>
      <c r="AY104" s="135"/>
      <c r="AZ104" s="136"/>
    </row>
    <row r="105" spans="1:52" ht="36" customHeight="1" x14ac:dyDescent="0.2">
      <c r="A105" s="73">
        <v>87</v>
      </c>
      <c r="B105" s="170"/>
      <c r="C105" s="167"/>
      <c r="D105" s="167"/>
      <c r="E105" s="167"/>
      <c r="F105" s="167"/>
      <c r="G105" s="167"/>
      <c r="H105" s="167"/>
      <c r="I105" s="167"/>
      <c r="J105" s="167"/>
      <c r="K105" s="167"/>
      <c r="L105" s="167"/>
      <c r="M105" s="167"/>
      <c r="N105" s="167"/>
      <c r="O105" s="167"/>
      <c r="P105" s="168"/>
      <c r="Q105" s="168"/>
      <c r="R105" s="169"/>
      <c r="S105" s="169"/>
      <c r="T105" s="169"/>
      <c r="U105" s="134"/>
      <c r="V105" s="135"/>
      <c r="W105" s="135"/>
      <c r="X105" s="136"/>
      <c r="Y105" s="132"/>
      <c r="Z105" s="133"/>
      <c r="AA105" s="133"/>
      <c r="AB105" s="186"/>
      <c r="AC105" s="186"/>
      <c r="AD105" s="185"/>
      <c r="AE105" s="185"/>
      <c r="AF105" s="185"/>
      <c r="AG105" s="187">
        <f t="shared" si="4"/>
        <v>0</v>
      </c>
      <c r="AH105" s="187"/>
      <c r="AI105" s="187"/>
      <c r="AJ105" s="53"/>
      <c r="AK105" s="188"/>
      <c r="AL105" s="188"/>
      <c r="AM105" s="186"/>
      <c r="AN105" s="186"/>
      <c r="AO105" s="185"/>
      <c r="AP105" s="185"/>
      <c r="AQ105" s="185"/>
      <c r="AR105" s="187">
        <f t="shared" si="5"/>
        <v>0</v>
      </c>
      <c r="AS105" s="187"/>
      <c r="AT105" s="200"/>
      <c r="AU105" s="137"/>
      <c r="AV105" s="135"/>
      <c r="AW105" s="135"/>
      <c r="AX105" s="135"/>
      <c r="AY105" s="135"/>
      <c r="AZ105" s="136"/>
    </row>
    <row r="106" spans="1:52" ht="36" customHeight="1" x14ac:dyDescent="0.2">
      <c r="A106" s="73">
        <v>88</v>
      </c>
      <c r="B106" s="170"/>
      <c r="C106" s="167"/>
      <c r="D106" s="167"/>
      <c r="E106" s="167"/>
      <c r="F106" s="167"/>
      <c r="G106" s="167"/>
      <c r="H106" s="167"/>
      <c r="I106" s="167"/>
      <c r="J106" s="167"/>
      <c r="K106" s="167"/>
      <c r="L106" s="167"/>
      <c r="M106" s="167"/>
      <c r="N106" s="167"/>
      <c r="O106" s="167"/>
      <c r="P106" s="168"/>
      <c r="Q106" s="168"/>
      <c r="R106" s="169"/>
      <c r="S106" s="169"/>
      <c r="T106" s="169"/>
      <c r="U106" s="134"/>
      <c r="V106" s="135"/>
      <c r="W106" s="135"/>
      <c r="X106" s="136"/>
      <c r="Y106" s="132"/>
      <c r="Z106" s="133"/>
      <c r="AA106" s="133"/>
      <c r="AB106" s="186"/>
      <c r="AC106" s="186"/>
      <c r="AD106" s="185"/>
      <c r="AE106" s="185"/>
      <c r="AF106" s="185"/>
      <c r="AG106" s="187">
        <f t="shared" si="4"/>
        <v>0</v>
      </c>
      <c r="AH106" s="187"/>
      <c r="AI106" s="187"/>
      <c r="AJ106" s="53"/>
      <c r="AK106" s="188"/>
      <c r="AL106" s="188"/>
      <c r="AM106" s="186"/>
      <c r="AN106" s="186"/>
      <c r="AO106" s="185"/>
      <c r="AP106" s="185"/>
      <c r="AQ106" s="185"/>
      <c r="AR106" s="187">
        <f t="shared" si="5"/>
        <v>0</v>
      </c>
      <c r="AS106" s="187"/>
      <c r="AT106" s="200"/>
      <c r="AU106" s="137"/>
      <c r="AV106" s="135"/>
      <c r="AW106" s="135"/>
      <c r="AX106" s="135"/>
      <c r="AY106" s="135"/>
      <c r="AZ106" s="136"/>
    </row>
    <row r="107" spans="1:52" ht="36" customHeight="1" x14ac:dyDescent="0.2">
      <c r="A107" s="73">
        <v>89</v>
      </c>
      <c r="B107" s="170"/>
      <c r="C107" s="167"/>
      <c r="D107" s="167"/>
      <c r="E107" s="167"/>
      <c r="F107" s="167"/>
      <c r="G107" s="167"/>
      <c r="H107" s="167"/>
      <c r="I107" s="167"/>
      <c r="J107" s="167"/>
      <c r="K107" s="167"/>
      <c r="L107" s="167"/>
      <c r="M107" s="167"/>
      <c r="N107" s="167"/>
      <c r="O107" s="167"/>
      <c r="P107" s="168"/>
      <c r="Q107" s="168"/>
      <c r="R107" s="169"/>
      <c r="S107" s="169"/>
      <c r="T107" s="169"/>
      <c r="U107" s="134"/>
      <c r="V107" s="135"/>
      <c r="W107" s="135"/>
      <c r="X107" s="136"/>
      <c r="Y107" s="132"/>
      <c r="Z107" s="133"/>
      <c r="AA107" s="133"/>
      <c r="AB107" s="186"/>
      <c r="AC107" s="186"/>
      <c r="AD107" s="185"/>
      <c r="AE107" s="185"/>
      <c r="AF107" s="185"/>
      <c r="AG107" s="187">
        <f t="shared" si="4"/>
        <v>0</v>
      </c>
      <c r="AH107" s="187"/>
      <c r="AI107" s="187"/>
      <c r="AJ107" s="53"/>
      <c r="AK107" s="188"/>
      <c r="AL107" s="188"/>
      <c r="AM107" s="186"/>
      <c r="AN107" s="186"/>
      <c r="AO107" s="185"/>
      <c r="AP107" s="185"/>
      <c r="AQ107" s="185"/>
      <c r="AR107" s="187">
        <f t="shared" si="5"/>
        <v>0</v>
      </c>
      <c r="AS107" s="187"/>
      <c r="AT107" s="200"/>
      <c r="AU107" s="137"/>
      <c r="AV107" s="135"/>
      <c r="AW107" s="135"/>
      <c r="AX107" s="135"/>
      <c r="AY107" s="135"/>
      <c r="AZ107" s="136"/>
    </row>
    <row r="108" spans="1:52" ht="36" customHeight="1" x14ac:dyDescent="0.2">
      <c r="A108" s="73">
        <v>90</v>
      </c>
      <c r="B108" s="170"/>
      <c r="C108" s="167"/>
      <c r="D108" s="167"/>
      <c r="E108" s="167"/>
      <c r="F108" s="167"/>
      <c r="G108" s="167"/>
      <c r="H108" s="167"/>
      <c r="I108" s="167"/>
      <c r="J108" s="167"/>
      <c r="K108" s="167"/>
      <c r="L108" s="167"/>
      <c r="M108" s="167"/>
      <c r="N108" s="167"/>
      <c r="O108" s="167"/>
      <c r="P108" s="168"/>
      <c r="Q108" s="168"/>
      <c r="R108" s="169"/>
      <c r="S108" s="169"/>
      <c r="T108" s="169"/>
      <c r="U108" s="134"/>
      <c r="V108" s="135"/>
      <c r="W108" s="135"/>
      <c r="X108" s="136"/>
      <c r="Y108" s="132"/>
      <c r="Z108" s="133"/>
      <c r="AA108" s="133"/>
      <c r="AB108" s="186"/>
      <c r="AC108" s="186"/>
      <c r="AD108" s="185"/>
      <c r="AE108" s="185"/>
      <c r="AF108" s="185"/>
      <c r="AG108" s="187">
        <f t="shared" si="4"/>
        <v>0</v>
      </c>
      <c r="AH108" s="187"/>
      <c r="AI108" s="187"/>
      <c r="AJ108" s="53"/>
      <c r="AK108" s="188"/>
      <c r="AL108" s="188"/>
      <c r="AM108" s="186"/>
      <c r="AN108" s="186"/>
      <c r="AO108" s="185"/>
      <c r="AP108" s="185"/>
      <c r="AQ108" s="185"/>
      <c r="AR108" s="187">
        <f t="shared" si="5"/>
        <v>0</v>
      </c>
      <c r="AS108" s="187"/>
      <c r="AT108" s="200"/>
      <c r="AU108" s="137"/>
      <c r="AV108" s="135"/>
      <c r="AW108" s="135"/>
      <c r="AX108" s="135"/>
      <c r="AY108" s="135"/>
      <c r="AZ108" s="136"/>
    </row>
    <row r="109" spans="1:52" ht="36" customHeight="1" x14ac:dyDescent="0.2">
      <c r="A109" s="73">
        <v>91</v>
      </c>
      <c r="B109" s="170"/>
      <c r="C109" s="167"/>
      <c r="D109" s="167"/>
      <c r="E109" s="167"/>
      <c r="F109" s="167"/>
      <c r="G109" s="167"/>
      <c r="H109" s="167"/>
      <c r="I109" s="167"/>
      <c r="J109" s="167"/>
      <c r="K109" s="167"/>
      <c r="L109" s="167"/>
      <c r="M109" s="167"/>
      <c r="N109" s="167"/>
      <c r="O109" s="167"/>
      <c r="P109" s="168"/>
      <c r="Q109" s="168"/>
      <c r="R109" s="169"/>
      <c r="S109" s="169"/>
      <c r="T109" s="169"/>
      <c r="U109" s="134"/>
      <c r="V109" s="135"/>
      <c r="W109" s="135"/>
      <c r="X109" s="136"/>
      <c r="Y109" s="132"/>
      <c r="Z109" s="133"/>
      <c r="AA109" s="133"/>
      <c r="AB109" s="186"/>
      <c r="AC109" s="186"/>
      <c r="AD109" s="185"/>
      <c r="AE109" s="185"/>
      <c r="AF109" s="185"/>
      <c r="AG109" s="187">
        <f t="shared" si="4"/>
        <v>0</v>
      </c>
      <c r="AH109" s="187"/>
      <c r="AI109" s="187"/>
      <c r="AJ109" s="53"/>
      <c r="AK109" s="188"/>
      <c r="AL109" s="188"/>
      <c r="AM109" s="186"/>
      <c r="AN109" s="186"/>
      <c r="AO109" s="185"/>
      <c r="AP109" s="185"/>
      <c r="AQ109" s="185"/>
      <c r="AR109" s="187">
        <f t="shared" si="5"/>
        <v>0</v>
      </c>
      <c r="AS109" s="187"/>
      <c r="AT109" s="200"/>
      <c r="AU109" s="137"/>
      <c r="AV109" s="135"/>
      <c r="AW109" s="135"/>
      <c r="AX109" s="135"/>
      <c r="AY109" s="135"/>
      <c r="AZ109" s="136"/>
    </row>
    <row r="110" spans="1:52" ht="36" customHeight="1" x14ac:dyDescent="0.2">
      <c r="A110" s="73">
        <v>92</v>
      </c>
      <c r="B110" s="170"/>
      <c r="C110" s="167"/>
      <c r="D110" s="167"/>
      <c r="E110" s="167"/>
      <c r="F110" s="167"/>
      <c r="G110" s="167"/>
      <c r="H110" s="167"/>
      <c r="I110" s="167"/>
      <c r="J110" s="167"/>
      <c r="K110" s="167"/>
      <c r="L110" s="167"/>
      <c r="M110" s="167"/>
      <c r="N110" s="167"/>
      <c r="O110" s="167"/>
      <c r="P110" s="168"/>
      <c r="Q110" s="168"/>
      <c r="R110" s="169"/>
      <c r="S110" s="169"/>
      <c r="T110" s="169"/>
      <c r="U110" s="134"/>
      <c r="V110" s="135"/>
      <c r="W110" s="135"/>
      <c r="X110" s="136"/>
      <c r="Y110" s="132"/>
      <c r="Z110" s="133"/>
      <c r="AA110" s="133"/>
      <c r="AB110" s="186"/>
      <c r="AC110" s="186"/>
      <c r="AD110" s="185"/>
      <c r="AE110" s="185"/>
      <c r="AF110" s="185"/>
      <c r="AG110" s="187">
        <f t="shared" si="4"/>
        <v>0</v>
      </c>
      <c r="AH110" s="187"/>
      <c r="AI110" s="187"/>
      <c r="AJ110" s="53"/>
      <c r="AK110" s="188"/>
      <c r="AL110" s="188"/>
      <c r="AM110" s="186"/>
      <c r="AN110" s="186"/>
      <c r="AO110" s="185"/>
      <c r="AP110" s="185"/>
      <c r="AQ110" s="185"/>
      <c r="AR110" s="187">
        <f t="shared" si="5"/>
        <v>0</v>
      </c>
      <c r="AS110" s="187"/>
      <c r="AT110" s="200"/>
      <c r="AU110" s="137"/>
      <c r="AV110" s="135"/>
      <c r="AW110" s="135"/>
      <c r="AX110" s="135"/>
      <c r="AY110" s="135"/>
      <c r="AZ110" s="136"/>
    </row>
    <row r="111" spans="1:52" ht="36" customHeight="1" x14ac:dyDescent="0.2">
      <c r="A111" s="73">
        <v>93</v>
      </c>
      <c r="B111" s="170"/>
      <c r="C111" s="167"/>
      <c r="D111" s="167"/>
      <c r="E111" s="167"/>
      <c r="F111" s="167"/>
      <c r="G111" s="167"/>
      <c r="H111" s="167"/>
      <c r="I111" s="167"/>
      <c r="J111" s="167"/>
      <c r="K111" s="167"/>
      <c r="L111" s="167"/>
      <c r="M111" s="167"/>
      <c r="N111" s="167"/>
      <c r="O111" s="167"/>
      <c r="P111" s="168"/>
      <c r="Q111" s="168"/>
      <c r="R111" s="169"/>
      <c r="S111" s="169"/>
      <c r="T111" s="169"/>
      <c r="U111" s="134"/>
      <c r="V111" s="135"/>
      <c r="W111" s="135"/>
      <c r="X111" s="136"/>
      <c r="Y111" s="132"/>
      <c r="Z111" s="133"/>
      <c r="AA111" s="133"/>
      <c r="AB111" s="186"/>
      <c r="AC111" s="186"/>
      <c r="AD111" s="185"/>
      <c r="AE111" s="185"/>
      <c r="AF111" s="185"/>
      <c r="AG111" s="187">
        <f t="shared" si="4"/>
        <v>0</v>
      </c>
      <c r="AH111" s="187"/>
      <c r="AI111" s="187"/>
      <c r="AJ111" s="53"/>
      <c r="AK111" s="188"/>
      <c r="AL111" s="188"/>
      <c r="AM111" s="186"/>
      <c r="AN111" s="186"/>
      <c r="AO111" s="185"/>
      <c r="AP111" s="185"/>
      <c r="AQ111" s="185"/>
      <c r="AR111" s="187">
        <f t="shared" si="5"/>
        <v>0</v>
      </c>
      <c r="AS111" s="187"/>
      <c r="AT111" s="200"/>
      <c r="AU111" s="137"/>
      <c r="AV111" s="135"/>
      <c r="AW111" s="135"/>
      <c r="AX111" s="135"/>
      <c r="AY111" s="135"/>
      <c r="AZ111" s="136"/>
    </row>
    <row r="112" spans="1:52" ht="36" customHeight="1" x14ac:dyDescent="0.2">
      <c r="A112" s="73">
        <v>94</v>
      </c>
      <c r="B112" s="170"/>
      <c r="C112" s="167"/>
      <c r="D112" s="167"/>
      <c r="E112" s="167"/>
      <c r="F112" s="167"/>
      <c r="G112" s="167"/>
      <c r="H112" s="167"/>
      <c r="I112" s="167"/>
      <c r="J112" s="167"/>
      <c r="K112" s="167"/>
      <c r="L112" s="167"/>
      <c r="M112" s="167"/>
      <c r="N112" s="167"/>
      <c r="O112" s="167"/>
      <c r="P112" s="168"/>
      <c r="Q112" s="168"/>
      <c r="R112" s="169"/>
      <c r="S112" s="169"/>
      <c r="T112" s="169"/>
      <c r="U112" s="134"/>
      <c r="V112" s="135"/>
      <c r="W112" s="135"/>
      <c r="X112" s="136"/>
      <c r="Y112" s="132"/>
      <c r="Z112" s="133"/>
      <c r="AA112" s="133"/>
      <c r="AB112" s="186"/>
      <c r="AC112" s="186"/>
      <c r="AD112" s="185"/>
      <c r="AE112" s="185"/>
      <c r="AF112" s="185"/>
      <c r="AG112" s="187">
        <f t="shared" si="4"/>
        <v>0</v>
      </c>
      <c r="AH112" s="187"/>
      <c r="AI112" s="187"/>
      <c r="AJ112" s="53"/>
      <c r="AK112" s="188"/>
      <c r="AL112" s="188"/>
      <c r="AM112" s="186"/>
      <c r="AN112" s="186"/>
      <c r="AO112" s="185"/>
      <c r="AP112" s="185"/>
      <c r="AQ112" s="185"/>
      <c r="AR112" s="187">
        <f t="shared" si="5"/>
        <v>0</v>
      </c>
      <c r="AS112" s="187"/>
      <c r="AT112" s="200"/>
      <c r="AU112" s="137"/>
      <c r="AV112" s="135"/>
      <c r="AW112" s="135"/>
      <c r="AX112" s="135"/>
      <c r="AY112" s="135"/>
      <c r="AZ112" s="136"/>
    </row>
    <row r="113" spans="1:52" ht="36" customHeight="1" x14ac:dyDescent="0.2">
      <c r="A113" s="73">
        <v>95</v>
      </c>
      <c r="B113" s="170"/>
      <c r="C113" s="167"/>
      <c r="D113" s="167"/>
      <c r="E113" s="167"/>
      <c r="F113" s="167"/>
      <c r="G113" s="167"/>
      <c r="H113" s="167"/>
      <c r="I113" s="167"/>
      <c r="J113" s="167"/>
      <c r="K113" s="167"/>
      <c r="L113" s="167"/>
      <c r="M113" s="167"/>
      <c r="N113" s="167"/>
      <c r="O113" s="167"/>
      <c r="P113" s="168"/>
      <c r="Q113" s="168"/>
      <c r="R113" s="169"/>
      <c r="S113" s="169"/>
      <c r="T113" s="169"/>
      <c r="U113" s="134"/>
      <c r="V113" s="135"/>
      <c r="W113" s="135"/>
      <c r="X113" s="136"/>
      <c r="Y113" s="132"/>
      <c r="Z113" s="133"/>
      <c r="AA113" s="133"/>
      <c r="AB113" s="186"/>
      <c r="AC113" s="186"/>
      <c r="AD113" s="185"/>
      <c r="AE113" s="185"/>
      <c r="AF113" s="185"/>
      <c r="AG113" s="187">
        <f t="shared" si="4"/>
        <v>0</v>
      </c>
      <c r="AH113" s="187"/>
      <c r="AI113" s="187"/>
      <c r="AJ113" s="53"/>
      <c r="AK113" s="188"/>
      <c r="AL113" s="188"/>
      <c r="AM113" s="186"/>
      <c r="AN113" s="186"/>
      <c r="AO113" s="185"/>
      <c r="AP113" s="185"/>
      <c r="AQ113" s="185"/>
      <c r="AR113" s="187">
        <f t="shared" si="5"/>
        <v>0</v>
      </c>
      <c r="AS113" s="187"/>
      <c r="AT113" s="200"/>
      <c r="AU113" s="137"/>
      <c r="AV113" s="135"/>
      <c r="AW113" s="135"/>
      <c r="AX113" s="135"/>
      <c r="AY113" s="135"/>
      <c r="AZ113" s="136"/>
    </row>
    <row r="114" spans="1:52" ht="36" customHeight="1" x14ac:dyDescent="0.2">
      <c r="A114" s="73">
        <v>96</v>
      </c>
      <c r="B114" s="170"/>
      <c r="C114" s="167"/>
      <c r="D114" s="167"/>
      <c r="E114" s="167"/>
      <c r="F114" s="167"/>
      <c r="G114" s="167"/>
      <c r="H114" s="167"/>
      <c r="I114" s="167"/>
      <c r="J114" s="167"/>
      <c r="K114" s="167"/>
      <c r="L114" s="167"/>
      <c r="M114" s="167"/>
      <c r="N114" s="167"/>
      <c r="O114" s="167"/>
      <c r="P114" s="168"/>
      <c r="Q114" s="168"/>
      <c r="R114" s="169"/>
      <c r="S114" s="169"/>
      <c r="T114" s="169"/>
      <c r="U114" s="134"/>
      <c r="V114" s="135"/>
      <c r="W114" s="135"/>
      <c r="X114" s="136"/>
      <c r="Y114" s="132"/>
      <c r="Z114" s="133"/>
      <c r="AA114" s="133"/>
      <c r="AB114" s="186"/>
      <c r="AC114" s="186"/>
      <c r="AD114" s="185"/>
      <c r="AE114" s="185"/>
      <c r="AF114" s="185"/>
      <c r="AG114" s="187">
        <f t="shared" si="4"/>
        <v>0</v>
      </c>
      <c r="AH114" s="187"/>
      <c r="AI114" s="187"/>
      <c r="AJ114" s="53"/>
      <c r="AK114" s="188"/>
      <c r="AL114" s="188"/>
      <c r="AM114" s="186"/>
      <c r="AN114" s="186"/>
      <c r="AO114" s="185"/>
      <c r="AP114" s="185"/>
      <c r="AQ114" s="185"/>
      <c r="AR114" s="187">
        <f t="shared" si="5"/>
        <v>0</v>
      </c>
      <c r="AS114" s="187"/>
      <c r="AT114" s="200"/>
      <c r="AU114" s="137"/>
      <c r="AV114" s="135"/>
      <c r="AW114" s="135"/>
      <c r="AX114" s="135"/>
      <c r="AY114" s="135"/>
      <c r="AZ114" s="136"/>
    </row>
    <row r="115" spans="1:52" ht="36" customHeight="1" x14ac:dyDescent="0.2">
      <c r="A115" s="73">
        <v>97</v>
      </c>
      <c r="B115" s="170"/>
      <c r="C115" s="167"/>
      <c r="D115" s="167"/>
      <c r="E115" s="167"/>
      <c r="F115" s="167"/>
      <c r="G115" s="167"/>
      <c r="H115" s="167"/>
      <c r="I115" s="167"/>
      <c r="J115" s="167"/>
      <c r="K115" s="167"/>
      <c r="L115" s="167"/>
      <c r="M115" s="167"/>
      <c r="N115" s="167"/>
      <c r="O115" s="167"/>
      <c r="P115" s="168"/>
      <c r="Q115" s="168"/>
      <c r="R115" s="169"/>
      <c r="S115" s="169"/>
      <c r="T115" s="169"/>
      <c r="U115" s="134"/>
      <c r="V115" s="135"/>
      <c r="W115" s="135"/>
      <c r="X115" s="136"/>
      <c r="Y115" s="132"/>
      <c r="Z115" s="133"/>
      <c r="AA115" s="133"/>
      <c r="AB115" s="186"/>
      <c r="AC115" s="186"/>
      <c r="AD115" s="185"/>
      <c r="AE115" s="185"/>
      <c r="AF115" s="185"/>
      <c r="AG115" s="187">
        <f t="shared" ref="AG115:AG146" si="6">AD115*AB115</f>
        <v>0</v>
      </c>
      <c r="AH115" s="187"/>
      <c r="AI115" s="187"/>
      <c r="AJ115" s="53"/>
      <c r="AK115" s="188"/>
      <c r="AL115" s="188"/>
      <c r="AM115" s="186"/>
      <c r="AN115" s="186"/>
      <c r="AO115" s="185"/>
      <c r="AP115" s="185"/>
      <c r="AQ115" s="185"/>
      <c r="AR115" s="187">
        <f t="shared" ref="AR115:AR146" si="7">AO115*AM115</f>
        <v>0</v>
      </c>
      <c r="AS115" s="187"/>
      <c r="AT115" s="200"/>
      <c r="AU115" s="137"/>
      <c r="AV115" s="135"/>
      <c r="AW115" s="135"/>
      <c r="AX115" s="135"/>
      <c r="AY115" s="135"/>
      <c r="AZ115" s="136"/>
    </row>
    <row r="116" spans="1:52" ht="36" customHeight="1" x14ac:dyDescent="0.2">
      <c r="A116" s="73">
        <v>98</v>
      </c>
      <c r="B116" s="170"/>
      <c r="C116" s="167"/>
      <c r="D116" s="167"/>
      <c r="E116" s="167"/>
      <c r="F116" s="167"/>
      <c r="G116" s="167"/>
      <c r="H116" s="167"/>
      <c r="I116" s="167"/>
      <c r="J116" s="167"/>
      <c r="K116" s="167"/>
      <c r="L116" s="167"/>
      <c r="M116" s="167"/>
      <c r="N116" s="167"/>
      <c r="O116" s="167"/>
      <c r="P116" s="168"/>
      <c r="Q116" s="168"/>
      <c r="R116" s="169"/>
      <c r="S116" s="169"/>
      <c r="T116" s="169"/>
      <c r="U116" s="134"/>
      <c r="V116" s="135"/>
      <c r="W116" s="135"/>
      <c r="X116" s="136"/>
      <c r="Y116" s="132"/>
      <c r="Z116" s="133"/>
      <c r="AA116" s="133"/>
      <c r="AB116" s="186"/>
      <c r="AC116" s="186"/>
      <c r="AD116" s="185"/>
      <c r="AE116" s="185"/>
      <c r="AF116" s="185"/>
      <c r="AG116" s="187">
        <f t="shared" si="6"/>
        <v>0</v>
      </c>
      <c r="AH116" s="187"/>
      <c r="AI116" s="187"/>
      <c r="AJ116" s="53"/>
      <c r="AK116" s="188"/>
      <c r="AL116" s="188"/>
      <c r="AM116" s="186"/>
      <c r="AN116" s="186"/>
      <c r="AO116" s="185"/>
      <c r="AP116" s="185"/>
      <c r="AQ116" s="185"/>
      <c r="AR116" s="187">
        <f t="shared" si="7"/>
        <v>0</v>
      </c>
      <c r="AS116" s="187"/>
      <c r="AT116" s="200"/>
      <c r="AU116" s="137"/>
      <c r="AV116" s="135"/>
      <c r="AW116" s="135"/>
      <c r="AX116" s="135"/>
      <c r="AY116" s="135"/>
      <c r="AZ116" s="136"/>
    </row>
    <row r="117" spans="1:52" ht="36" customHeight="1" x14ac:dyDescent="0.2">
      <c r="A117" s="73">
        <v>99</v>
      </c>
      <c r="B117" s="170"/>
      <c r="C117" s="167"/>
      <c r="D117" s="167"/>
      <c r="E117" s="167"/>
      <c r="F117" s="167"/>
      <c r="G117" s="167"/>
      <c r="H117" s="167"/>
      <c r="I117" s="167"/>
      <c r="J117" s="167"/>
      <c r="K117" s="167"/>
      <c r="L117" s="167"/>
      <c r="M117" s="167"/>
      <c r="N117" s="167"/>
      <c r="O117" s="167"/>
      <c r="P117" s="168"/>
      <c r="Q117" s="168"/>
      <c r="R117" s="169"/>
      <c r="S117" s="169"/>
      <c r="T117" s="169"/>
      <c r="U117" s="134"/>
      <c r="V117" s="135"/>
      <c r="W117" s="135"/>
      <c r="X117" s="136"/>
      <c r="Y117" s="132"/>
      <c r="Z117" s="133"/>
      <c r="AA117" s="133"/>
      <c r="AB117" s="186"/>
      <c r="AC117" s="186"/>
      <c r="AD117" s="185"/>
      <c r="AE117" s="185"/>
      <c r="AF117" s="185"/>
      <c r="AG117" s="187">
        <f t="shared" si="6"/>
        <v>0</v>
      </c>
      <c r="AH117" s="187"/>
      <c r="AI117" s="187"/>
      <c r="AJ117" s="53"/>
      <c r="AK117" s="188"/>
      <c r="AL117" s="188"/>
      <c r="AM117" s="186"/>
      <c r="AN117" s="186"/>
      <c r="AO117" s="185"/>
      <c r="AP117" s="185"/>
      <c r="AQ117" s="185"/>
      <c r="AR117" s="187">
        <f t="shared" si="7"/>
        <v>0</v>
      </c>
      <c r="AS117" s="187"/>
      <c r="AT117" s="200"/>
      <c r="AU117" s="137"/>
      <c r="AV117" s="135"/>
      <c r="AW117" s="135"/>
      <c r="AX117" s="135"/>
      <c r="AY117" s="135"/>
      <c r="AZ117" s="136"/>
    </row>
    <row r="118" spans="1:52" ht="36" customHeight="1" x14ac:dyDescent="0.2">
      <c r="A118" s="73">
        <v>100</v>
      </c>
      <c r="B118" s="170"/>
      <c r="C118" s="167"/>
      <c r="D118" s="167"/>
      <c r="E118" s="167"/>
      <c r="F118" s="167"/>
      <c r="G118" s="167"/>
      <c r="H118" s="167"/>
      <c r="I118" s="167"/>
      <c r="J118" s="167"/>
      <c r="K118" s="167"/>
      <c r="L118" s="167"/>
      <c r="M118" s="167"/>
      <c r="N118" s="167"/>
      <c r="O118" s="167"/>
      <c r="P118" s="168"/>
      <c r="Q118" s="168"/>
      <c r="R118" s="169"/>
      <c r="S118" s="169"/>
      <c r="T118" s="169"/>
      <c r="U118" s="134"/>
      <c r="V118" s="135"/>
      <c r="W118" s="135"/>
      <c r="X118" s="136"/>
      <c r="Y118" s="132"/>
      <c r="Z118" s="133"/>
      <c r="AA118" s="133"/>
      <c r="AB118" s="186"/>
      <c r="AC118" s="186"/>
      <c r="AD118" s="185"/>
      <c r="AE118" s="185"/>
      <c r="AF118" s="185"/>
      <c r="AG118" s="187">
        <f t="shared" si="6"/>
        <v>0</v>
      </c>
      <c r="AH118" s="187"/>
      <c r="AI118" s="187"/>
      <c r="AJ118" s="53"/>
      <c r="AK118" s="188"/>
      <c r="AL118" s="188"/>
      <c r="AM118" s="186"/>
      <c r="AN118" s="186"/>
      <c r="AO118" s="185"/>
      <c r="AP118" s="185"/>
      <c r="AQ118" s="185"/>
      <c r="AR118" s="187">
        <f t="shared" si="7"/>
        <v>0</v>
      </c>
      <c r="AS118" s="187"/>
      <c r="AT118" s="200"/>
      <c r="AU118" s="137"/>
      <c r="AV118" s="135"/>
      <c r="AW118" s="135"/>
      <c r="AX118" s="135"/>
      <c r="AY118" s="135"/>
      <c r="AZ118" s="136"/>
    </row>
    <row r="119" spans="1:52" ht="36" customHeight="1" x14ac:dyDescent="0.2">
      <c r="A119" s="73">
        <v>101</v>
      </c>
      <c r="B119" s="170"/>
      <c r="C119" s="167"/>
      <c r="D119" s="167"/>
      <c r="E119" s="167"/>
      <c r="F119" s="167"/>
      <c r="G119" s="167"/>
      <c r="H119" s="167"/>
      <c r="I119" s="167"/>
      <c r="J119" s="167"/>
      <c r="K119" s="167"/>
      <c r="L119" s="167"/>
      <c r="M119" s="167"/>
      <c r="N119" s="167"/>
      <c r="O119" s="167"/>
      <c r="P119" s="168"/>
      <c r="Q119" s="168"/>
      <c r="R119" s="169"/>
      <c r="S119" s="169"/>
      <c r="T119" s="169"/>
      <c r="U119" s="134"/>
      <c r="V119" s="135"/>
      <c r="W119" s="135"/>
      <c r="X119" s="136"/>
      <c r="Y119" s="132"/>
      <c r="Z119" s="133"/>
      <c r="AA119" s="133"/>
      <c r="AB119" s="186"/>
      <c r="AC119" s="186"/>
      <c r="AD119" s="185"/>
      <c r="AE119" s="185"/>
      <c r="AF119" s="185"/>
      <c r="AG119" s="187">
        <f t="shared" si="6"/>
        <v>0</v>
      </c>
      <c r="AH119" s="187"/>
      <c r="AI119" s="187"/>
      <c r="AJ119" s="53"/>
      <c r="AK119" s="188"/>
      <c r="AL119" s="188"/>
      <c r="AM119" s="186"/>
      <c r="AN119" s="186"/>
      <c r="AO119" s="185"/>
      <c r="AP119" s="185"/>
      <c r="AQ119" s="185"/>
      <c r="AR119" s="187">
        <f t="shared" si="7"/>
        <v>0</v>
      </c>
      <c r="AS119" s="187"/>
      <c r="AT119" s="200"/>
      <c r="AU119" s="137"/>
      <c r="AV119" s="135"/>
      <c r="AW119" s="135"/>
      <c r="AX119" s="135"/>
      <c r="AY119" s="135"/>
      <c r="AZ119" s="136"/>
    </row>
    <row r="120" spans="1:52" ht="36" customHeight="1" x14ac:dyDescent="0.2">
      <c r="A120" s="73">
        <v>102</v>
      </c>
      <c r="B120" s="170"/>
      <c r="C120" s="167"/>
      <c r="D120" s="167"/>
      <c r="E120" s="167"/>
      <c r="F120" s="167"/>
      <c r="G120" s="167"/>
      <c r="H120" s="167"/>
      <c r="I120" s="167"/>
      <c r="J120" s="167"/>
      <c r="K120" s="167"/>
      <c r="L120" s="167"/>
      <c r="M120" s="167"/>
      <c r="N120" s="167"/>
      <c r="O120" s="167"/>
      <c r="P120" s="168"/>
      <c r="Q120" s="168"/>
      <c r="R120" s="169"/>
      <c r="S120" s="169"/>
      <c r="T120" s="169"/>
      <c r="U120" s="134"/>
      <c r="V120" s="135"/>
      <c r="W120" s="135"/>
      <c r="X120" s="136"/>
      <c r="Y120" s="132"/>
      <c r="Z120" s="133"/>
      <c r="AA120" s="133"/>
      <c r="AB120" s="186"/>
      <c r="AC120" s="186"/>
      <c r="AD120" s="185"/>
      <c r="AE120" s="185"/>
      <c r="AF120" s="185"/>
      <c r="AG120" s="187">
        <f t="shared" si="6"/>
        <v>0</v>
      </c>
      <c r="AH120" s="187"/>
      <c r="AI120" s="187"/>
      <c r="AJ120" s="53"/>
      <c r="AK120" s="188"/>
      <c r="AL120" s="188"/>
      <c r="AM120" s="186"/>
      <c r="AN120" s="186"/>
      <c r="AO120" s="185"/>
      <c r="AP120" s="185"/>
      <c r="AQ120" s="185"/>
      <c r="AR120" s="187">
        <f t="shared" si="7"/>
        <v>0</v>
      </c>
      <c r="AS120" s="187"/>
      <c r="AT120" s="200"/>
      <c r="AU120" s="137"/>
      <c r="AV120" s="135"/>
      <c r="AW120" s="135"/>
      <c r="AX120" s="135"/>
      <c r="AY120" s="135"/>
      <c r="AZ120" s="136"/>
    </row>
    <row r="121" spans="1:52" ht="36" customHeight="1" x14ac:dyDescent="0.2">
      <c r="A121" s="73">
        <v>103</v>
      </c>
      <c r="B121" s="170"/>
      <c r="C121" s="167"/>
      <c r="D121" s="167"/>
      <c r="E121" s="167"/>
      <c r="F121" s="167"/>
      <c r="G121" s="167"/>
      <c r="H121" s="167"/>
      <c r="I121" s="167"/>
      <c r="J121" s="167"/>
      <c r="K121" s="167"/>
      <c r="L121" s="167"/>
      <c r="M121" s="167"/>
      <c r="N121" s="167"/>
      <c r="O121" s="167"/>
      <c r="P121" s="168"/>
      <c r="Q121" s="168"/>
      <c r="R121" s="169"/>
      <c r="S121" s="169"/>
      <c r="T121" s="169"/>
      <c r="U121" s="134"/>
      <c r="V121" s="135"/>
      <c r="W121" s="135"/>
      <c r="X121" s="136"/>
      <c r="Y121" s="132"/>
      <c r="Z121" s="133"/>
      <c r="AA121" s="133"/>
      <c r="AB121" s="186"/>
      <c r="AC121" s="186"/>
      <c r="AD121" s="185"/>
      <c r="AE121" s="185"/>
      <c r="AF121" s="185"/>
      <c r="AG121" s="187">
        <f t="shared" si="6"/>
        <v>0</v>
      </c>
      <c r="AH121" s="187"/>
      <c r="AI121" s="187"/>
      <c r="AJ121" s="53"/>
      <c r="AK121" s="188"/>
      <c r="AL121" s="188"/>
      <c r="AM121" s="186"/>
      <c r="AN121" s="186"/>
      <c r="AO121" s="185"/>
      <c r="AP121" s="185"/>
      <c r="AQ121" s="185"/>
      <c r="AR121" s="187">
        <f t="shared" si="7"/>
        <v>0</v>
      </c>
      <c r="AS121" s="187"/>
      <c r="AT121" s="200"/>
      <c r="AU121" s="137"/>
      <c r="AV121" s="135"/>
      <c r="AW121" s="135"/>
      <c r="AX121" s="135"/>
      <c r="AY121" s="135"/>
      <c r="AZ121" s="136"/>
    </row>
    <row r="122" spans="1:52" ht="36" customHeight="1" x14ac:dyDescent="0.2">
      <c r="A122" s="73">
        <v>104</v>
      </c>
      <c r="B122" s="170"/>
      <c r="C122" s="167"/>
      <c r="D122" s="167"/>
      <c r="E122" s="167"/>
      <c r="F122" s="167"/>
      <c r="G122" s="167"/>
      <c r="H122" s="167"/>
      <c r="I122" s="167"/>
      <c r="J122" s="167"/>
      <c r="K122" s="167"/>
      <c r="L122" s="167"/>
      <c r="M122" s="167"/>
      <c r="N122" s="167"/>
      <c r="O122" s="167"/>
      <c r="P122" s="168"/>
      <c r="Q122" s="168"/>
      <c r="R122" s="169"/>
      <c r="S122" s="169"/>
      <c r="T122" s="169"/>
      <c r="U122" s="134"/>
      <c r="V122" s="135"/>
      <c r="W122" s="135"/>
      <c r="X122" s="136"/>
      <c r="Y122" s="132"/>
      <c r="Z122" s="133"/>
      <c r="AA122" s="133"/>
      <c r="AB122" s="186"/>
      <c r="AC122" s="186"/>
      <c r="AD122" s="185"/>
      <c r="AE122" s="185"/>
      <c r="AF122" s="185"/>
      <c r="AG122" s="187">
        <f t="shared" si="6"/>
        <v>0</v>
      </c>
      <c r="AH122" s="187"/>
      <c r="AI122" s="187"/>
      <c r="AJ122" s="53"/>
      <c r="AK122" s="188"/>
      <c r="AL122" s="188"/>
      <c r="AM122" s="186"/>
      <c r="AN122" s="186"/>
      <c r="AO122" s="185"/>
      <c r="AP122" s="185"/>
      <c r="AQ122" s="185"/>
      <c r="AR122" s="187">
        <f t="shared" si="7"/>
        <v>0</v>
      </c>
      <c r="AS122" s="187"/>
      <c r="AT122" s="200"/>
      <c r="AU122" s="137"/>
      <c r="AV122" s="135"/>
      <c r="AW122" s="135"/>
      <c r="AX122" s="135"/>
      <c r="AY122" s="135"/>
      <c r="AZ122" s="136"/>
    </row>
    <row r="123" spans="1:52" ht="36" customHeight="1" x14ac:dyDescent="0.2">
      <c r="A123" s="73">
        <v>105</v>
      </c>
      <c r="B123" s="170"/>
      <c r="C123" s="167"/>
      <c r="D123" s="167"/>
      <c r="E123" s="167"/>
      <c r="F123" s="167"/>
      <c r="G123" s="167"/>
      <c r="H123" s="167"/>
      <c r="I123" s="167"/>
      <c r="J123" s="167"/>
      <c r="K123" s="167"/>
      <c r="L123" s="167"/>
      <c r="M123" s="167"/>
      <c r="N123" s="167"/>
      <c r="O123" s="167"/>
      <c r="P123" s="168"/>
      <c r="Q123" s="168"/>
      <c r="R123" s="169"/>
      <c r="S123" s="169"/>
      <c r="T123" s="169"/>
      <c r="U123" s="134"/>
      <c r="V123" s="135"/>
      <c r="W123" s="135"/>
      <c r="X123" s="136"/>
      <c r="Y123" s="132"/>
      <c r="Z123" s="133"/>
      <c r="AA123" s="133"/>
      <c r="AB123" s="186"/>
      <c r="AC123" s="186"/>
      <c r="AD123" s="185"/>
      <c r="AE123" s="185"/>
      <c r="AF123" s="185"/>
      <c r="AG123" s="187">
        <f t="shared" si="6"/>
        <v>0</v>
      </c>
      <c r="AH123" s="187"/>
      <c r="AI123" s="187"/>
      <c r="AJ123" s="53"/>
      <c r="AK123" s="188"/>
      <c r="AL123" s="188"/>
      <c r="AM123" s="186"/>
      <c r="AN123" s="186"/>
      <c r="AO123" s="185"/>
      <c r="AP123" s="185"/>
      <c r="AQ123" s="185"/>
      <c r="AR123" s="187">
        <f t="shared" si="7"/>
        <v>0</v>
      </c>
      <c r="AS123" s="187"/>
      <c r="AT123" s="200"/>
      <c r="AU123" s="137"/>
      <c r="AV123" s="135"/>
      <c r="AW123" s="135"/>
      <c r="AX123" s="135"/>
      <c r="AY123" s="135"/>
      <c r="AZ123" s="136"/>
    </row>
    <row r="124" spans="1:52" ht="36" customHeight="1" x14ac:dyDescent="0.2">
      <c r="A124" s="73">
        <v>106</v>
      </c>
      <c r="B124" s="170"/>
      <c r="C124" s="167"/>
      <c r="D124" s="167"/>
      <c r="E124" s="167"/>
      <c r="F124" s="167"/>
      <c r="G124" s="167"/>
      <c r="H124" s="167"/>
      <c r="I124" s="167"/>
      <c r="J124" s="167"/>
      <c r="K124" s="167"/>
      <c r="L124" s="167"/>
      <c r="M124" s="167"/>
      <c r="N124" s="167"/>
      <c r="O124" s="167"/>
      <c r="P124" s="168"/>
      <c r="Q124" s="168"/>
      <c r="R124" s="169"/>
      <c r="S124" s="169"/>
      <c r="T124" s="169"/>
      <c r="U124" s="134"/>
      <c r="V124" s="135"/>
      <c r="W124" s="135"/>
      <c r="X124" s="136"/>
      <c r="Y124" s="132"/>
      <c r="Z124" s="133"/>
      <c r="AA124" s="133"/>
      <c r="AB124" s="186"/>
      <c r="AC124" s="186"/>
      <c r="AD124" s="185"/>
      <c r="AE124" s="185"/>
      <c r="AF124" s="185"/>
      <c r="AG124" s="187">
        <f t="shared" si="6"/>
        <v>0</v>
      </c>
      <c r="AH124" s="187"/>
      <c r="AI124" s="187"/>
      <c r="AJ124" s="53"/>
      <c r="AK124" s="188"/>
      <c r="AL124" s="188"/>
      <c r="AM124" s="186"/>
      <c r="AN124" s="186"/>
      <c r="AO124" s="185"/>
      <c r="AP124" s="185"/>
      <c r="AQ124" s="185"/>
      <c r="AR124" s="187">
        <f t="shared" si="7"/>
        <v>0</v>
      </c>
      <c r="AS124" s="187"/>
      <c r="AT124" s="200"/>
      <c r="AU124" s="137"/>
      <c r="AV124" s="135"/>
      <c r="AW124" s="135"/>
      <c r="AX124" s="135"/>
      <c r="AY124" s="135"/>
      <c r="AZ124" s="136"/>
    </row>
    <row r="125" spans="1:52" ht="36" customHeight="1" x14ac:dyDescent="0.2">
      <c r="A125" s="73">
        <v>107</v>
      </c>
      <c r="B125" s="170"/>
      <c r="C125" s="167"/>
      <c r="D125" s="167"/>
      <c r="E125" s="167"/>
      <c r="F125" s="167"/>
      <c r="G125" s="167"/>
      <c r="H125" s="167"/>
      <c r="I125" s="167"/>
      <c r="J125" s="167"/>
      <c r="K125" s="167"/>
      <c r="L125" s="167"/>
      <c r="M125" s="167"/>
      <c r="N125" s="167"/>
      <c r="O125" s="167"/>
      <c r="P125" s="168"/>
      <c r="Q125" s="168"/>
      <c r="R125" s="169"/>
      <c r="S125" s="169"/>
      <c r="T125" s="169"/>
      <c r="U125" s="134"/>
      <c r="V125" s="135"/>
      <c r="W125" s="135"/>
      <c r="X125" s="136"/>
      <c r="Y125" s="132"/>
      <c r="Z125" s="133"/>
      <c r="AA125" s="133"/>
      <c r="AB125" s="186"/>
      <c r="AC125" s="186"/>
      <c r="AD125" s="185"/>
      <c r="AE125" s="185"/>
      <c r="AF125" s="185"/>
      <c r="AG125" s="187">
        <f t="shared" si="6"/>
        <v>0</v>
      </c>
      <c r="AH125" s="187"/>
      <c r="AI125" s="187"/>
      <c r="AJ125" s="53"/>
      <c r="AK125" s="188"/>
      <c r="AL125" s="188"/>
      <c r="AM125" s="186"/>
      <c r="AN125" s="186"/>
      <c r="AO125" s="185"/>
      <c r="AP125" s="185"/>
      <c r="AQ125" s="185"/>
      <c r="AR125" s="187">
        <f t="shared" si="7"/>
        <v>0</v>
      </c>
      <c r="AS125" s="187"/>
      <c r="AT125" s="200"/>
      <c r="AU125" s="137"/>
      <c r="AV125" s="135"/>
      <c r="AW125" s="135"/>
      <c r="AX125" s="135"/>
      <c r="AY125" s="135"/>
      <c r="AZ125" s="136"/>
    </row>
    <row r="126" spans="1:52" ht="36" customHeight="1" x14ac:dyDescent="0.2">
      <c r="A126" s="73">
        <v>108</v>
      </c>
      <c r="B126" s="170"/>
      <c r="C126" s="167"/>
      <c r="D126" s="167"/>
      <c r="E126" s="167"/>
      <c r="F126" s="167"/>
      <c r="G126" s="167"/>
      <c r="H126" s="167"/>
      <c r="I126" s="167"/>
      <c r="J126" s="167"/>
      <c r="K126" s="167"/>
      <c r="L126" s="167"/>
      <c r="M126" s="167"/>
      <c r="N126" s="167"/>
      <c r="O126" s="167"/>
      <c r="P126" s="168"/>
      <c r="Q126" s="168"/>
      <c r="R126" s="169"/>
      <c r="S126" s="169"/>
      <c r="T126" s="169"/>
      <c r="U126" s="134"/>
      <c r="V126" s="135"/>
      <c r="W126" s="135"/>
      <c r="X126" s="136"/>
      <c r="Y126" s="132"/>
      <c r="Z126" s="133"/>
      <c r="AA126" s="133"/>
      <c r="AB126" s="186"/>
      <c r="AC126" s="186"/>
      <c r="AD126" s="185"/>
      <c r="AE126" s="185"/>
      <c r="AF126" s="185"/>
      <c r="AG126" s="187">
        <f t="shared" si="6"/>
        <v>0</v>
      </c>
      <c r="AH126" s="187"/>
      <c r="AI126" s="187"/>
      <c r="AJ126" s="53"/>
      <c r="AK126" s="188"/>
      <c r="AL126" s="188"/>
      <c r="AM126" s="186"/>
      <c r="AN126" s="186"/>
      <c r="AO126" s="185"/>
      <c r="AP126" s="185"/>
      <c r="AQ126" s="185"/>
      <c r="AR126" s="187">
        <f t="shared" si="7"/>
        <v>0</v>
      </c>
      <c r="AS126" s="187"/>
      <c r="AT126" s="200"/>
      <c r="AU126" s="137"/>
      <c r="AV126" s="135"/>
      <c r="AW126" s="135"/>
      <c r="AX126" s="135"/>
      <c r="AY126" s="135"/>
      <c r="AZ126" s="136"/>
    </row>
    <row r="127" spans="1:52" ht="36" customHeight="1" x14ac:dyDescent="0.2">
      <c r="A127" s="73">
        <v>109</v>
      </c>
      <c r="B127" s="170"/>
      <c r="C127" s="167"/>
      <c r="D127" s="167"/>
      <c r="E127" s="167"/>
      <c r="F127" s="167"/>
      <c r="G127" s="167"/>
      <c r="H127" s="167"/>
      <c r="I127" s="167"/>
      <c r="J127" s="167"/>
      <c r="K127" s="167"/>
      <c r="L127" s="167"/>
      <c r="M127" s="167"/>
      <c r="N127" s="167"/>
      <c r="O127" s="167"/>
      <c r="P127" s="168"/>
      <c r="Q127" s="168"/>
      <c r="R127" s="169"/>
      <c r="S127" s="169"/>
      <c r="T127" s="169"/>
      <c r="U127" s="134"/>
      <c r="V127" s="135"/>
      <c r="W127" s="135"/>
      <c r="X127" s="136"/>
      <c r="Y127" s="132"/>
      <c r="Z127" s="133"/>
      <c r="AA127" s="133"/>
      <c r="AB127" s="186"/>
      <c r="AC127" s="186"/>
      <c r="AD127" s="185"/>
      <c r="AE127" s="185"/>
      <c r="AF127" s="185"/>
      <c r="AG127" s="187">
        <f t="shared" si="6"/>
        <v>0</v>
      </c>
      <c r="AH127" s="187"/>
      <c r="AI127" s="187"/>
      <c r="AJ127" s="53"/>
      <c r="AK127" s="188"/>
      <c r="AL127" s="188"/>
      <c r="AM127" s="186"/>
      <c r="AN127" s="186"/>
      <c r="AO127" s="185"/>
      <c r="AP127" s="185"/>
      <c r="AQ127" s="185"/>
      <c r="AR127" s="187">
        <f t="shared" si="7"/>
        <v>0</v>
      </c>
      <c r="AS127" s="187"/>
      <c r="AT127" s="200"/>
      <c r="AU127" s="137"/>
      <c r="AV127" s="135"/>
      <c r="AW127" s="135"/>
      <c r="AX127" s="135"/>
      <c r="AY127" s="135"/>
      <c r="AZ127" s="136"/>
    </row>
    <row r="128" spans="1:52" ht="36" customHeight="1" x14ac:dyDescent="0.2">
      <c r="A128" s="73">
        <v>110</v>
      </c>
      <c r="B128" s="170"/>
      <c r="C128" s="167"/>
      <c r="D128" s="167"/>
      <c r="E128" s="167"/>
      <c r="F128" s="167"/>
      <c r="G128" s="167"/>
      <c r="H128" s="167"/>
      <c r="I128" s="167"/>
      <c r="J128" s="167"/>
      <c r="K128" s="167"/>
      <c r="L128" s="167"/>
      <c r="M128" s="167"/>
      <c r="N128" s="167"/>
      <c r="O128" s="167"/>
      <c r="P128" s="168"/>
      <c r="Q128" s="168"/>
      <c r="R128" s="169"/>
      <c r="S128" s="169"/>
      <c r="T128" s="169"/>
      <c r="U128" s="134"/>
      <c r="V128" s="135"/>
      <c r="W128" s="135"/>
      <c r="X128" s="136"/>
      <c r="Y128" s="132"/>
      <c r="Z128" s="133"/>
      <c r="AA128" s="133"/>
      <c r="AB128" s="186"/>
      <c r="AC128" s="186"/>
      <c r="AD128" s="185"/>
      <c r="AE128" s="185"/>
      <c r="AF128" s="185"/>
      <c r="AG128" s="187">
        <f t="shared" si="6"/>
        <v>0</v>
      </c>
      <c r="AH128" s="187"/>
      <c r="AI128" s="187"/>
      <c r="AJ128" s="53"/>
      <c r="AK128" s="188"/>
      <c r="AL128" s="188"/>
      <c r="AM128" s="186"/>
      <c r="AN128" s="186"/>
      <c r="AO128" s="185"/>
      <c r="AP128" s="185"/>
      <c r="AQ128" s="185"/>
      <c r="AR128" s="187">
        <f t="shared" si="7"/>
        <v>0</v>
      </c>
      <c r="AS128" s="187"/>
      <c r="AT128" s="200"/>
      <c r="AU128" s="137"/>
      <c r="AV128" s="135"/>
      <c r="AW128" s="135"/>
      <c r="AX128" s="135"/>
      <c r="AY128" s="135"/>
      <c r="AZ128" s="136"/>
    </row>
    <row r="129" spans="1:52" ht="36" customHeight="1" x14ac:dyDescent="0.2">
      <c r="A129" s="73">
        <v>111</v>
      </c>
      <c r="B129" s="170"/>
      <c r="C129" s="167"/>
      <c r="D129" s="167"/>
      <c r="E129" s="167"/>
      <c r="F129" s="167"/>
      <c r="G129" s="167"/>
      <c r="H129" s="167"/>
      <c r="I129" s="167"/>
      <c r="J129" s="167"/>
      <c r="K129" s="167"/>
      <c r="L129" s="167"/>
      <c r="M129" s="167"/>
      <c r="N129" s="167"/>
      <c r="O129" s="167"/>
      <c r="P129" s="168"/>
      <c r="Q129" s="168"/>
      <c r="R129" s="169"/>
      <c r="S129" s="169"/>
      <c r="T129" s="169"/>
      <c r="U129" s="134"/>
      <c r="V129" s="135"/>
      <c r="W129" s="135"/>
      <c r="X129" s="136"/>
      <c r="Y129" s="132"/>
      <c r="Z129" s="133"/>
      <c r="AA129" s="133"/>
      <c r="AB129" s="186"/>
      <c r="AC129" s="186"/>
      <c r="AD129" s="185"/>
      <c r="AE129" s="185"/>
      <c r="AF129" s="185"/>
      <c r="AG129" s="187">
        <f t="shared" si="6"/>
        <v>0</v>
      </c>
      <c r="AH129" s="187"/>
      <c r="AI129" s="187"/>
      <c r="AJ129" s="53"/>
      <c r="AK129" s="188"/>
      <c r="AL129" s="188"/>
      <c r="AM129" s="186"/>
      <c r="AN129" s="186"/>
      <c r="AO129" s="185"/>
      <c r="AP129" s="185"/>
      <c r="AQ129" s="185"/>
      <c r="AR129" s="187">
        <f t="shared" si="7"/>
        <v>0</v>
      </c>
      <c r="AS129" s="187"/>
      <c r="AT129" s="200"/>
      <c r="AU129" s="137"/>
      <c r="AV129" s="135"/>
      <c r="AW129" s="135"/>
      <c r="AX129" s="135"/>
      <c r="AY129" s="135"/>
      <c r="AZ129" s="136"/>
    </row>
    <row r="130" spans="1:52" ht="36" customHeight="1" x14ac:dyDescent="0.2">
      <c r="A130" s="73">
        <v>112</v>
      </c>
      <c r="B130" s="170"/>
      <c r="C130" s="167"/>
      <c r="D130" s="167"/>
      <c r="E130" s="167"/>
      <c r="F130" s="167"/>
      <c r="G130" s="167"/>
      <c r="H130" s="167"/>
      <c r="I130" s="167"/>
      <c r="J130" s="167"/>
      <c r="K130" s="167"/>
      <c r="L130" s="167"/>
      <c r="M130" s="167"/>
      <c r="N130" s="167"/>
      <c r="O130" s="167"/>
      <c r="P130" s="168"/>
      <c r="Q130" s="168"/>
      <c r="R130" s="169"/>
      <c r="S130" s="169"/>
      <c r="T130" s="169"/>
      <c r="U130" s="134"/>
      <c r="V130" s="135"/>
      <c r="W130" s="135"/>
      <c r="X130" s="136"/>
      <c r="Y130" s="132"/>
      <c r="Z130" s="133"/>
      <c r="AA130" s="133"/>
      <c r="AB130" s="186"/>
      <c r="AC130" s="186"/>
      <c r="AD130" s="185"/>
      <c r="AE130" s="185"/>
      <c r="AF130" s="185"/>
      <c r="AG130" s="187">
        <f t="shared" si="6"/>
        <v>0</v>
      </c>
      <c r="AH130" s="187"/>
      <c r="AI130" s="187"/>
      <c r="AJ130" s="53"/>
      <c r="AK130" s="188"/>
      <c r="AL130" s="188"/>
      <c r="AM130" s="186"/>
      <c r="AN130" s="186"/>
      <c r="AO130" s="185"/>
      <c r="AP130" s="185"/>
      <c r="AQ130" s="185"/>
      <c r="AR130" s="187">
        <f t="shared" si="7"/>
        <v>0</v>
      </c>
      <c r="AS130" s="187"/>
      <c r="AT130" s="200"/>
      <c r="AU130" s="137"/>
      <c r="AV130" s="135"/>
      <c r="AW130" s="135"/>
      <c r="AX130" s="135"/>
      <c r="AY130" s="135"/>
      <c r="AZ130" s="136"/>
    </row>
    <row r="131" spans="1:52" ht="36" customHeight="1" x14ac:dyDescent="0.2">
      <c r="A131" s="73">
        <v>113</v>
      </c>
      <c r="B131" s="170"/>
      <c r="C131" s="167"/>
      <c r="D131" s="167"/>
      <c r="E131" s="167"/>
      <c r="F131" s="167"/>
      <c r="G131" s="167"/>
      <c r="H131" s="167"/>
      <c r="I131" s="167"/>
      <c r="J131" s="167"/>
      <c r="K131" s="167"/>
      <c r="L131" s="167"/>
      <c r="M131" s="167"/>
      <c r="N131" s="167"/>
      <c r="O131" s="167"/>
      <c r="P131" s="168"/>
      <c r="Q131" s="168"/>
      <c r="R131" s="169"/>
      <c r="S131" s="169"/>
      <c r="T131" s="169"/>
      <c r="U131" s="134"/>
      <c r="V131" s="135"/>
      <c r="W131" s="135"/>
      <c r="X131" s="136"/>
      <c r="Y131" s="132"/>
      <c r="Z131" s="133"/>
      <c r="AA131" s="133"/>
      <c r="AB131" s="186"/>
      <c r="AC131" s="186"/>
      <c r="AD131" s="185"/>
      <c r="AE131" s="185"/>
      <c r="AF131" s="185"/>
      <c r="AG131" s="187">
        <f t="shared" si="6"/>
        <v>0</v>
      </c>
      <c r="AH131" s="187"/>
      <c r="AI131" s="187"/>
      <c r="AJ131" s="53"/>
      <c r="AK131" s="188"/>
      <c r="AL131" s="188"/>
      <c r="AM131" s="186"/>
      <c r="AN131" s="186"/>
      <c r="AO131" s="185"/>
      <c r="AP131" s="185"/>
      <c r="AQ131" s="185"/>
      <c r="AR131" s="187">
        <f t="shared" si="7"/>
        <v>0</v>
      </c>
      <c r="AS131" s="187"/>
      <c r="AT131" s="200"/>
      <c r="AU131" s="137"/>
      <c r="AV131" s="135"/>
      <c r="AW131" s="135"/>
      <c r="AX131" s="135"/>
      <c r="AY131" s="135"/>
      <c r="AZ131" s="136"/>
    </row>
    <row r="132" spans="1:52" ht="36" customHeight="1" x14ac:dyDescent="0.2">
      <c r="A132" s="73">
        <v>114</v>
      </c>
      <c r="B132" s="170"/>
      <c r="C132" s="167"/>
      <c r="D132" s="167"/>
      <c r="E132" s="167"/>
      <c r="F132" s="167"/>
      <c r="G132" s="167"/>
      <c r="H132" s="167"/>
      <c r="I132" s="167"/>
      <c r="J132" s="167"/>
      <c r="K132" s="167"/>
      <c r="L132" s="167"/>
      <c r="M132" s="167"/>
      <c r="N132" s="167"/>
      <c r="O132" s="167"/>
      <c r="P132" s="168"/>
      <c r="Q132" s="168"/>
      <c r="R132" s="169"/>
      <c r="S132" s="169"/>
      <c r="T132" s="169"/>
      <c r="U132" s="134"/>
      <c r="V132" s="135"/>
      <c r="W132" s="135"/>
      <c r="X132" s="136"/>
      <c r="Y132" s="132"/>
      <c r="Z132" s="133"/>
      <c r="AA132" s="133"/>
      <c r="AB132" s="186"/>
      <c r="AC132" s="186"/>
      <c r="AD132" s="185"/>
      <c r="AE132" s="185"/>
      <c r="AF132" s="185"/>
      <c r="AG132" s="187">
        <f t="shared" si="6"/>
        <v>0</v>
      </c>
      <c r="AH132" s="187"/>
      <c r="AI132" s="187"/>
      <c r="AJ132" s="53"/>
      <c r="AK132" s="188"/>
      <c r="AL132" s="188"/>
      <c r="AM132" s="186"/>
      <c r="AN132" s="186"/>
      <c r="AO132" s="185"/>
      <c r="AP132" s="185"/>
      <c r="AQ132" s="185"/>
      <c r="AR132" s="187">
        <f t="shared" si="7"/>
        <v>0</v>
      </c>
      <c r="AS132" s="187"/>
      <c r="AT132" s="200"/>
      <c r="AU132" s="137"/>
      <c r="AV132" s="135"/>
      <c r="AW132" s="135"/>
      <c r="AX132" s="135"/>
      <c r="AY132" s="135"/>
      <c r="AZ132" s="136"/>
    </row>
    <row r="133" spans="1:52" ht="36" customHeight="1" x14ac:dyDescent="0.2">
      <c r="A133" s="73">
        <v>115</v>
      </c>
      <c r="B133" s="170"/>
      <c r="C133" s="167"/>
      <c r="D133" s="167"/>
      <c r="E133" s="167"/>
      <c r="F133" s="167"/>
      <c r="G133" s="167"/>
      <c r="H133" s="167"/>
      <c r="I133" s="167"/>
      <c r="J133" s="167"/>
      <c r="K133" s="167"/>
      <c r="L133" s="167"/>
      <c r="M133" s="167"/>
      <c r="N133" s="167"/>
      <c r="O133" s="167"/>
      <c r="P133" s="168"/>
      <c r="Q133" s="168"/>
      <c r="R133" s="169"/>
      <c r="S133" s="169"/>
      <c r="T133" s="169"/>
      <c r="U133" s="134"/>
      <c r="V133" s="135"/>
      <c r="W133" s="135"/>
      <c r="X133" s="136"/>
      <c r="Y133" s="132"/>
      <c r="Z133" s="133"/>
      <c r="AA133" s="133"/>
      <c r="AB133" s="186"/>
      <c r="AC133" s="186"/>
      <c r="AD133" s="185"/>
      <c r="AE133" s="185"/>
      <c r="AF133" s="185"/>
      <c r="AG133" s="187">
        <f t="shared" si="6"/>
        <v>0</v>
      </c>
      <c r="AH133" s="187"/>
      <c r="AI133" s="187"/>
      <c r="AJ133" s="53"/>
      <c r="AK133" s="188"/>
      <c r="AL133" s="188"/>
      <c r="AM133" s="186"/>
      <c r="AN133" s="186"/>
      <c r="AO133" s="185"/>
      <c r="AP133" s="185"/>
      <c r="AQ133" s="185"/>
      <c r="AR133" s="187">
        <f t="shared" si="7"/>
        <v>0</v>
      </c>
      <c r="AS133" s="187"/>
      <c r="AT133" s="200"/>
      <c r="AU133" s="137"/>
      <c r="AV133" s="135"/>
      <c r="AW133" s="135"/>
      <c r="AX133" s="135"/>
      <c r="AY133" s="135"/>
      <c r="AZ133" s="136"/>
    </row>
    <row r="134" spans="1:52" ht="36" customHeight="1" x14ac:dyDescent="0.2">
      <c r="A134" s="73">
        <v>116</v>
      </c>
      <c r="B134" s="170"/>
      <c r="C134" s="167"/>
      <c r="D134" s="167"/>
      <c r="E134" s="167"/>
      <c r="F134" s="167"/>
      <c r="G134" s="167"/>
      <c r="H134" s="167"/>
      <c r="I134" s="167"/>
      <c r="J134" s="167"/>
      <c r="K134" s="167"/>
      <c r="L134" s="167"/>
      <c r="M134" s="167"/>
      <c r="N134" s="167"/>
      <c r="O134" s="167"/>
      <c r="P134" s="168"/>
      <c r="Q134" s="168"/>
      <c r="R134" s="169"/>
      <c r="S134" s="169"/>
      <c r="T134" s="169"/>
      <c r="U134" s="134"/>
      <c r="V134" s="135"/>
      <c r="W134" s="135"/>
      <c r="X134" s="136"/>
      <c r="Y134" s="132"/>
      <c r="Z134" s="133"/>
      <c r="AA134" s="133"/>
      <c r="AB134" s="186"/>
      <c r="AC134" s="186"/>
      <c r="AD134" s="185"/>
      <c r="AE134" s="185"/>
      <c r="AF134" s="185"/>
      <c r="AG134" s="187">
        <f t="shared" si="6"/>
        <v>0</v>
      </c>
      <c r="AH134" s="187"/>
      <c r="AI134" s="187"/>
      <c r="AJ134" s="53"/>
      <c r="AK134" s="188"/>
      <c r="AL134" s="188"/>
      <c r="AM134" s="186"/>
      <c r="AN134" s="186"/>
      <c r="AO134" s="185"/>
      <c r="AP134" s="185"/>
      <c r="AQ134" s="185"/>
      <c r="AR134" s="187">
        <f t="shared" si="7"/>
        <v>0</v>
      </c>
      <c r="AS134" s="187"/>
      <c r="AT134" s="200"/>
      <c r="AU134" s="137"/>
      <c r="AV134" s="135"/>
      <c r="AW134" s="135"/>
      <c r="AX134" s="135"/>
      <c r="AY134" s="135"/>
      <c r="AZ134" s="136"/>
    </row>
    <row r="135" spans="1:52" ht="36" customHeight="1" x14ac:dyDescent="0.2">
      <c r="A135" s="73">
        <v>117</v>
      </c>
      <c r="B135" s="170"/>
      <c r="C135" s="167"/>
      <c r="D135" s="167"/>
      <c r="E135" s="167"/>
      <c r="F135" s="167"/>
      <c r="G135" s="167"/>
      <c r="H135" s="167"/>
      <c r="I135" s="167"/>
      <c r="J135" s="167"/>
      <c r="K135" s="167"/>
      <c r="L135" s="167"/>
      <c r="M135" s="167"/>
      <c r="N135" s="167"/>
      <c r="O135" s="167"/>
      <c r="P135" s="168"/>
      <c r="Q135" s="168"/>
      <c r="R135" s="169"/>
      <c r="S135" s="169"/>
      <c r="T135" s="169"/>
      <c r="U135" s="134"/>
      <c r="V135" s="135"/>
      <c r="W135" s="135"/>
      <c r="X135" s="136"/>
      <c r="Y135" s="132"/>
      <c r="Z135" s="133"/>
      <c r="AA135" s="133"/>
      <c r="AB135" s="186"/>
      <c r="AC135" s="186"/>
      <c r="AD135" s="185"/>
      <c r="AE135" s="185"/>
      <c r="AF135" s="185"/>
      <c r="AG135" s="187">
        <f t="shared" si="6"/>
        <v>0</v>
      </c>
      <c r="AH135" s="187"/>
      <c r="AI135" s="187"/>
      <c r="AJ135" s="53"/>
      <c r="AK135" s="188"/>
      <c r="AL135" s="188"/>
      <c r="AM135" s="186"/>
      <c r="AN135" s="186"/>
      <c r="AO135" s="185"/>
      <c r="AP135" s="185"/>
      <c r="AQ135" s="185"/>
      <c r="AR135" s="187">
        <f t="shared" si="7"/>
        <v>0</v>
      </c>
      <c r="AS135" s="187"/>
      <c r="AT135" s="200"/>
      <c r="AU135" s="137"/>
      <c r="AV135" s="135"/>
      <c r="AW135" s="135"/>
      <c r="AX135" s="135"/>
      <c r="AY135" s="135"/>
      <c r="AZ135" s="136"/>
    </row>
    <row r="136" spans="1:52" ht="36" customHeight="1" x14ac:dyDescent="0.2">
      <c r="A136" s="73">
        <v>118</v>
      </c>
      <c r="B136" s="170"/>
      <c r="C136" s="167"/>
      <c r="D136" s="167"/>
      <c r="E136" s="167"/>
      <c r="F136" s="167"/>
      <c r="G136" s="167"/>
      <c r="H136" s="167"/>
      <c r="I136" s="167"/>
      <c r="J136" s="167"/>
      <c r="K136" s="167"/>
      <c r="L136" s="167"/>
      <c r="M136" s="167"/>
      <c r="N136" s="167"/>
      <c r="O136" s="167"/>
      <c r="P136" s="168"/>
      <c r="Q136" s="168"/>
      <c r="R136" s="169"/>
      <c r="S136" s="169"/>
      <c r="T136" s="169"/>
      <c r="U136" s="134"/>
      <c r="V136" s="135"/>
      <c r="W136" s="135"/>
      <c r="X136" s="136"/>
      <c r="Y136" s="132"/>
      <c r="Z136" s="133"/>
      <c r="AA136" s="133"/>
      <c r="AB136" s="186"/>
      <c r="AC136" s="186"/>
      <c r="AD136" s="185"/>
      <c r="AE136" s="185"/>
      <c r="AF136" s="185"/>
      <c r="AG136" s="187">
        <f t="shared" si="6"/>
        <v>0</v>
      </c>
      <c r="AH136" s="187"/>
      <c r="AI136" s="187"/>
      <c r="AJ136" s="53"/>
      <c r="AK136" s="188"/>
      <c r="AL136" s="188"/>
      <c r="AM136" s="186"/>
      <c r="AN136" s="186"/>
      <c r="AO136" s="185"/>
      <c r="AP136" s="185"/>
      <c r="AQ136" s="185"/>
      <c r="AR136" s="187">
        <f t="shared" si="7"/>
        <v>0</v>
      </c>
      <c r="AS136" s="187"/>
      <c r="AT136" s="200"/>
      <c r="AU136" s="137"/>
      <c r="AV136" s="135"/>
      <c r="AW136" s="135"/>
      <c r="AX136" s="135"/>
      <c r="AY136" s="135"/>
      <c r="AZ136" s="136"/>
    </row>
    <row r="137" spans="1:52" ht="36" customHeight="1" x14ac:dyDescent="0.2">
      <c r="A137" s="73">
        <v>119</v>
      </c>
      <c r="B137" s="170"/>
      <c r="C137" s="167"/>
      <c r="D137" s="167"/>
      <c r="E137" s="167"/>
      <c r="F137" s="167"/>
      <c r="G137" s="167"/>
      <c r="H137" s="167"/>
      <c r="I137" s="167"/>
      <c r="J137" s="167"/>
      <c r="K137" s="167"/>
      <c r="L137" s="167"/>
      <c r="M137" s="167"/>
      <c r="N137" s="167"/>
      <c r="O137" s="167"/>
      <c r="P137" s="168"/>
      <c r="Q137" s="168"/>
      <c r="R137" s="169"/>
      <c r="S137" s="169"/>
      <c r="T137" s="169"/>
      <c r="U137" s="134"/>
      <c r="V137" s="135"/>
      <c r="W137" s="135"/>
      <c r="X137" s="136"/>
      <c r="Y137" s="132"/>
      <c r="Z137" s="133"/>
      <c r="AA137" s="133"/>
      <c r="AB137" s="186"/>
      <c r="AC137" s="186"/>
      <c r="AD137" s="185"/>
      <c r="AE137" s="185"/>
      <c r="AF137" s="185"/>
      <c r="AG137" s="187">
        <f t="shared" si="6"/>
        <v>0</v>
      </c>
      <c r="AH137" s="187"/>
      <c r="AI137" s="187"/>
      <c r="AJ137" s="53"/>
      <c r="AK137" s="188"/>
      <c r="AL137" s="188"/>
      <c r="AM137" s="186"/>
      <c r="AN137" s="186"/>
      <c r="AO137" s="185"/>
      <c r="AP137" s="185"/>
      <c r="AQ137" s="185"/>
      <c r="AR137" s="187">
        <f t="shared" si="7"/>
        <v>0</v>
      </c>
      <c r="AS137" s="187"/>
      <c r="AT137" s="200"/>
      <c r="AU137" s="137"/>
      <c r="AV137" s="135"/>
      <c r="AW137" s="135"/>
      <c r="AX137" s="135"/>
      <c r="AY137" s="135"/>
      <c r="AZ137" s="136"/>
    </row>
    <row r="138" spans="1:52" ht="36" customHeight="1" x14ac:dyDescent="0.2">
      <c r="A138" s="73">
        <v>120</v>
      </c>
      <c r="B138" s="170"/>
      <c r="C138" s="167"/>
      <c r="D138" s="167"/>
      <c r="E138" s="167"/>
      <c r="F138" s="167"/>
      <c r="G138" s="167"/>
      <c r="H138" s="167"/>
      <c r="I138" s="167"/>
      <c r="J138" s="167"/>
      <c r="K138" s="167"/>
      <c r="L138" s="167"/>
      <c r="M138" s="167"/>
      <c r="N138" s="167"/>
      <c r="O138" s="167"/>
      <c r="P138" s="168"/>
      <c r="Q138" s="168"/>
      <c r="R138" s="169"/>
      <c r="S138" s="169"/>
      <c r="T138" s="169"/>
      <c r="U138" s="134"/>
      <c r="V138" s="135"/>
      <c r="W138" s="135"/>
      <c r="X138" s="136"/>
      <c r="Y138" s="132"/>
      <c r="Z138" s="133"/>
      <c r="AA138" s="133"/>
      <c r="AB138" s="186"/>
      <c r="AC138" s="186"/>
      <c r="AD138" s="185"/>
      <c r="AE138" s="185"/>
      <c r="AF138" s="185"/>
      <c r="AG138" s="187">
        <f t="shared" si="6"/>
        <v>0</v>
      </c>
      <c r="AH138" s="187"/>
      <c r="AI138" s="187"/>
      <c r="AJ138" s="53"/>
      <c r="AK138" s="188"/>
      <c r="AL138" s="188"/>
      <c r="AM138" s="186"/>
      <c r="AN138" s="186"/>
      <c r="AO138" s="185"/>
      <c r="AP138" s="185"/>
      <c r="AQ138" s="185"/>
      <c r="AR138" s="187">
        <f t="shared" si="7"/>
        <v>0</v>
      </c>
      <c r="AS138" s="187"/>
      <c r="AT138" s="200"/>
      <c r="AU138" s="137"/>
      <c r="AV138" s="135"/>
      <c r="AW138" s="135"/>
      <c r="AX138" s="135"/>
      <c r="AY138" s="135"/>
      <c r="AZ138" s="136"/>
    </row>
    <row r="139" spans="1:52" ht="36" customHeight="1" x14ac:dyDescent="0.2">
      <c r="A139" s="73">
        <v>121</v>
      </c>
      <c r="B139" s="170"/>
      <c r="C139" s="167"/>
      <c r="D139" s="167"/>
      <c r="E139" s="167"/>
      <c r="F139" s="167"/>
      <c r="G139" s="167"/>
      <c r="H139" s="167"/>
      <c r="I139" s="167"/>
      <c r="J139" s="167"/>
      <c r="K139" s="167"/>
      <c r="L139" s="167"/>
      <c r="M139" s="167"/>
      <c r="N139" s="167"/>
      <c r="O139" s="167"/>
      <c r="P139" s="168"/>
      <c r="Q139" s="168"/>
      <c r="R139" s="169"/>
      <c r="S139" s="169"/>
      <c r="T139" s="169"/>
      <c r="U139" s="134"/>
      <c r="V139" s="135"/>
      <c r="W139" s="135"/>
      <c r="X139" s="136"/>
      <c r="Y139" s="132"/>
      <c r="Z139" s="133"/>
      <c r="AA139" s="133"/>
      <c r="AB139" s="186"/>
      <c r="AC139" s="186"/>
      <c r="AD139" s="185"/>
      <c r="AE139" s="185"/>
      <c r="AF139" s="185"/>
      <c r="AG139" s="187">
        <f t="shared" si="6"/>
        <v>0</v>
      </c>
      <c r="AH139" s="187"/>
      <c r="AI139" s="187"/>
      <c r="AJ139" s="53"/>
      <c r="AK139" s="188"/>
      <c r="AL139" s="188"/>
      <c r="AM139" s="186"/>
      <c r="AN139" s="186"/>
      <c r="AO139" s="185"/>
      <c r="AP139" s="185"/>
      <c r="AQ139" s="185"/>
      <c r="AR139" s="187">
        <f t="shared" si="7"/>
        <v>0</v>
      </c>
      <c r="AS139" s="187"/>
      <c r="AT139" s="200"/>
      <c r="AU139" s="137"/>
      <c r="AV139" s="135"/>
      <c r="AW139" s="135"/>
      <c r="AX139" s="135"/>
      <c r="AY139" s="135"/>
      <c r="AZ139" s="136"/>
    </row>
    <row r="140" spans="1:52" ht="36" customHeight="1" x14ac:dyDescent="0.2">
      <c r="A140" s="73">
        <v>122</v>
      </c>
      <c r="B140" s="170"/>
      <c r="C140" s="167"/>
      <c r="D140" s="167"/>
      <c r="E140" s="167"/>
      <c r="F140" s="167"/>
      <c r="G140" s="167"/>
      <c r="H140" s="167"/>
      <c r="I140" s="167"/>
      <c r="J140" s="167"/>
      <c r="K140" s="167"/>
      <c r="L140" s="167"/>
      <c r="M140" s="167"/>
      <c r="N140" s="167"/>
      <c r="O140" s="167"/>
      <c r="P140" s="168"/>
      <c r="Q140" s="168"/>
      <c r="R140" s="169"/>
      <c r="S140" s="169"/>
      <c r="T140" s="169"/>
      <c r="U140" s="134"/>
      <c r="V140" s="135"/>
      <c r="W140" s="135"/>
      <c r="X140" s="136"/>
      <c r="Y140" s="132"/>
      <c r="Z140" s="133"/>
      <c r="AA140" s="133"/>
      <c r="AB140" s="186"/>
      <c r="AC140" s="186"/>
      <c r="AD140" s="185"/>
      <c r="AE140" s="185"/>
      <c r="AF140" s="185"/>
      <c r="AG140" s="187">
        <f t="shared" si="6"/>
        <v>0</v>
      </c>
      <c r="AH140" s="187"/>
      <c r="AI140" s="187"/>
      <c r="AJ140" s="53"/>
      <c r="AK140" s="188"/>
      <c r="AL140" s="188"/>
      <c r="AM140" s="186"/>
      <c r="AN140" s="186"/>
      <c r="AO140" s="185"/>
      <c r="AP140" s="185"/>
      <c r="AQ140" s="185"/>
      <c r="AR140" s="187">
        <f t="shared" si="7"/>
        <v>0</v>
      </c>
      <c r="AS140" s="187"/>
      <c r="AT140" s="200"/>
      <c r="AU140" s="137"/>
      <c r="AV140" s="135"/>
      <c r="AW140" s="135"/>
      <c r="AX140" s="135"/>
      <c r="AY140" s="135"/>
      <c r="AZ140" s="136"/>
    </row>
    <row r="141" spans="1:52" ht="36" customHeight="1" x14ac:dyDescent="0.2">
      <c r="A141" s="73">
        <v>123</v>
      </c>
      <c r="B141" s="170"/>
      <c r="C141" s="167"/>
      <c r="D141" s="167"/>
      <c r="E141" s="167"/>
      <c r="F141" s="167"/>
      <c r="G141" s="167"/>
      <c r="H141" s="167"/>
      <c r="I141" s="167"/>
      <c r="J141" s="167"/>
      <c r="K141" s="167"/>
      <c r="L141" s="167"/>
      <c r="M141" s="167"/>
      <c r="N141" s="167"/>
      <c r="O141" s="167"/>
      <c r="P141" s="168"/>
      <c r="Q141" s="168"/>
      <c r="R141" s="169"/>
      <c r="S141" s="169"/>
      <c r="T141" s="169"/>
      <c r="U141" s="134"/>
      <c r="V141" s="135"/>
      <c r="W141" s="135"/>
      <c r="X141" s="136"/>
      <c r="Y141" s="132"/>
      <c r="Z141" s="133"/>
      <c r="AA141" s="133"/>
      <c r="AB141" s="186"/>
      <c r="AC141" s="186"/>
      <c r="AD141" s="185"/>
      <c r="AE141" s="185"/>
      <c r="AF141" s="185"/>
      <c r="AG141" s="187">
        <f t="shared" si="6"/>
        <v>0</v>
      </c>
      <c r="AH141" s="187"/>
      <c r="AI141" s="187"/>
      <c r="AJ141" s="53"/>
      <c r="AK141" s="188"/>
      <c r="AL141" s="188"/>
      <c r="AM141" s="186"/>
      <c r="AN141" s="186"/>
      <c r="AO141" s="185"/>
      <c r="AP141" s="185"/>
      <c r="AQ141" s="185"/>
      <c r="AR141" s="187">
        <f t="shared" si="7"/>
        <v>0</v>
      </c>
      <c r="AS141" s="187"/>
      <c r="AT141" s="200"/>
      <c r="AU141" s="137"/>
      <c r="AV141" s="135"/>
      <c r="AW141" s="135"/>
      <c r="AX141" s="135"/>
      <c r="AY141" s="135"/>
      <c r="AZ141" s="136"/>
    </row>
    <row r="142" spans="1:52" ht="36" customHeight="1" x14ac:dyDescent="0.2">
      <c r="A142" s="73">
        <v>124</v>
      </c>
      <c r="B142" s="170"/>
      <c r="C142" s="167"/>
      <c r="D142" s="167"/>
      <c r="E142" s="167"/>
      <c r="F142" s="167"/>
      <c r="G142" s="167"/>
      <c r="H142" s="167"/>
      <c r="I142" s="167"/>
      <c r="J142" s="167"/>
      <c r="K142" s="167"/>
      <c r="L142" s="167"/>
      <c r="M142" s="167"/>
      <c r="N142" s="167"/>
      <c r="O142" s="167"/>
      <c r="P142" s="168"/>
      <c r="Q142" s="168"/>
      <c r="R142" s="169"/>
      <c r="S142" s="169"/>
      <c r="T142" s="169"/>
      <c r="U142" s="134"/>
      <c r="V142" s="135"/>
      <c r="W142" s="135"/>
      <c r="X142" s="136"/>
      <c r="Y142" s="132"/>
      <c r="Z142" s="133"/>
      <c r="AA142" s="133"/>
      <c r="AB142" s="186"/>
      <c r="AC142" s="186"/>
      <c r="AD142" s="185"/>
      <c r="AE142" s="185"/>
      <c r="AF142" s="185"/>
      <c r="AG142" s="187">
        <f t="shared" si="6"/>
        <v>0</v>
      </c>
      <c r="AH142" s="187"/>
      <c r="AI142" s="187"/>
      <c r="AJ142" s="53"/>
      <c r="AK142" s="188"/>
      <c r="AL142" s="188"/>
      <c r="AM142" s="186"/>
      <c r="AN142" s="186"/>
      <c r="AO142" s="185"/>
      <c r="AP142" s="185"/>
      <c r="AQ142" s="185"/>
      <c r="AR142" s="187">
        <f t="shared" si="7"/>
        <v>0</v>
      </c>
      <c r="AS142" s="187"/>
      <c r="AT142" s="200"/>
      <c r="AU142" s="137"/>
      <c r="AV142" s="135"/>
      <c r="AW142" s="135"/>
      <c r="AX142" s="135"/>
      <c r="AY142" s="135"/>
      <c r="AZ142" s="136"/>
    </row>
    <row r="143" spans="1:52" ht="36" customHeight="1" x14ac:dyDescent="0.2">
      <c r="A143" s="73">
        <v>125</v>
      </c>
      <c r="B143" s="170"/>
      <c r="C143" s="167"/>
      <c r="D143" s="167"/>
      <c r="E143" s="167"/>
      <c r="F143" s="167"/>
      <c r="G143" s="167"/>
      <c r="H143" s="167"/>
      <c r="I143" s="167"/>
      <c r="J143" s="167"/>
      <c r="K143" s="167"/>
      <c r="L143" s="167"/>
      <c r="M143" s="167"/>
      <c r="N143" s="167"/>
      <c r="O143" s="167"/>
      <c r="P143" s="168"/>
      <c r="Q143" s="168"/>
      <c r="R143" s="169"/>
      <c r="S143" s="169"/>
      <c r="T143" s="169"/>
      <c r="U143" s="134"/>
      <c r="V143" s="135"/>
      <c r="W143" s="135"/>
      <c r="X143" s="136"/>
      <c r="Y143" s="132"/>
      <c r="Z143" s="133"/>
      <c r="AA143" s="133"/>
      <c r="AB143" s="186"/>
      <c r="AC143" s="186"/>
      <c r="AD143" s="185"/>
      <c r="AE143" s="185"/>
      <c r="AF143" s="185"/>
      <c r="AG143" s="187">
        <f t="shared" si="6"/>
        <v>0</v>
      </c>
      <c r="AH143" s="187"/>
      <c r="AI143" s="187"/>
      <c r="AJ143" s="53"/>
      <c r="AK143" s="188"/>
      <c r="AL143" s="188"/>
      <c r="AM143" s="186"/>
      <c r="AN143" s="186"/>
      <c r="AO143" s="185"/>
      <c r="AP143" s="185"/>
      <c r="AQ143" s="185"/>
      <c r="AR143" s="187">
        <f t="shared" si="7"/>
        <v>0</v>
      </c>
      <c r="AS143" s="187"/>
      <c r="AT143" s="200"/>
      <c r="AU143" s="137"/>
      <c r="AV143" s="135"/>
      <c r="AW143" s="135"/>
      <c r="AX143" s="135"/>
      <c r="AY143" s="135"/>
      <c r="AZ143" s="136"/>
    </row>
    <row r="144" spans="1:52" ht="36" customHeight="1" x14ac:dyDescent="0.2">
      <c r="A144" s="73">
        <v>126</v>
      </c>
      <c r="B144" s="170"/>
      <c r="C144" s="167"/>
      <c r="D144" s="167"/>
      <c r="E144" s="167"/>
      <c r="F144" s="167"/>
      <c r="G144" s="167"/>
      <c r="H144" s="167"/>
      <c r="I144" s="167"/>
      <c r="J144" s="167"/>
      <c r="K144" s="167"/>
      <c r="L144" s="167"/>
      <c r="M144" s="167"/>
      <c r="N144" s="167"/>
      <c r="O144" s="167"/>
      <c r="P144" s="168"/>
      <c r="Q144" s="168"/>
      <c r="R144" s="169"/>
      <c r="S144" s="169"/>
      <c r="T144" s="169"/>
      <c r="U144" s="134"/>
      <c r="V144" s="135"/>
      <c r="W144" s="135"/>
      <c r="X144" s="136"/>
      <c r="Y144" s="132"/>
      <c r="Z144" s="133"/>
      <c r="AA144" s="133"/>
      <c r="AB144" s="186"/>
      <c r="AC144" s="186"/>
      <c r="AD144" s="185"/>
      <c r="AE144" s="185"/>
      <c r="AF144" s="185"/>
      <c r="AG144" s="187">
        <f t="shared" si="6"/>
        <v>0</v>
      </c>
      <c r="AH144" s="187"/>
      <c r="AI144" s="187"/>
      <c r="AJ144" s="53"/>
      <c r="AK144" s="188"/>
      <c r="AL144" s="188"/>
      <c r="AM144" s="186"/>
      <c r="AN144" s="186"/>
      <c r="AO144" s="185"/>
      <c r="AP144" s="185"/>
      <c r="AQ144" s="185"/>
      <c r="AR144" s="187">
        <f t="shared" si="7"/>
        <v>0</v>
      </c>
      <c r="AS144" s="187"/>
      <c r="AT144" s="200"/>
      <c r="AU144" s="137"/>
      <c r="AV144" s="135"/>
      <c r="AW144" s="135"/>
      <c r="AX144" s="135"/>
      <c r="AY144" s="135"/>
      <c r="AZ144" s="136"/>
    </row>
    <row r="145" spans="1:52" ht="36" customHeight="1" x14ac:dyDescent="0.2">
      <c r="A145" s="73">
        <v>127</v>
      </c>
      <c r="B145" s="170"/>
      <c r="C145" s="167"/>
      <c r="D145" s="167"/>
      <c r="E145" s="167"/>
      <c r="F145" s="167"/>
      <c r="G145" s="167"/>
      <c r="H145" s="167"/>
      <c r="I145" s="167"/>
      <c r="J145" s="167"/>
      <c r="K145" s="167"/>
      <c r="L145" s="167"/>
      <c r="M145" s="167"/>
      <c r="N145" s="167"/>
      <c r="O145" s="167"/>
      <c r="P145" s="168"/>
      <c r="Q145" s="168"/>
      <c r="R145" s="169"/>
      <c r="S145" s="169"/>
      <c r="T145" s="169"/>
      <c r="U145" s="134"/>
      <c r="V145" s="135"/>
      <c r="W145" s="135"/>
      <c r="X145" s="136"/>
      <c r="Y145" s="132"/>
      <c r="Z145" s="133"/>
      <c r="AA145" s="133"/>
      <c r="AB145" s="186"/>
      <c r="AC145" s="186"/>
      <c r="AD145" s="185"/>
      <c r="AE145" s="185"/>
      <c r="AF145" s="185"/>
      <c r="AG145" s="187">
        <f t="shared" si="6"/>
        <v>0</v>
      </c>
      <c r="AH145" s="187"/>
      <c r="AI145" s="187"/>
      <c r="AJ145" s="53"/>
      <c r="AK145" s="188"/>
      <c r="AL145" s="188"/>
      <c r="AM145" s="186"/>
      <c r="AN145" s="186"/>
      <c r="AO145" s="185"/>
      <c r="AP145" s="185"/>
      <c r="AQ145" s="185"/>
      <c r="AR145" s="187">
        <f t="shared" si="7"/>
        <v>0</v>
      </c>
      <c r="AS145" s="187"/>
      <c r="AT145" s="200"/>
      <c r="AU145" s="137"/>
      <c r="AV145" s="135"/>
      <c r="AW145" s="135"/>
      <c r="AX145" s="135"/>
      <c r="AY145" s="135"/>
      <c r="AZ145" s="136"/>
    </row>
    <row r="146" spans="1:52" ht="36" customHeight="1" x14ac:dyDescent="0.2">
      <c r="A146" s="73">
        <v>128</v>
      </c>
      <c r="B146" s="170"/>
      <c r="C146" s="167"/>
      <c r="D146" s="167"/>
      <c r="E146" s="167"/>
      <c r="F146" s="167"/>
      <c r="G146" s="167"/>
      <c r="H146" s="167"/>
      <c r="I146" s="167"/>
      <c r="J146" s="167"/>
      <c r="K146" s="167"/>
      <c r="L146" s="167"/>
      <c r="M146" s="167"/>
      <c r="N146" s="167"/>
      <c r="O146" s="167"/>
      <c r="P146" s="168"/>
      <c r="Q146" s="168"/>
      <c r="R146" s="169"/>
      <c r="S146" s="169"/>
      <c r="T146" s="169"/>
      <c r="U146" s="134"/>
      <c r="V146" s="135"/>
      <c r="W146" s="135"/>
      <c r="X146" s="136"/>
      <c r="Y146" s="132"/>
      <c r="Z146" s="133"/>
      <c r="AA146" s="133"/>
      <c r="AB146" s="186"/>
      <c r="AC146" s="186"/>
      <c r="AD146" s="185"/>
      <c r="AE146" s="185"/>
      <c r="AF146" s="185"/>
      <c r="AG146" s="187">
        <f t="shared" si="6"/>
        <v>0</v>
      </c>
      <c r="AH146" s="187"/>
      <c r="AI146" s="187"/>
      <c r="AJ146" s="53"/>
      <c r="AK146" s="188"/>
      <c r="AL146" s="188"/>
      <c r="AM146" s="186"/>
      <c r="AN146" s="186"/>
      <c r="AO146" s="185"/>
      <c r="AP146" s="185"/>
      <c r="AQ146" s="185"/>
      <c r="AR146" s="187">
        <f t="shared" si="7"/>
        <v>0</v>
      </c>
      <c r="AS146" s="187"/>
      <c r="AT146" s="200"/>
      <c r="AU146" s="137"/>
      <c r="AV146" s="135"/>
      <c r="AW146" s="135"/>
      <c r="AX146" s="135"/>
      <c r="AY146" s="135"/>
      <c r="AZ146" s="136"/>
    </row>
    <row r="147" spans="1:52" ht="36" customHeight="1" x14ac:dyDescent="0.2">
      <c r="A147" s="73">
        <v>129</v>
      </c>
      <c r="B147" s="170"/>
      <c r="C147" s="167"/>
      <c r="D147" s="167"/>
      <c r="E147" s="167"/>
      <c r="F147" s="167"/>
      <c r="G147" s="167"/>
      <c r="H147" s="167"/>
      <c r="I147" s="167"/>
      <c r="J147" s="167"/>
      <c r="K147" s="167"/>
      <c r="L147" s="167"/>
      <c r="M147" s="167"/>
      <c r="N147" s="167"/>
      <c r="O147" s="167"/>
      <c r="P147" s="168"/>
      <c r="Q147" s="168"/>
      <c r="R147" s="169"/>
      <c r="S147" s="169"/>
      <c r="T147" s="169"/>
      <c r="U147" s="134"/>
      <c r="V147" s="135"/>
      <c r="W147" s="135"/>
      <c r="X147" s="136"/>
      <c r="Y147" s="132"/>
      <c r="Z147" s="133"/>
      <c r="AA147" s="133"/>
      <c r="AB147" s="186"/>
      <c r="AC147" s="186"/>
      <c r="AD147" s="185"/>
      <c r="AE147" s="185"/>
      <c r="AF147" s="185"/>
      <c r="AG147" s="187">
        <f t="shared" ref="AG147:AG178" si="8">AD147*AB147</f>
        <v>0</v>
      </c>
      <c r="AH147" s="187"/>
      <c r="AI147" s="187"/>
      <c r="AJ147" s="53"/>
      <c r="AK147" s="188"/>
      <c r="AL147" s="188"/>
      <c r="AM147" s="186"/>
      <c r="AN147" s="186"/>
      <c r="AO147" s="185"/>
      <c r="AP147" s="185"/>
      <c r="AQ147" s="185"/>
      <c r="AR147" s="187">
        <f t="shared" ref="AR147:AR178" si="9">AO147*AM147</f>
        <v>0</v>
      </c>
      <c r="AS147" s="187"/>
      <c r="AT147" s="200"/>
      <c r="AU147" s="137"/>
      <c r="AV147" s="135"/>
      <c r="AW147" s="135"/>
      <c r="AX147" s="135"/>
      <c r="AY147" s="135"/>
      <c r="AZ147" s="136"/>
    </row>
    <row r="148" spans="1:52" ht="36" customHeight="1" x14ac:dyDescent="0.2">
      <c r="A148" s="73">
        <v>130</v>
      </c>
      <c r="B148" s="170"/>
      <c r="C148" s="167"/>
      <c r="D148" s="167"/>
      <c r="E148" s="167"/>
      <c r="F148" s="167"/>
      <c r="G148" s="167"/>
      <c r="H148" s="167"/>
      <c r="I148" s="167"/>
      <c r="J148" s="167"/>
      <c r="K148" s="167"/>
      <c r="L148" s="167"/>
      <c r="M148" s="167"/>
      <c r="N148" s="167"/>
      <c r="O148" s="167"/>
      <c r="P148" s="168"/>
      <c r="Q148" s="168"/>
      <c r="R148" s="169"/>
      <c r="S148" s="169"/>
      <c r="T148" s="169"/>
      <c r="U148" s="134"/>
      <c r="V148" s="135"/>
      <c r="W148" s="135"/>
      <c r="X148" s="136"/>
      <c r="Y148" s="132"/>
      <c r="Z148" s="133"/>
      <c r="AA148" s="133"/>
      <c r="AB148" s="186"/>
      <c r="AC148" s="186"/>
      <c r="AD148" s="185"/>
      <c r="AE148" s="185"/>
      <c r="AF148" s="185"/>
      <c r="AG148" s="187">
        <f t="shared" si="8"/>
        <v>0</v>
      </c>
      <c r="AH148" s="187"/>
      <c r="AI148" s="187"/>
      <c r="AJ148" s="53"/>
      <c r="AK148" s="188"/>
      <c r="AL148" s="188"/>
      <c r="AM148" s="186"/>
      <c r="AN148" s="186"/>
      <c r="AO148" s="185"/>
      <c r="AP148" s="185"/>
      <c r="AQ148" s="185"/>
      <c r="AR148" s="187">
        <f t="shared" si="9"/>
        <v>0</v>
      </c>
      <c r="AS148" s="187"/>
      <c r="AT148" s="200"/>
      <c r="AU148" s="137"/>
      <c r="AV148" s="135"/>
      <c r="AW148" s="135"/>
      <c r="AX148" s="135"/>
      <c r="AY148" s="135"/>
      <c r="AZ148" s="136"/>
    </row>
    <row r="149" spans="1:52" ht="36" customHeight="1" x14ac:dyDescent="0.2">
      <c r="A149" s="73">
        <v>131</v>
      </c>
      <c r="B149" s="170"/>
      <c r="C149" s="167"/>
      <c r="D149" s="167"/>
      <c r="E149" s="167"/>
      <c r="F149" s="167"/>
      <c r="G149" s="167"/>
      <c r="H149" s="167"/>
      <c r="I149" s="167"/>
      <c r="J149" s="167"/>
      <c r="K149" s="167"/>
      <c r="L149" s="167"/>
      <c r="M149" s="167"/>
      <c r="N149" s="167"/>
      <c r="O149" s="167"/>
      <c r="P149" s="168"/>
      <c r="Q149" s="168"/>
      <c r="R149" s="169"/>
      <c r="S149" s="169"/>
      <c r="T149" s="169"/>
      <c r="U149" s="134"/>
      <c r="V149" s="135"/>
      <c r="W149" s="135"/>
      <c r="X149" s="136"/>
      <c r="Y149" s="132"/>
      <c r="Z149" s="133"/>
      <c r="AA149" s="133"/>
      <c r="AB149" s="186"/>
      <c r="AC149" s="186"/>
      <c r="AD149" s="185"/>
      <c r="AE149" s="185"/>
      <c r="AF149" s="185"/>
      <c r="AG149" s="187">
        <f t="shared" si="8"/>
        <v>0</v>
      </c>
      <c r="AH149" s="187"/>
      <c r="AI149" s="187"/>
      <c r="AJ149" s="53"/>
      <c r="AK149" s="188"/>
      <c r="AL149" s="188"/>
      <c r="AM149" s="186"/>
      <c r="AN149" s="186"/>
      <c r="AO149" s="185"/>
      <c r="AP149" s="185"/>
      <c r="AQ149" s="185"/>
      <c r="AR149" s="187">
        <f t="shared" si="9"/>
        <v>0</v>
      </c>
      <c r="AS149" s="187"/>
      <c r="AT149" s="200"/>
      <c r="AU149" s="137"/>
      <c r="AV149" s="135"/>
      <c r="AW149" s="135"/>
      <c r="AX149" s="135"/>
      <c r="AY149" s="135"/>
      <c r="AZ149" s="136"/>
    </row>
    <row r="150" spans="1:52" ht="36" customHeight="1" x14ac:dyDescent="0.2">
      <c r="A150" s="73">
        <v>132</v>
      </c>
      <c r="B150" s="170"/>
      <c r="C150" s="167"/>
      <c r="D150" s="167"/>
      <c r="E150" s="167"/>
      <c r="F150" s="167"/>
      <c r="G150" s="167"/>
      <c r="H150" s="167"/>
      <c r="I150" s="167"/>
      <c r="J150" s="167"/>
      <c r="K150" s="167"/>
      <c r="L150" s="167"/>
      <c r="M150" s="167"/>
      <c r="N150" s="167"/>
      <c r="O150" s="167"/>
      <c r="P150" s="168"/>
      <c r="Q150" s="168"/>
      <c r="R150" s="169"/>
      <c r="S150" s="169"/>
      <c r="T150" s="169"/>
      <c r="U150" s="134"/>
      <c r="V150" s="135"/>
      <c r="W150" s="135"/>
      <c r="X150" s="136"/>
      <c r="Y150" s="132"/>
      <c r="Z150" s="133"/>
      <c r="AA150" s="133"/>
      <c r="AB150" s="186"/>
      <c r="AC150" s="186"/>
      <c r="AD150" s="185"/>
      <c r="AE150" s="185"/>
      <c r="AF150" s="185"/>
      <c r="AG150" s="187">
        <f t="shared" si="8"/>
        <v>0</v>
      </c>
      <c r="AH150" s="187"/>
      <c r="AI150" s="187"/>
      <c r="AJ150" s="53"/>
      <c r="AK150" s="188"/>
      <c r="AL150" s="188"/>
      <c r="AM150" s="186"/>
      <c r="AN150" s="186"/>
      <c r="AO150" s="185"/>
      <c r="AP150" s="185"/>
      <c r="AQ150" s="185"/>
      <c r="AR150" s="187">
        <f t="shared" si="9"/>
        <v>0</v>
      </c>
      <c r="AS150" s="187"/>
      <c r="AT150" s="200"/>
      <c r="AU150" s="137"/>
      <c r="AV150" s="135"/>
      <c r="AW150" s="135"/>
      <c r="AX150" s="135"/>
      <c r="AY150" s="135"/>
      <c r="AZ150" s="136"/>
    </row>
    <row r="151" spans="1:52" ht="36" customHeight="1" x14ac:dyDescent="0.2">
      <c r="A151" s="73">
        <v>133</v>
      </c>
      <c r="B151" s="170"/>
      <c r="C151" s="167"/>
      <c r="D151" s="167"/>
      <c r="E151" s="167"/>
      <c r="F151" s="167"/>
      <c r="G151" s="167"/>
      <c r="H151" s="167"/>
      <c r="I151" s="167"/>
      <c r="J151" s="167"/>
      <c r="K151" s="167"/>
      <c r="L151" s="167"/>
      <c r="M151" s="167"/>
      <c r="N151" s="167"/>
      <c r="O151" s="167"/>
      <c r="P151" s="168"/>
      <c r="Q151" s="168"/>
      <c r="R151" s="169"/>
      <c r="S151" s="169"/>
      <c r="T151" s="169"/>
      <c r="U151" s="134"/>
      <c r="V151" s="135"/>
      <c r="W151" s="135"/>
      <c r="X151" s="136"/>
      <c r="Y151" s="132"/>
      <c r="Z151" s="133"/>
      <c r="AA151" s="133"/>
      <c r="AB151" s="186"/>
      <c r="AC151" s="186"/>
      <c r="AD151" s="185"/>
      <c r="AE151" s="185"/>
      <c r="AF151" s="185"/>
      <c r="AG151" s="187">
        <f t="shared" si="8"/>
        <v>0</v>
      </c>
      <c r="AH151" s="187"/>
      <c r="AI151" s="187"/>
      <c r="AJ151" s="53"/>
      <c r="AK151" s="188"/>
      <c r="AL151" s="188"/>
      <c r="AM151" s="186"/>
      <c r="AN151" s="186"/>
      <c r="AO151" s="185"/>
      <c r="AP151" s="185"/>
      <c r="AQ151" s="185"/>
      <c r="AR151" s="187">
        <f t="shared" si="9"/>
        <v>0</v>
      </c>
      <c r="AS151" s="187"/>
      <c r="AT151" s="200"/>
      <c r="AU151" s="137"/>
      <c r="AV151" s="135"/>
      <c r="AW151" s="135"/>
      <c r="AX151" s="135"/>
      <c r="AY151" s="135"/>
      <c r="AZ151" s="136"/>
    </row>
    <row r="152" spans="1:52" ht="36" customHeight="1" x14ac:dyDescent="0.2">
      <c r="A152" s="73">
        <v>134</v>
      </c>
      <c r="B152" s="170"/>
      <c r="C152" s="167"/>
      <c r="D152" s="167"/>
      <c r="E152" s="167"/>
      <c r="F152" s="167"/>
      <c r="G152" s="167"/>
      <c r="H152" s="167"/>
      <c r="I152" s="167"/>
      <c r="J152" s="167"/>
      <c r="K152" s="167"/>
      <c r="L152" s="167"/>
      <c r="M152" s="167"/>
      <c r="N152" s="167"/>
      <c r="O152" s="167"/>
      <c r="P152" s="168"/>
      <c r="Q152" s="168"/>
      <c r="R152" s="169"/>
      <c r="S152" s="169"/>
      <c r="T152" s="169"/>
      <c r="U152" s="134"/>
      <c r="V152" s="135"/>
      <c r="W152" s="135"/>
      <c r="X152" s="136"/>
      <c r="Y152" s="132"/>
      <c r="Z152" s="133"/>
      <c r="AA152" s="133"/>
      <c r="AB152" s="186"/>
      <c r="AC152" s="186"/>
      <c r="AD152" s="185"/>
      <c r="AE152" s="185"/>
      <c r="AF152" s="185"/>
      <c r="AG152" s="187">
        <f t="shared" si="8"/>
        <v>0</v>
      </c>
      <c r="AH152" s="187"/>
      <c r="AI152" s="187"/>
      <c r="AJ152" s="53"/>
      <c r="AK152" s="188"/>
      <c r="AL152" s="188"/>
      <c r="AM152" s="186"/>
      <c r="AN152" s="186"/>
      <c r="AO152" s="185"/>
      <c r="AP152" s="185"/>
      <c r="AQ152" s="185"/>
      <c r="AR152" s="187">
        <f t="shared" si="9"/>
        <v>0</v>
      </c>
      <c r="AS152" s="187"/>
      <c r="AT152" s="200"/>
      <c r="AU152" s="137"/>
      <c r="AV152" s="135"/>
      <c r="AW152" s="135"/>
      <c r="AX152" s="135"/>
      <c r="AY152" s="135"/>
      <c r="AZ152" s="136"/>
    </row>
    <row r="153" spans="1:52" ht="36" customHeight="1" x14ac:dyDescent="0.2">
      <c r="A153" s="73">
        <v>135</v>
      </c>
      <c r="B153" s="170"/>
      <c r="C153" s="167"/>
      <c r="D153" s="167"/>
      <c r="E153" s="167"/>
      <c r="F153" s="167"/>
      <c r="G153" s="167"/>
      <c r="H153" s="167"/>
      <c r="I153" s="167"/>
      <c r="J153" s="167"/>
      <c r="K153" s="167"/>
      <c r="L153" s="167"/>
      <c r="M153" s="167"/>
      <c r="N153" s="167"/>
      <c r="O153" s="167"/>
      <c r="P153" s="168"/>
      <c r="Q153" s="168"/>
      <c r="R153" s="169"/>
      <c r="S153" s="169"/>
      <c r="T153" s="169"/>
      <c r="U153" s="134"/>
      <c r="V153" s="135"/>
      <c r="W153" s="135"/>
      <c r="X153" s="136"/>
      <c r="Y153" s="132"/>
      <c r="Z153" s="133"/>
      <c r="AA153" s="133"/>
      <c r="AB153" s="186"/>
      <c r="AC153" s="186"/>
      <c r="AD153" s="185"/>
      <c r="AE153" s="185"/>
      <c r="AF153" s="185"/>
      <c r="AG153" s="187">
        <f t="shared" si="8"/>
        <v>0</v>
      </c>
      <c r="AH153" s="187"/>
      <c r="AI153" s="187"/>
      <c r="AJ153" s="53"/>
      <c r="AK153" s="188"/>
      <c r="AL153" s="188"/>
      <c r="AM153" s="186"/>
      <c r="AN153" s="186"/>
      <c r="AO153" s="185"/>
      <c r="AP153" s="185"/>
      <c r="AQ153" s="185"/>
      <c r="AR153" s="187">
        <f t="shared" si="9"/>
        <v>0</v>
      </c>
      <c r="AS153" s="187"/>
      <c r="AT153" s="200"/>
      <c r="AU153" s="137"/>
      <c r="AV153" s="135"/>
      <c r="AW153" s="135"/>
      <c r="AX153" s="135"/>
      <c r="AY153" s="135"/>
      <c r="AZ153" s="136"/>
    </row>
    <row r="154" spans="1:52" ht="36" customHeight="1" x14ac:dyDescent="0.2">
      <c r="A154" s="73">
        <v>136</v>
      </c>
      <c r="B154" s="170"/>
      <c r="C154" s="167"/>
      <c r="D154" s="167"/>
      <c r="E154" s="167"/>
      <c r="F154" s="167"/>
      <c r="G154" s="167"/>
      <c r="H154" s="167"/>
      <c r="I154" s="167"/>
      <c r="J154" s="167"/>
      <c r="K154" s="167"/>
      <c r="L154" s="167"/>
      <c r="M154" s="167"/>
      <c r="N154" s="167"/>
      <c r="O154" s="167"/>
      <c r="P154" s="168"/>
      <c r="Q154" s="168"/>
      <c r="R154" s="169"/>
      <c r="S154" s="169"/>
      <c r="T154" s="169"/>
      <c r="U154" s="134"/>
      <c r="V154" s="135"/>
      <c r="W154" s="135"/>
      <c r="X154" s="136"/>
      <c r="Y154" s="132"/>
      <c r="Z154" s="133"/>
      <c r="AA154" s="133"/>
      <c r="AB154" s="186"/>
      <c r="AC154" s="186"/>
      <c r="AD154" s="185"/>
      <c r="AE154" s="185"/>
      <c r="AF154" s="185"/>
      <c r="AG154" s="187">
        <f t="shared" si="8"/>
        <v>0</v>
      </c>
      <c r="AH154" s="187"/>
      <c r="AI154" s="187"/>
      <c r="AJ154" s="53"/>
      <c r="AK154" s="188"/>
      <c r="AL154" s="188"/>
      <c r="AM154" s="186"/>
      <c r="AN154" s="186"/>
      <c r="AO154" s="185"/>
      <c r="AP154" s="185"/>
      <c r="AQ154" s="185"/>
      <c r="AR154" s="187">
        <f t="shared" si="9"/>
        <v>0</v>
      </c>
      <c r="AS154" s="187"/>
      <c r="AT154" s="200"/>
      <c r="AU154" s="137"/>
      <c r="AV154" s="135"/>
      <c r="AW154" s="135"/>
      <c r="AX154" s="135"/>
      <c r="AY154" s="135"/>
      <c r="AZ154" s="136"/>
    </row>
    <row r="155" spans="1:52" ht="36" customHeight="1" x14ac:dyDescent="0.2">
      <c r="A155" s="73">
        <v>137</v>
      </c>
      <c r="B155" s="170"/>
      <c r="C155" s="167"/>
      <c r="D155" s="167"/>
      <c r="E155" s="167"/>
      <c r="F155" s="167"/>
      <c r="G155" s="167"/>
      <c r="H155" s="167"/>
      <c r="I155" s="167"/>
      <c r="J155" s="167"/>
      <c r="K155" s="167"/>
      <c r="L155" s="167"/>
      <c r="M155" s="167"/>
      <c r="N155" s="167"/>
      <c r="O155" s="167"/>
      <c r="P155" s="168"/>
      <c r="Q155" s="168"/>
      <c r="R155" s="169"/>
      <c r="S155" s="169"/>
      <c r="T155" s="169"/>
      <c r="U155" s="134"/>
      <c r="V155" s="135"/>
      <c r="W155" s="135"/>
      <c r="X155" s="136"/>
      <c r="Y155" s="132"/>
      <c r="Z155" s="133"/>
      <c r="AA155" s="133"/>
      <c r="AB155" s="186"/>
      <c r="AC155" s="186"/>
      <c r="AD155" s="185"/>
      <c r="AE155" s="185"/>
      <c r="AF155" s="185"/>
      <c r="AG155" s="187">
        <f t="shared" si="8"/>
        <v>0</v>
      </c>
      <c r="AH155" s="187"/>
      <c r="AI155" s="187"/>
      <c r="AJ155" s="53"/>
      <c r="AK155" s="188"/>
      <c r="AL155" s="188"/>
      <c r="AM155" s="186"/>
      <c r="AN155" s="186"/>
      <c r="AO155" s="185"/>
      <c r="AP155" s="185"/>
      <c r="AQ155" s="185"/>
      <c r="AR155" s="187">
        <f t="shared" si="9"/>
        <v>0</v>
      </c>
      <c r="AS155" s="187"/>
      <c r="AT155" s="200"/>
      <c r="AU155" s="137"/>
      <c r="AV155" s="135"/>
      <c r="AW155" s="135"/>
      <c r="AX155" s="135"/>
      <c r="AY155" s="135"/>
      <c r="AZ155" s="136"/>
    </row>
    <row r="156" spans="1:52" ht="36" customHeight="1" x14ac:dyDescent="0.2">
      <c r="A156" s="73">
        <v>138</v>
      </c>
      <c r="B156" s="170"/>
      <c r="C156" s="167"/>
      <c r="D156" s="167"/>
      <c r="E156" s="167"/>
      <c r="F156" s="167"/>
      <c r="G156" s="167"/>
      <c r="H156" s="167"/>
      <c r="I156" s="167"/>
      <c r="J156" s="167"/>
      <c r="K156" s="167"/>
      <c r="L156" s="167"/>
      <c r="M156" s="167"/>
      <c r="N156" s="167"/>
      <c r="O156" s="167"/>
      <c r="P156" s="168"/>
      <c r="Q156" s="168"/>
      <c r="R156" s="169"/>
      <c r="S156" s="169"/>
      <c r="T156" s="169"/>
      <c r="U156" s="134"/>
      <c r="V156" s="135"/>
      <c r="W156" s="135"/>
      <c r="X156" s="136"/>
      <c r="Y156" s="132"/>
      <c r="Z156" s="133"/>
      <c r="AA156" s="133"/>
      <c r="AB156" s="186"/>
      <c r="AC156" s="186"/>
      <c r="AD156" s="185"/>
      <c r="AE156" s="185"/>
      <c r="AF156" s="185"/>
      <c r="AG156" s="187">
        <f t="shared" si="8"/>
        <v>0</v>
      </c>
      <c r="AH156" s="187"/>
      <c r="AI156" s="187"/>
      <c r="AJ156" s="53"/>
      <c r="AK156" s="188"/>
      <c r="AL156" s="188"/>
      <c r="AM156" s="186"/>
      <c r="AN156" s="186"/>
      <c r="AO156" s="185"/>
      <c r="AP156" s="185"/>
      <c r="AQ156" s="185"/>
      <c r="AR156" s="187">
        <f t="shared" si="9"/>
        <v>0</v>
      </c>
      <c r="AS156" s="187"/>
      <c r="AT156" s="200"/>
      <c r="AU156" s="137"/>
      <c r="AV156" s="135"/>
      <c r="AW156" s="135"/>
      <c r="AX156" s="135"/>
      <c r="AY156" s="135"/>
      <c r="AZ156" s="136"/>
    </row>
    <row r="157" spans="1:52" ht="36" customHeight="1" x14ac:dyDescent="0.2">
      <c r="A157" s="73">
        <v>139</v>
      </c>
      <c r="B157" s="170"/>
      <c r="C157" s="167"/>
      <c r="D157" s="167"/>
      <c r="E157" s="167"/>
      <c r="F157" s="167"/>
      <c r="G157" s="167"/>
      <c r="H157" s="167"/>
      <c r="I157" s="167"/>
      <c r="J157" s="167"/>
      <c r="K157" s="167"/>
      <c r="L157" s="167"/>
      <c r="M157" s="167"/>
      <c r="N157" s="167"/>
      <c r="O157" s="167"/>
      <c r="P157" s="168"/>
      <c r="Q157" s="168"/>
      <c r="R157" s="169"/>
      <c r="S157" s="169"/>
      <c r="T157" s="169"/>
      <c r="U157" s="134"/>
      <c r="V157" s="135"/>
      <c r="W157" s="135"/>
      <c r="X157" s="136"/>
      <c r="Y157" s="132"/>
      <c r="Z157" s="133"/>
      <c r="AA157" s="133"/>
      <c r="AB157" s="186"/>
      <c r="AC157" s="186"/>
      <c r="AD157" s="185"/>
      <c r="AE157" s="185"/>
      <c r="AF157" s="185"/>
      <c r="AG157" s="187">
        <f t="shared" si="8"/>
        <v>0</v>
      </c>
      <c r="AH157" s="187"/>
      <c r="AI157" s="187"/>
      <c r="AJ157" s="53"/>
      <c r="AK157" s="188"/>
      <c r="AL157" s="188"/>
      <c r="AM157" s="186"/>
      <c r="AN157" s="186"/>
      <c r="AO157" s="185"/>
      <c r="AP157" s="185"/>
      <c r="AQ157" s="185"/>
      <c r="AR157" s="187">
        <f t="shared" si="9"/>
        <v>0</v>
      </c>
      <c r="AS157" s="187"/>
      <c r="AT157" s="200"/>
      <c r="AU157" s="137"/>
      <c r="AV157" s="135"/>
      <c r="AW157" s="135"/>
      <c r="AX157" s="135"/>
      <c r="AY157" s="135"/>
      <c r="AZ157" s="136"/>
    </row>
    <row r="158" spans="1:52" ht="36" customHeight="1" x14ac:dyDescent="0.2">
      <c r="A158" s="73">
        <v>140</v>
      </c>
      <c r="B158" s="170"/>
      <c r="C158" s="167"/>
      <c r="D158" s="167"/>
      <c r="E158" s="167"/>
      <c r="F158" s="167"/>
      <c r="G158" s="167"/>
      <c r="H158" s="167"/>
      <c r="I158" s="167"/>
      <c r="J158" s="167"/>
      <c r="K158" s="167"/>
      <c r="L158" s="167"/>
      <c r="M158" s="167"/>
      <c r="N158" s="167"/>
      <c r="O158" s="167"/>
      <c r="P158" s="168"/>
      <c r="Q158" s="168"/>
      <c r="R158" s="169"/>
      <c r="S158" s="169"/>
      <c r="T158" s="169"/>
      <c r="U158" s="134"/>
      <c r="V158" s="135"/>
      <c r="W158" s="135"/>
      <c r="X158" s="136"/>
      <c r="Y158" s="132"/>
      <c r="Z158" s="133"/>
      <c r="AA158" s="133"/>
      <c r="AB158" s="186"/>
      <c r="AC158" s="186"/>
      <c r="AD158" s="185"/>
      <c r="AE158" s="185"/>
      <c r="AF158" s="185"/>
      <c r="AG158" s="187">
        <f t="shared" si="8"/>
        <v>0</v>
      </c>
      <c r="AH158" s="187"/>
      <c r="AI158" s="187"/>
      <c r="AJ158" s="53"/>
      <c r="AK158" s="188"/>
      <c r="AL158" s="188"/>
      <c r="AM158" s="186"/>
      <c r="AN158" s="186"/>
      <c r="AO158" s="185"/>
      <c r="AP158" s="185"/>
      <c r="AQ158" s="185"/>
      <c r="AR158" s="187">
        <f t="shared" si="9"/>
        <v>0</v>
      </c>
      <c r="AS158" s="187"/>
      <c r="AT158" s="200"/>
      <c r="AU158" s="137"/>
      <c r="AV158" s="135"/>
      <c r="AW158" s="135"/>
      <c r="AX158" s="135"/>
      <c r="AY158" s="135"/>
      <c r="AZ158" s="136"/>
    </row>
    <row r="159" spans="1:52" ht="36" customHeight="1" x14ac:dyDescent="0.2">
      <c r="A159" s="73">
        <v>141</v>
      </c>
      <c r="B159" s="170"/>
      <c r="C159" s="167"/>
      <c r="D159" s="167"/>
      <c r="E159" s="167"/>
      <c r="F159" s="167"/>
      <c r="G159" s="167"/>
      <c r="H159" s="167"/>
      <c r="I159" s="167"/>
      <c r="J159" s="167"/>
      <c r="K159" s="167"/>
      <c r="L159" s="167"/>
      <c r="M159" s="167"/>
      <c r="N159" s="167"/>
      <c r="O159" s="167"/>
      <c r="P159" s="168"/>
      <c r="Q159" s="168"/>
      <c r="R159" s="169"/>
      <c r="S159" s="169"/>
      <c r="T159" s="169"/>
      <c r="U159" s="134"/>
      <c r="V159" s="135"/>
      <c r="W159" s="135"/>
      <c r="X159" s="136"/>
      <c r="Y159" s="132"/>
      <c r="Z159" s="133"/>
      <c r="AA159" s="133"/>
      <c r="AB159" s="186"/>
      <c r="AC159" s="186"/>
      <c r="AD159" s="185"/>
      <c r="AE159" s="185"/>
      <c r="AF159" s="185"/>
      <c r="AG159" s="187">
        <f t="shared" si="8"/>
        <v>0</v>
      </c>
      <c r="AH159" s="187"/>
      <c r="AI159" s="187"/>
      <c r="AJ159" s="53"/>
      <c r="AK159" s="188"/>
      <c r="AL159" s="188"/>
      <c r="AM159" s="186"/>
      <c r="AN159" s="186"/>
      <c r="AO159" s="185"/>
      <c r="AP159" s="185"/>
      <c r="AQ159" s="185"/>
      <c r="AR159" s="187">
        <f t="shared" si="9"/>
        <v>0</v>
      </c>
      <c r="AS159" s="187"/>
      <c r="AT159" s="200"/>
      <c r="AU159" s="137"/>
      <c r="AV159" s="135"/>
      <c r="AW159" s="135"/>
      <c r="AX159" s="135"/>
      <c r="AY159" s="135"/>
      <c r="AZ159" s="136"/>
    </row>
    <row r="160" spans="1:52" ht="36" customHeight="1" x14ac:dyDescent="0.2">
      <c r="A160" s="73">
        <v>142</v>
      </c>
      <c r="B160" s="170"/>
      <c r="C160" s="167"/>
      <c r="D160" s="167"/>
      <c r="E160" s="167"/>
      <c r="F160" s="167"/>
      <c r="G160" s="167"/>
      <c r="H160" s="167"/>
      <c r="I160" s="167"/>
      <c r="J160" s="167"/>
      <c r="K160" s="167"/>
      <c r="L160" s="167"/>
      <c r="M160" s="167"/>
      <c r="N160" s="167"/>
      <c r="O160" s="167"/>
      <c r="P160" s="168"/>
      <c r="Q160" s="168"/>
      <c r="R160" s="169"/>
      <c r="S160" s="169"/>
      <c r="T160" s="169"/>
      <c r="U160" s="134"/>
      <c r="V160" s="135"/>
      <c r="W160" s="135"/>
      <c r="X160" s="136"/>
      <c r="Y160" s="132"/>
      <c r="Z160" s="133"/>
      <c r="AA160" s="133"/>
      <c r="AB160" s="186"/>
      <c r="AC160" s="186"/>
      <c r="AD160" s="185"/>
      <c r="AE160" s="185"/>
      <c r="AF160" s="185"/>
      <c r="AG160" s="187">
        <f t="shared" si="8"/>
        <v>0</v>
      </c>
      <c r="AH160" s="187"/>
      <c r="AI160" s="187"/>
      <c r="AJ160" s="53"/>
      <c r="AK160" s="188"/>
      <c r="AL160" s="188"/>
      <c r="AM160" s="186"/>
      <c r="AN160" s="186"/>
      <c r="AO160" s="185"/>
      <c r="AP160" s="185"/>
      <c r="AQ160" s="185"/>
      <c r="AR160" s="187">
        <f t="shared" si="9"/>
        <v>0</v>
      </c>
      <c r="AS160" s="187"/>
      <c r="AT160" s="200"/>
      <c r="AU160" s="137"/>
      <c r="AV160" s="135"/>
      <c r="AW160" s="135"/>
      <c r="AX160" s="135"/>
      <c r="AY160" s="135"/>
      <c r="AZ160" s="136"/>
    </row>
    <row r="161" spans="1:52" ht="36" customHeight="1" x14ac:dyDescent="0.2">
      <c r="A161" s="73">
        <v>143</v>
      </c>
      <c r="B161" s="170"/>
      <c r="C161" s="167"/>
      <c r="D161" s="167"/>
      <c r="E161" s="167"/>
      <c r="F161" s="167"/>
      <c r="G161" s="167"/>
      <c r="H161" s="167"/>
      <c r="I161" s="167"/>
      <c r="J161" s="167"/>
      <c r="K161" s="167"/>
      <c r="L161" s="167"/>
      <c r="M161" s="167"/>
      <c r="N161" s="167"/>
      <c r="O161" s="167"/>
      <c r="P161" s="168"/>
      <c r="Q161" s="168"/>
      <c r="R161" s="169"/>
      <c r="S161" s="169"/>
      <c r="T161" s="169"/>
      <c r="U161" s="134"/>
      <c r="V161" s="135"/>
      <c r="W161" s="135"/>
      <c r="X161" s="136"/>
      <c r="Y161" s="132"/>
      <c r="Z161" s="133"/>
      <c r="AA161" s="133"/>
      <c r="AB161" s="186"/>
      <c r="AC161" s="186"/>
      <c r="AD161" s="185"/>
      <c r="AE161" s="185"/>
      <c r="AF161" s="185"/>
      <c r="AG161" s="187">
        <f t="shared" si="8"/>
        <v>0</v>
      </c>
      <c r="AH161" s="187"/>
      <c r="AI161" s="187"/>
      <c r="AJ161" s="53"/>
      <c r="AK161" s="188"/>
      <c r="AL161" s="188"/>
      <c r="AM161" s="186"/>
      <c r="AN161" s="186"/>
      <c r="AO161" s="185"/>
      <c r="AP161" s="185"/>
      <c r="AQ161" s="185"/>
      <c r="AR161" s="187">
        <f t="shared" si="9"/>
        <v>0</v>
      </c>
      <c r="AS161" s="187"/>
      <c r="AT161" s="200"/>
      <c r="AU161" s="137"/>
      <c r="AV161" s="135"/>
      <c r="AW161" s="135"/>
      <c r="AX161" s="135"/>
      <c r="AY161" s="135"/>
      <c r="AZ161" s="136"/>
    </row>
    <row r="162" spans="1:52" ht="36" customHeight="1" x14ac:dyDescent="0.2">
      <c r="A162" s="73">
        <v>144</v>
      </c>
      <c r="B162" s="170"/>
      <c r="C162" s="167"/>
      <c r="D162" s="167"/>
      <c r="E162" s="167"/>
      <c r="F162" s="167"/>
      <c r="G162" s="167"/>
      <c r="H162" s="167"/>
      <c r="I162" s="167"/>
      <c r="J162" s="167"/>
      <c r="K162" s="167"/>
      <c r="L162" s="167"/>
      <c r="M162" s="167"/>
      <c r="N162" s="167"/>
      <c r="O162" s="167"/>
      <c r="P162" s="168"/>
      <c r="Q162" s="168"/>
      <c r="R162" s="169"/>
      <c r="S162" s="169"/>
      <c r="T162" s="169"/>
      <c r="U162" s="134"/>
      <c r="V162" s="135"/>
      <c r="W162" s="135"/>
      <c r="X162" s="136"/>
      <c r="Y162" s="132"/>
      <c r="Z162" s="133"/>
      <c r="AA162" s="133"/>
      <c r="AB162" s="186"/>
      <c r="AC162" s="186"/>
      <c r="AD162" s="185"/>
      <c r="AE162" s="185"/>
      <c r="AF162" s="185"/>
      <c r="AG162" s="187">
        <f t="shared" si="8"/>
        <v>0</v>
      </c>
      <c r="AH162" s="187"/>
      <c r="AI162" s="187"/>
      <c r="AJ162" s="53"/>
      <c r="AK162" s="188"/>
      <c r="AL162" s="188"/>
      <c r="AM162" s="186"/>
      <c r="AN162" s="186"/>
      <c r="AO162" s="185"/>
      <c r="AP162" s="185"/>
      <c r="AQ162" s="185"/>
      <c r="AR162" s="187">
        <f t="shared" si="9"/>
        <v>0</v>
      </c>
      <c r="AS162" s="187"/>
      <c r="AT162" s="200"/>
      <c r="AU162" s="137"/>
      <c r="AV162" s="135"/>
      <c r="AW162" s="135"/>
      <c r="AX162" s="135"/>
      <c r="AY162" s="135"/>
      <c r="AZ162" s="136"/>
    </row>
    <row r="163" spans="1:52" ht="36" customHeight="1" x14ac:dyDescent="0.2">
      <c r="A163" s="73">
        <v>145</v>
      </c>
      <c r="B163" s="170"/>
      <c r="C163" s="167"/>
      <c r="D163" s="167"/>
      <c r="E163" s="167"/>
      <c r="F163" s="167"/>
      <c r="G163" s="167"/>
      <c r="H163" s="167"/>
      <c r="I163" s="167"/>
      <c r="J163" s="167"/>
      <c r="K163" s="167"/>
      <c r="L163" s="167"/>
      <c r="M163" s="167"/>
      <c r="N163" s="167"/>
      <c r="O163" s="167"/>
      <c r="P163" s="168"/>
      <c r="Q163" s="168"/>
      <c r="R163" s="169"/>
      <c r="S163" s="169"/>
      <c r="T163" s="169"/>
      <c r="U163" s="134"/>
      <c r="V163" s="135"/>
      <c r="W163" s="135"/>
      <c r="X163" s="136"/>
      <c r="Y163" s="132"/>
      <c r="Z163" s="133"/>
      <c r="AA163" s="133"/>
      <c r="AB163" s="186"/>
      <c r="AC163" s="186"/>
      <c r="AD163" s="185"/>
      <c r="AE163" s="185"/>
      <c r="AF163" s="185"/>
      <c r="AG163" s="187">
        <f t="shared" si="8"/>
        <v>0</v>
      </c>
      <c r="AH163" s="187"/>
      <c r="AI163" s="187"/>
      <c r="AJ163" s="53"/>
      <c r="AK163" s="188"/>
      <c r="AL163" s="188"/>
      <c r="AM163" s="186"/>
      <c r="AN163" s="186"/>
      <c r="AO163" s="185"/>
      <c r="AP163" s="185"/>
      <c r="AQ163" s="185"/>
      <c r="AR163" s="187">
        <f t="shared" si="9"/>
        <v>0</v>
      </c>
      <c r="AS163" s="187"/>
      <c r="AT163" s="200"/>
      <c r="AU163" s="137"/>
      <c r="AV163" s="135"/>
      <c r="AW163" s="135"/>
      <c r="AX163" s="135"/>
      <c r="AY163" s="135"/>
      <c r="AZ163" s="136"/>
    </row>
    <row r="164" spans="1:52" ht="36" customHeight="1" x14ac:dyDescent="0.2">
      <c r="A164" s="73">
        <v>146</v>
      </c>
      <c r="B164" s="170"/>
      <c r="C164" s="167"/>
      <c r="D164" s="167"/>
      <c r="E164" s="167"/>
      <c r="F164" s="167"/>
      <c r="G164" s="167"/>
      <c r="H164" s="167"/>
      <c r="I164" s="167"/>
      <c r="J164" s="167"/>
      <c r="K164" s="167"/>
      <c r="L164" s="167"/>
      <c r="M164" s="167"/>
      <c r="N164" s="167"/>
      <c r="O164" s="167"/>
      <c r="P164" s="168"/>
      <c r="Q164" s="168"/>
      <c r="R164" s="169"/>
      <c r="S164" s="169"/>
      <c r="T164" s="169"/>
      <c r="U164" s="134"/>
      <c r="V164" s="135"/>
      <c r="W164" s="135"/>
      <c r="X164" s="136"/>
      <c r="Y164" s="132"/>
      <c r="Z164" s="133"/>
      <c r="AA164" s="133"/>
      <c r="AB164" s="186"/>
      <c r="AC164" s="186"/>
      <c r="AD164" s="185"/>
      <c r="AE164" s="185"/>
      <c r="AF164" s="185"/>
      <c r="AG164" s="187">
        <f t="shared" si="8"/>
        <v>0</v>
      </c>
      <c r="AH164" s="187"/>
      <c r="AI164" s="187"/>
      <c r="AJ164" s="53"/>
      <c r="AK164" s="188"/>
      <c r="AL164" s="188"/>
      <c r="AM164" s="186"/>
      <c r="AN164" s="186"/>
      <c r="AO164" s="185"/>
      <c r="AP164" s="185"/>
      <c r="AQ164" s="185"/>
      <c r="AR164" s="187">
        <f t="shared" si="9"/>
        <v>0</v>
      </c>
      <c r="AS164" s="187"/>
      <c r="AT164" s="200"/>
      <c r="AU164" s="137"/>
      <c r="AV164" s="135"/>
      <c r="AW164" s="135"/>
      <c r="AX164" s="135"/>
      <c r="AY164" s="135"/>
      <c r="AZ164" s="136"/>
    </row>
    <row r="165" spans="1:52" ht="36" customHeight="1" x14ac:dyDescent="0.2">
      <c r="A165" s="73">
        <v>147</v>
      </c>
      <c r="B165" s="170"/>
      <c r="C165" s="167"/>
      <c r="D165" s="167"/>
      <c r="E165" s="167"/>
      <c r="F165" s="167"/>
      <c r="G165" s="167"/>
      <c r="H165" s="167"/>
      <c r="I165" s="167"/>
      <c r="J165" s="167"/>
      <c r="K165" s="167"/>
      <c r="L165" s="167"/>
      <c r="M165" s="167"/>
      <c r="N165" s="167"/>
      <c r="O165" s="167"/>
      <c r="P165" s="168"/>
      <c r="Q165" s="168"/>
      <c r="R165" s="169"/>
      <c r="S165" s="169"/>
      <c r="T165" s="169"/>
      <c r="U165" s="134"/>
      <c r="V165" s="135"/>
      <c r="W165" s="135"/>
      <c r="X165" s="136"/>
      <c r="Y165" s="132"/>
      <c r="Z165" s="133"/>
      <c r="AA165" s="133"/>
      <c r="AB165" s="186"/>
      <c r="AC165" s="186"/>
      <c r="AD165" s="185"/>
      <c r="AE165" s="185"/>
      <c r="AF165" s="185"/>
      <c r="AG165" s="187">
        <f t="shared" si="8"/>
        <v>0</v>
      </c>
      <c r="AH165" s="187"/>
      <c r="AI165" s="187"/>
      <c r="AJ165" s="53"/>
      <c r="AK165" s="188"/>
      <c r="AL165" s="188"/>
      <c r="AM165" s="186"/>
      <c r="AN165" s="186"/>
      <c r="AO165" s="185"/>
      <c r="AP165" s="185"/>
      <c r="AQ165" s="185"/>
      <c r="AR165" s="187">
        <f t="shared" si="9"/>
        <v>0</v>
      </c>
      <c r="AS165" s="187"/>
      <c r="AT165" s="200"/>
      <c r="AU165" s="137"/>
      <c r="AV165" s="135"/>
      <c r="AW165" s="135"/>
      <c r="AX165" s="135"/>
      <c r="AY165" s="135"/>
      <c r="AZ165" s="136"/>
    </row>
    <row r="166" spans="1:52" ht="36" customHeight="1" x14ac:dyDescent="0.2">
      <c r="A166" s="73">
        <v>148</v>
      </c>
      <c r="B166" s="170"/>
      <c r="C166" s="167"/>
      <c r="D166" s="167"/>
      <c r="E166" s="167"/>
      <c r="F166" s="167"/>
      <c r="G166" s="167"/>
      <c r="H166" s="167"/>
      <c r="I166" s="167"/>
      <c r="J166" s="167"/>
      <c r="K166" s="167"/>
      <c r="L166" s="167"/>
      <c r="M166" s="167"/>
      <c r="N166" s="167"/>
      <c r="O166" s="167"/>
      <c r="P166" s="168"/>
      <c r="Q166" s="168"/>
      <c r="R166" s="169"/>
      <c r="S166" s="169"/>
      <c r="T166" s="169"/>
      <c r="U166" s="134"/>
      <c r="V166" s="135"/>
      <c r="W166" s="135"/>
      <c r="X166" s="136"/>
      <c r="Y166" s="132"/>
      <c r="Z166" s="133"/>
      <c r="AA166" s="133"/>
      <c r="AB166" s="186"/>
      <c r="AC166" s="186"/>
      <c r="AD166" s="185"/>
      <c r="AE166" s="185"/>
      <c r="AF166" s="185"/>
      <c r="AG166" s="187">
        <f t="shared" si="8"/>
        <v>0</v>
      </c>
      <c r="AH166" s="187"/>
      <c r="AI166" s="187"/>
      <c r="AJ166" s="53"/>
      <c r="AK166" s="188"/>
      <c r="AL166" s="188"/>
      <c r="AM166" s="186"/>
      <c r="AN166" s="186"/>
      <c r="AO166" s="185"/>
      <c r="AP166" s="185"/>
      <c r="AQ166" s="185"/>
      <c r="AR166" s="187">
        <f t="shared" si="9"/>
        <v>0</v>
      </c>
      <c r="AS166" s="187"/>
      <c r="AT166" s="200"/>
      <c r="AU166" s="137"/>
      <c r="AV166" s="135"/>
      <c r="AW166" s="135"/>
      <c r="AX166" s="135"/>
      <c r="AY166" s="135"/>
      <c r="AZ166" s="136"/>
    </row>
    <row r="167" spans="1:52" ht="36" customHeight="1" x14ac:dyDescent="0.2">
      <c r="A167" s="73">
        <v>149</v>
      </c>
      <c r="B167" s="170"/>
      <c r="C167" s="167"/>
      <c r="D167" s="167"/>
      <c r="E167" s="167"/>
      <c r="F167" s="167"/>
      <c r="G167" s="167"/>
      <c r="H167" s="167"/>
      <c r="I167" s="167"/>
      <c r="J167" s="167"/>
      <c r="K167" s="167"/>
      <c r="L167" s="167"/>
      <c r="M167" s="167"/>
      <c r="N167" s="167"/>
      <c r="O167" s="167"/>
      <c r="P167" s="168"/>
      <c r="Q167" s="168"/>
      <c r="R167" s="169"/>
      <c r="S167" s="169"/>
      <c r="T167" s="169"/>
      <c r="U167" s="134"/>
      <c r="V167" s="135"/>
      <c r="W167" s="135"/>
      <c r="X167" s="136"/>
      <c r="Y167" s="132"/>
      <c r="Z167" s="133"/>
      <c r="AA167" s="133"/>
      <c r="AB167" s="186"/>
      <c r="AC167" s="186"/>
      <c r="AD167" s="185"/>
      <c r="AE167" s="185"/>
      <c r="AF167" s="185"/>
      <c r="AG167" s="187">
        <f t="shared" si="8"/>
        <v>0</v>
      </c>
      <c r="AH167" s="187"/>
      <c r="AI167" s="187"/>
      <c r="AJ167" s="53"/>
      <c r="AK167" s="188"/>
      <c r="AL167" s="188"/>
      <c r="AM167" s="186"/>
      <c r="AN167" s="186"/>
      <c r="AO167" s="185"/>
      <c r="AP167" s="185"/>
      <c r="AQ167" s="185"/>
      <c r="AR167" s="187">
        <f t="shared" si="9"/>
        <v>0</v>
      </c>
      <c r="AS167" s="187"/>
      <c r="AT167" s="200"/>
      <c r="AU167" s="137"/>
      <c r="AV167" s="135"/>
      <c r="AW167" s="135"/>
      <c r="AX167" s="135"/>
      <c r="AY167" s="135"/>
      <c r="AZ167" s="136"/>
    </row>
    <row r="168" spans="1:52" ht="36" customHeight="1" x14ac:dyDescent="0.2">
      <c r="A168" s="73">
        <v>150</v>
      </c>
      <c r="B168" s="170"/>
      <c r="C168" s="167"/>
      <c r="D168" s="167"/>
      <c r="E168" s="167"/>
      <c r="F168" s="167"/>
      <c r="G168" s="167"/>
      <c r="H168" s="167"/>
      <c r="I168" s="167"/>
      <c r="J168" s="167"/>
      <c r="K168" s="167"/>
      <c r="L168" s="167"/>
      <c r="M168" s="167"/>
      <c r="N168" s="167"/>
      <c r="O168" s="167"/>
      <c r="P168" s="168"/>
      <c r="Q168" s="168"/>
      <c r="R168" s="169"/>
      <c r="S168" s="169"/>
      <c r="T168" s="169"/>
      <c r="U168" s="134"/>
      <c r="V168" s="135"/>
      <c r="W168" s="135"/>
      <c r="X168" s="136"/>
      <c r="Y168" s="132"/>
      <c r="Z168" s="133"/>
      <c r="AA168" s="133"/>
      <c r="AB168" s="186"/>
      <c r="AC168" s="186"/>
      <c r="AD168" s="185"/>
      <c r="AE168" s="185"/>
      <c r="AF168" s="185"/>
      <c r="AG168" s="187">
        <f t="shared" si="8"/>
        <v>0</v>
      </c>
      <c r="AH168" s="187"/>
      <c r="AI168" s="187"/>
      <c r="AJ168" s="53"/>
      <c r="AK168" s="188"/>
      <c r="AL168" s="188"/>
      <c r="AM168" s="186"/>
      <c r="AN168" s="186"/>
      <c r="AO168" s="185"/>
      <c r="AP168" s="185"/>
      <c r="AQ168" s="185"/>
      <c r="AR168" s="187">
        <f t="shared" si="9"/>
        <v>0</v>
      </c>
      <c r="AS168" s="187"/>
      <c r="AT168" s="200"/>
      <c r="AU168" s="137"/>
      <c r="AV168" s="135"/>
      <c r="AW168" s="135"/>
      <c r="AX168" s="135"/>
      <c r="AY168" s="135"/>
      <c r="AZ168" s="136"/>
    </row>
    <row r="169" spans="1:52" ht="36" customHeight="1" x14ac:dyDescent="0.2">
      <c r="A169" s="73">
        <v>151</v>
      </c>
      <c r="B169" s="170"/>
      <c r="C169" s="167"/>
      <c r="D169" s="167"/>
      <c r="E169" s="167"/>
      <c r="F169" s="167"/>
      <c r="G169" s="167"/>
      <c r="H169" s="167"/>
      <c r="I169" s="167"/>
      <c r="J169" s="167"/>
      <c r="K169" s="167"/>
      <c r="L169" s="167"/>
      <c r="M169" s="167"/>
      <c r="N169" s="167"/>
      <c r="O169" s="167"/>
      <c r="P169" s="168"/>
      <c r="Q169" s="168"/>
      <c r="R169" s="169"/>
      <c r="S169" s="169"/>
      <c r="T169" s="169"/>
      <c r="U169" s="134"/>
      <c r="V169" s="135"/>
      <c r="W169" s="135"/>
      <c r="X169" s="136"/>
      <c r="Y169" s="132"/>
      <c r="Z169" s="133"/>
      <c r="AA169" s="133"/>
      <c r="AB169" s="186"/>
      <c r="AC169" s="186"/>
      <c r="AD169" s="185"/>
      <c r="AE169" s="185"/>
      <c r="AF169" s="185"/>
      <c r="AG169" s="187">
        <f t="shared" si="8"/>
        <v>0</v>
      </c>
      <c r="AH169" s="187"/>
      <c r="AI169" s="187"/>
      <c r="AJ169" s="53"/>
      <c r="AK169" s="188"/>
      <c r="AL169" s="188"/>
      <c r="AM169" s="186"/>
      <c r="AN169" s="186"/>
      <c r="AO169" s="185"/>
      <c r="AP169" s="185"/>
      <c r="AQ169" s="185"/>
      <c r="AR169" s="187">
        <f t="shared" si="9"/>
        <v>0</v>
      </c>
      <c r="AS169" s="187"/>
      <c r="AT169" s="200"/>
      <c r="AU169" s="137"/>
      <c r="AV169" s="135"/>
      <c r="AW169" s="135"/>
      <c r="AX169" s="135"/>
      <c r="AY169" s="135"/>
      <c r="AZ169" s="136"/>
    </row>
    <row r="170" spans="1:52" ht="36" customHeight="1" x14ac:dyDescent="0.2">
      <c r="A170" s="73">
        <v>152</v>
      </c>
      <c r="B170" s="170"/>
      <c r="C170" s="167"/>
      <c r="D170" s="167"/>
      <c r="E170" s="167"/>
      <c r="F170" s="167"/>
      <c r="G170" s="167"/>
      <c r="H170" s="167"/>
      <c r="I170" s="167"/>
      <c r="J170" s="167"/>
      <c r="K170" s="167"/>
      <c r="L170" s="167"/>
      <c r="M170" s="167"/>
      <c r="N170" s="167"/>
      <c r="O170" s="167"/>
      <c r="P170" s="168"/>
      <c r="Q170" s="168"/>
      <c r="R170" s="169"/>
      <c r="S170" s="169"/>
      <c r="T170" s="169"/>
      <c r="U170" s="134"/>
      <c r="V170" s="135"/>
      <c r="W170" s="135"/>
      <c r="X170" s="136"/>
      <c r="Y170" s="132"/>
      <c r="Z170" s="133"/>
      <c r="AA170" s="133"/>
      <c r="AB170" s="186"/>
      <c r="AC170" s="186"/>
      <c r="AD170" s="185"/>
      <c r="AE170" s="185"/>
      <c r="AF170" s="185"/>
      <c r="AG170" s="187">
        <f t="shared" si="8"/>
        <v>0</v>
      </c>
      <c r="AH170" s="187"/>
      <c r="AI170" s="187"/>
      <c r="AJ170" s="53"/>
      <c r="AK170" s="188"/>
      <c r="AL170" s="188"/>
      <c r="AM170" s="186"/>
      <c r="AN170" s="186"/>
      <c r="AO170" s="185"/>
      <c r="AP170" s="185"/>
      <c r="AQ170" s="185"/>
      <c r="AR170" s="187">
        <f t="shared" si="9"/>
        <v>0</v>
      </c>
      <c r="AS170" s="187"/>
      <c r="AT170" s="200"/>
      <c r="AU170" s="137"/>
      <c r="AV170" s="135"/>
      <c r="AW170" s="135"/>
      <c r="AX170" s="135"/>
      <c r="AY170" s="135"/>
      <c r="AZ170" s="136"/>
    </row>
    <row r="171" spans="1:52" ht="36" customHeight="1" x14ac:dyDescent="0.2">
      <c r="A171" s="73">
        <v>153</v>
      </c>
      <c r="B171" s="170"/>
      <c r="C171" s="167"/>
      <c r="D171" s="167"/>
      <c r="E171" s="167"/>
      <c r="F171" s="167"/>
      <c r="G171" s="167"/>
      <c r="H171" s="167"/>
      <c r="I171" s="167"/>
      <c r="J171" s="167"/>
      <c r="K171" s="167"/>
      <c r="L171" s="167"/>
      <c r="M171" s="167"/>
      <c r="N171" s="167"/>
      <c r="O171" s="167"/>
      <c r="P171" s="168"/>
      <c r="Q171" s="168"/>
      <c r="R171" s="169"/>
      <c r="S171" s="169"/>
      <c r="T171" s="169"/>
      <c r="U171" s="134"/>
      <c r="V171" s="135"/>
      <c r="W171" s="135"/>
      <c r="X171" s="136"/>
      <c r="Y171" s="132"/>
      <c r="Z171" s="133"/>
      <c r="AA171" s="133"/>
      <c r="AB171" s="186"/>
      <c r="AC171" s="186"/>
      <c r="AD171" s="185"/>
      <c r="AE171" s="185"/>
      <c r="AF171" s="185"/>
      <c r="AG171" s="187">
        <f t="shared" si="8"/>
        <v>0</v>
      </c>
      <c r="AH171" s="187"/>
      <c r="AI171" s="187"/>
      <c r="AJ171" s="53"/>
      <c r="AK171" s="188"/>
      <c r="AL171" s="188"/>
      <c r="AM171" s="186"/>
      <c r="AN171" s="186"/>
      <c r="AO171" s="185"/>
      <c r="AP171" s="185"/>
      <c r="AQ171" s="185"/>
      <c r="AR171" s="187">
        <f t="shared" si="9"/>
        <v>0</v>
      </c>
      <c r="AS171" s="187"/>
      <c r="AT171" s="200"/>
      <c r="AU171" s="137"/>
      <c r="AV171" s="135"/>
      <c r="AW171" s="135"/>
      <c r="AX171" s="135"/>
      <c r="AY171" s="135"/>
      <c r="AZ171" s="136"/>
    </row>
    <row r="172" spans="1:52" ht="36" customHeight="1" x14ac:dyDescent="0.2">
      <c r="A172" s="73">
        <v>154</v>
      </c>
      <c r="B172" s="170"/>
      <c r="C172" s="167"/>
      <c r="D172" s="167"/>
      <c r="E172" s="167"/>
      <c r="F172" s="167"/>
      <c r="G172" s="167"/>
      <c r="H172" s="167"/>
      <c r="I172" s="167"/>
      <c r="J172" s="167"/>
      <c r="K172" s="167"/>
      <c r="L172" s="167"/>
      <c r="M172" s="167"/>
      <c r="N172" s="167"/>
      <c r="O172" s="167"/>
      <c r="P172" s="168"/>
      <c r="Q172" s="168"/>
      <c r="R172" s="169"/>
      <c r="S172" s="169"/>
      <c r="T172" s="169"/>
      <c r="U172" s="134"/>
      <c r="V172" s="135"/>
      <c r="W172" s="135"/>
      <c r="X172" s="136"/>
      <c r="Y172" s="132"/>
      <c r="Z172" s="133"/>
      <c r="AA172" s="133"/>
      <c r="AB172" s="186"/>
      <c r="AC172" s="186"/>
      <c r="AD172" s="185"/>
      <c r="AE172" s="185"/>
      <c r="AF172" s="185"/>
      <c r="AG172" s="187">
        <f t="shared" si="8"/>
        <v>0</v>
      </c>
      <c r="AH172" s="187"/>
      <c r="AI172" s="187"/>
      <c r="AJ172" s="53"/>
      <c r="AK172" s="188"/>
      <c r="AL172" s="188"/>
      <c r="AM172" s="186"/>
      <c r="AN172" s="186"/>
      <c r="AO172" s="185"/>
      <c r="AP172" s="185"/>
      <c r="AQ172" s="185"/>
      <c r="AR172" s="187">
        <f t="shared" si="9"/>
        <v>0</v>
      </c>
      <c r="AS172" s="187"/>
      <c r="AT172" s="200"/>
      <c r="AU172" s="137"/>
      <c r="AV172" s="135"/>
      <c r="AW172" s="135"/>
      <c r="AX172" s="135"/>
      <c r="AY172" s="135"/>
      <c r="AZ172" s="136"/>
    </row>
    <row r="173" spans="1:52" ht="36" customHeight="1" x14ac:dyDescent="0.2">
      <c r="A173" s="73">
        <v>155</v>
      </c>
      <c r="B173" s="170"/>
      <c r="C173" s="167"/>
      <c r="D173" s="167"/>
      <c r="E173" s="167"/>
      <c r="F173" s="167"/>
      <c r="G173" s="167"/>
      <c r="H173" s="167"/>
      <c r="I173" s="167"/>
      <c r="J173" s="167"/>
      <c r="K173" s="167"/>
      <c r="L173" s="167"/>
      <c r="M173" s="167"/>
      <c r="N173" s="167"/>
      <c r="O173" s="167"/>
      <c r="P173" s="168"/>
      <c r="Q173" s="168"/>
      <c r="R173" s="169"/>
      <c r="S173" s="169"/>
      <c r="T173" s="169"/>
      <c r="U173" s="134"/>
      <c r="V173" s="135"/>
      <c r="W173" s="135"/>
      <c r="X173" s="136"/>
      <c r="Y173" s="132"/>
      <c r="Z173" s="133"/>
      <c r="AA173" s="133"/>
      <c r="AB173" s="186"/>
      <c r="AC173" s="186"/>
      <c r="AD173" s="185"/>
      <c r="AE173" s="185"/>
      <c r="AF173" s="185"/>
      <c r="AG173" s="187">
        <f t="shared" si="8"/>
        <v>0</v>
      </c>
      <c r="AH173" s="187"/>
      <c r="AI173" s="187"/>
      <c r="AJ173" s="53"/>
      <c r="AK173" s="188"/>
      <c r="AL173" s="188"/>
      <c r="AM173" s="186"/>
      <c r="AN173" s="186"/>
      <c r="AO173" s="185"/>
      <c r="AP173" s="185"/>
      <c r="AQ173" s="185"/>
      <c r="AR173" s="187">
        <f t="shared" si="9"/>
        <v>0</v>
      </c>
      <c r="AS173" s="187"/>
      <c r="AT173" s="200"/>
      <c r="AU173" s="137"/>
      <c r="AV173" s="135"/>
      <c r="AW173" s="135"/>
      <c r="AX173" s="135"/>
      <c r="AY173" s="135"/>
      <c r="AZ173" s="136"/>
    </row>
    <row r="174" spans="1:52" ht="36" customHeight="1" x14ac:dyDescent="0.2">
      <c r="A174" s="73">
        <v>156</v>
      </c>
      <c r="B174" s="170"/>
      <c r="C174" s="167"/>
      <c r="D174" s="167"/>
      <c r="E174" s="167"/>
      <c r="F174" s="167"/>
      <c r="G174" s="167"/>
      <c r="H174" s="167"/>
      <c r="I174" s="167"/>
      <c r="J174" s="167"/>
      <c r="K174" s="167"/>
      <c r="L174" s="167"/>
      <c r="M174" s="167"/>
      <c r="N174" s="167"/>
      <c r="O174" s="167"/>
      <c r="P174" s="168"/>
      <c r="Q174" s="168"/>
      <c r="R174" s="169"/>
      <c r="S174" s="169"/>
      <c r="T174" s="169"/>
      <c r="U174" s="134"/>
      <c r="V174" s="135"/>
      <c r="W174" s="135"/>
      <c r="X174" s="136"/>
      <c r="Y174" s="132"/>
      <c r="Z174" s="133"/>
      <c r="AA174" s="133"/>
      <c r="AB174" s="186"/>
      <c r="AC174" s="186"/>
      <c r="AD174" s="185"/>
      <c r="AE174" s="185"/>
      <c r="AF174" s="185"/>
      <c r="AG174" s="187">
        <f t="shared" si="8"/>
        <v>0</v>
      </c>
      <c r="AH174" s="187"/>
      <c r="AI174" s="187"/>
      <c r="AJ174" s="53"/>
      <c r="AK174" s="188"/>
      <c r="AL174" s="188"/>
      <c r="AM174" s="186"/>
      <c r="AN174" s="186"/>
      <c r="AO174" s="185"/>
      <c r="AP174" s="185"/>
      <c r="AQ174" s="185"/>
      <c r="AR174" s="187">
        <f t="shared" si="9"/>
        <v>0</v>
      </c>
      <c r="AS174" s="187"/>
      <c r="AT174" s="200"/>
      <c r="AU174" s="137"/>
      <c r="AV174" s="135"/>
      <c r="AW174" s="135"/>
      <c r="AX174" s="135"/>
      <c r="AY174" s="135"/>
      <c r="AZ174" s="136"/>
    </row>
    <row r="175" spans="1:52" ht="36" customHeight="1" x14ac:dyDescent="0.2">
      <c r="A175" s="73">
        <v>157</v>
      </c>
      <c r="B175" s="170"/>
      <c r="C175" s="167"/>
      <c r="D175" s="167"/>
      <c r="E175" s="167"/>
      <c r="F175" s="167"/>
      <c r="G175" s="167"/>
      <c r="H175" s="167"/>
      <c r="I175" s="167"/>
      <c r="J175" s="167"/>
      <c r="K175" s="167"/>
      <c r="L175" s="167"/>
      <c r="M175" s="167"/>
      <c r="N175" s="167"/>
      <c r="O175" s="167"/>
      <c r="P175" s="168"/>
      <c r="Q175" s="168"/>
      <c r="R175" s="169"/>
      <c r="S175" s="169"/>
      <c r="T175" s="169"/>
      <c r="U175" s="134"/>
      <c r="V175" s="135"/>
      <c r="W175" s="135"/>
      <c r="X175" s="136"/>
      <c r="Y175" s="132"/>
      <c r="Z175" s="133"/>
      <c r="AA175" s="133"/>
      <c r="AB175" s="186"/>
      <c r="AC175" s="186"/>
      <c r="AD175" s="185"/>
      <c r="AE175" s="185"/>
      <c r="AF175" s="185"/>
      <c r="AG175" s="187">
        <f t="shared" si="8"/>
        <v>0</v>
      </c>
      <c r="AH175" s="187"/>
      <c r="AI175" s="187"/>
      <c r="AJ175" s="53"/>
      <c r="AK175" s="188"/>
      <c r="AL175" s="188"/>
      <c r="AM175" s="186"/>
      <c r="AN175" s="186"/>
      <c r="AO175" s="185"/>
      <c r="AP175" s="185"/>
      <c r="AQ175" s="185"/>
      <c r="AR175" s="187">
        <f t="shared" si="9"/>
        <v>0</v>
      </c>
      <c r="AS175" s="187"/>
      <c r="AT175" s="200"/>
      <c r="AU175" s="137"/>
      <c r="AV175" s="135"/>
      <c r="AW175" s="135"/>
      <c r="AX175" s="135"/>
      <c r="AY175" s="135"/>
      <c r="AZ175" s="136"/>
    </row>
    <row r="176" spans="1:52" ht="36" customHeight="1" x14ac:dyDescent="0.2">
      <c r="A176" s="73">
        <v>158</v>
      </c>
      <c r="B176" s="170"/>
      <c r="C176" s="167"/>
      <c r="D176" s="167"/>
      <c r="E176" s="167"/>
      <c r="F176" s="167"/>
      <c r="G176" s="167"/>
      <c r="H176" s="167"/>
      <c r="I176" s="167"/>
      <c r="J176" s="167"/>
      <c r="K176" s="167"/>
      <c r="L176" s="167"/>
      <c r="M176" s="167"/>
      <c r="N176" s="167"/>
      <c r="O176" s="167"/>
      <c r="P176" s="168"/>
      <c r="Q176" s="168"/>
      <c r="R176" s="169"/>
      <c r="S176" s="169"/>
      <c r="T176" s="169"/>
      <c r="U176" s="134"/>
      <c r="V176" s="135"/>
      <c r="W176" s="135"/>
      <c r="X176" s="136"/>
      <c r="Y176" s="132"/>
      <c r="Z176" s="133"/>
      <c r="AA176" s="133"/>
      <c r="AB176" s="186"/>
      <c r="AC176" s="186"/>
      <c r="AD176" s="185"/>
      <c r="AE176" s="185"/>
      <c r="AF176" s="185"/>
      <c r="AG176" s="187">
        <f t="shared" si="8"/>
        <v>0</v>
      </c>
      <c r="AH176" s="187"/>
      <c r="AI176" s="187"/>
      <c r="AJ176" s="53"/>
      <c r="AK176" s="188"/>
      <c r="AL176" s="188"/>
      <c r="AM176" s="186"/>
      <c r="AN176" s="186"/>
      <c r="AO176" s="185"/>
      <c r="AP176" s="185"/>
      <c r="AQ176" s="185"/>
      <c r="AR176" s="187">
        <f t="shared" si="9"/>
        <v>0</v>
      </c>
      <c r="AS176" s="187"/>
      <c r="AT176" s="200"/>
      <c r="AU176" s="137"/>
      <c r="AV176" s="135"/>
      <c r="AW176" s="135"/>
      <c r="AX176" s="135"/>
      <c r="AY176" s="135"/>
      <c r="AZ176" s="136"/>
    </row>
    <row r="177" spans="1:52" ht="36" customHeight="1" x14ac:dyDescent="0.2">
      <c r="A177" s="73">
        <v>159</v>
      </c>
      <c r="B177" s="170"/>
      <c r="C177" s="167"/>
      <c r="D177" s="167"/>
      <c r="E177" s="167"/>
      <c r="F177" s="167"/>
      <c r="G177" s="167"/>
      <c r="H177" s="167"/>
      <c r="I177" s="167"/>
      <c r="J177" s="167"/>
      <c r="K177" s="167"/>
      <c r="L177" s="167"/>
      <c r="M177" s="167"/>
      <c r="N177" s="167"/>
      <c r="O177" s="167"/>
      <c r="P177" s="168"/>
      <c r="Q177" s="168"/>
      <c r="R177" s="169"/>
      <c r="S177" s="169"/>
      <c r="T177" s="169"/>
      <c r="U177" s="134"/>
      <c r="V177" s="135"/>
      <c r="W177" s="135"/>
      <c r="X177" s="136"/>
      <c r="Y177" s="132"/>
      <c r="Z177" s="133"/>
      <c r="AA177" s="133"/>
      <c r="AB177" s="186"/>
      <c r="AC177" s="186"/>
      <c r="AD177" s="185"/>
      <c r="AE177" s="185"/>
      <c r="AF177" s="185"/>
      <c r="AG177" s="187">
        <f t="shared" si="8"/>
        <v>0</v>
      </c>
      <c r="AH177" s="187"/>
      <c r="AI177" s="187"/>
      <c r="AJ177" s="53"/>
      <c r="AK177" s="188"/>
      <c r="AL177" s="188"/>
      <c r="AM177" s="186"/>
      <c r="AN177" s="186"/>
      <c r="AO177" s="185"/>
      <c r="AP177" s="185"/>
      <c r="AQ177" s="185"/>
      <c r="AR177" s="187">
        <f t="shared" si="9"/>
        <v>0</v>
      </c>
      <c r="AS177" s="187"/>
      <c r="AT177" s="200"/>
      <c r="AU177" s="137"/>
      <c r="AV177" s="135"/>
      <c r="AW177" s="135"/>
      <c r="AX177" s="135"/>
      <c r="AY177" s="135"/>
      <c r="AZ177" s="136"/>
    </row>
    <row r="178" spans="1:52" ht="36" customHeight="1" x14ac:dyDescent="0.2">
      <c r="A178" s="73">
        <v>160</v>
      </c>
      <c r="B178" s="170"/>
      <c r="C178" s="167"/>
      <c r="D178" s="167"/>
      <c r="E178" s="167"/>
      <c r="F178" s="167"/>
      <c r="G178" s="167"/>
      <c r="H178" s="167"/>
      <c r="I178" s="167"/>
      <c r="J178" s="167"/>
      <c r="K178" s="167"/>
      <c r="L178" s="167"/>
      <c r="M178" s="167"/>
      <c r="N178" s="167"/>
      <c r="O178" s="167"/>
      <c r="P178" s="168"/>
      <c r="Q178" s="168"/>
      <c r="R178" s="169"/>
      <c r="S178" s="169"/>
      <c r="T178" s="169"/>
      <c r="U178" s="134"/>
      <c r="V178" s="135"/>
      <c r="W178" s="135"/>
      <c r="X178" s="136"/>
      <c r="Y178" s="132"/>
      <c r="Z178" s="133"/>
      <c r="AA178" s="133"/>
      <c r="AB178" s="186"/>
      <c r="AC178" s="186"/>
      <c r="AD178" s="185"/>
      <c r="AE178" s="185"/>
      <c r="AF178" s="185"/>
      <c r="AG178" s="187">
        <f t="shared" si="8"/>
        <v>0</v>
      </c>
      <c r="AH178" s="187"/>
      <c r="AI178" s="187"/>
      <c r="AJ178" s="53"/>
      <c r="AK178" s="188"/>
      <c r="AL178" s="188"/>
      <c r="AM178" s="186"/>
      <c r="AN178" s="186"/>
      <c r="AO178" s="185"/>
      <c r="AP178" s="185"/>
      <c r="AQ178" s="185"/>
      <c r="AR178" s="187">
        <f t="shared" si="9"/>
        <v>0</v>
      </c>
      <c r="AS178" s="187"/>
      <c r="AT178" s="200"/>
      <c r="AU178" s="137"/>
      <c r="AV178" s="135"/>
      <c r="AW178" s="135"/>
      <c r="AX178" s="135"/>
      <c r="AY178" s="135"/>
      <c r="AZ178" s="136"/>
    </row>
    <row r="179" spans="1:52" ht="36" customHeight="1" x14ac:dyDescent="0.2">
      <c r="A179" s="73">
        <v>161</v>
      </c>
      <c r="B179" s="170"/>
      <c r="C179" s="167"/>
      <c r="D179" s="167"/>
      <c r="E179" s="167"/>
      <c r="F179" s="167"/>
      <c r="G179" s="167"/>
      <c r="H179" s="167"/>
      <c r="I179" s="167"/>
      <c r="J179" s="167"/>
      <c r="K179" s="167"/>
      <c r="L179" s="167"/>
      <c r="M179" s="167"/>
      <c r="N179" s="167"/>
      <c r="O179" s="167"/>
      <c r="P179" s="168"/>
      <c r="Q179" s="168"/>
      <c r="R179" s="169"/>
      <c r="S179" s="169"/>
      <c r="T179" s="169"/>
      <c r="U179" s="134"/>
      <c r="V179" s="135"/>
      <c r="W179" s="135"/>
      <c r="X179" s="136"/>
      <c r="Y179" s="132"/>
      <c r="Z179" s="133"/>
      <c r="AA179" s="133"/>
      <c r="AB179" s="186"/>
      <c r="AC179" s="186"/>
      <c r="AD179" s="185"/>
      <c r="AE179" s="185"/>
      <c r="AF179" s="185"/>
      <c r="AG179" s="187">
        <f t="shared" ref="AG179:AG206" si="10">AD179*AB179</f>
        <v>0</v>
      </c>
      <c r="AH179" s="187"/>
      <c r="AI179" s="187"/>
      <c r="AJ179" s="53"/>
      <c r="AK179" s="188"/>
      <c r="AL179" s="188"/>
      <c r="AM179" s="186"/>
      <c r="AN179" s="186"/>
      <c r="AO179" s="185"/>
      <c r="AP179" s="185"/>
      <c r="AQ179" s="185"/>
      <c r="AR179" s="187">
        <f t="shared" ref="AR179:AR206" si="11">AO179*AM179</f>
        <v>0</v>
      </c>
      <c r="AS179" s="187"/>
      <c r="AT179" s="200"/>
      <c r="AU179" s="137"/>
      <c r="AV179" s="135"/>
      <c r="AW179" s="135"/>
      <c r="AX179" s="135"/>
      <c r="AY179" s="135"/>
      <c r="AZ179" s="136"/>
    </row>
    <row r="180" spans="1:52" ht="36" customHeight="1" x14ac:dyDescent="0.2">
      <c r="A180" s="73">
        <v>162</v>
      </c>
      <c r="B180" s="170"/>
      <c r="C180" s="167"/>
      <c r="D180" s="167"/>
      <c r="E180" s="167"/>
      <c r="F180" s="167"/>
      <c r="G180" s="167"/>
      <c r="H180" s="167"/>
      <c r="I180" s="167"/>
      <c r="J180" s="167"/>
      <c r="K180" s="167"/>
      <c r="L180" s="167"/>
      <c r="M180" s="167"/>
      <c r="N180" s="167"/>
      <c r="O180" s="167"/>
      <c r="P180" s="168"/>
      <c r="Q180" s="168"/>
      <c r="R180" s="169"/>
      <c r="S180" s="169"/>
      <c r="T180" s="169"/>
      <c r="U180" s="134"/>
      <c r="V180" s="135"/>
      <c r="W180" s="135"/>
      <c r="X180" s="136"/>
      <c r="Y180" s="132"/>
      <c r="Z180" s="133"/>
      <c r="AA180" s="133"/>
      <c r="AB180" s="186"/>
      <c r="AC180" s="186"/>
      <c r="AD180" s="185"/>
      <c r="AE180" s="185"/>
      <c r="AF180" s="185"/>
      <c r="AG180" s="187">
        <f t="shared" si="10"/>
        <v>0</v>
      </c>
      <c r="AH180" s="187"/>
      <c r="AI180" s="187"/>
      <c r="AJ180" s="53"/>
      <c r="AK180" s="188"/>
      <c r="AL180" s="188"/>
      <c r="AM180" s="186"/>
      <c r="AN180" s="186"/>
      <c r="AO180" s="185"/>
      <c r="AP180" s="185"/>
      <c r="AQ180" s="185"/>
      <c r="AR180" s="187">
        <f t="shared" si="11"/>
        <v>0</v>
      </c>
      <c r="AS180" s="187"/>
      <c r="AT180" s="200"/>
      <c r="AU180" s="137"/>
      <c r="AV180" s="135"/>
      <c r="AW180" s="135"/>
      <c r="AX180" s="135"/>
      <c r="AY180" s="135"/>
      <c r="AZ180" s="136"/>
    </row>
    <row r="181" spans="1:52" ht="36" customHeight="1" x14ac:dyDescent="0.2">
      <c r="A181" s="73">
        <v>163</v>
      </c>
      <c r="B181" s="170"/>
      <c r="C181" s="167"/>
      <c r="D181" s="167"/>
      <c r="E181" s="167"/>
      <c r="F181" s="167"/>
      <c r="G181" s="167"/>
      <c r="H181" s="167"/>
      <c r="I181" s="167"/>
      <c r="J181" s="167"/>
      <c r="K181" s="167"/>
      <c r="L181" s="167"/>
      <c r="M181" s="167"/>
      <c r="N181" s="167"/>
      <c r="O181" s="167"/>
      <c r="P181" s="168"/>
      <c r="Q181" s="168"/>
      <c r="R181" s="169"/>
      <c r="S181" s="169"/>
      <c r="T181" s="169"/>
      <c r="U181" s="134"/>
      <c r="V181" s="135"/>
      <c r="W181" s="135"/>
      <c r="X181" s="136"/>
      <c r="Y181" s="132"/>
      <c r="Z181" s="133"/>
      <c r="AA181" s="133"/>
      <c r="AB181" s="186"/>
      <c r="AC181" s="186"/>
      <c r="AD181" s="185"/>
      <c r="AE181" s="185"/>
      <c r="AF181" s="185"/>
      <c r="AG181" s="187">
        <f t="shared" si="10"/>
        <v>0</v>
      </c>
      <c r="AH181" s="187"/>
      <c r="AI181" s="187"/>
      <c r="AJ181" s="53"/>
      <c r="AK181" s="188"/>
      <c r="AL181" s="188"/>
      <c r="AM181" s="186"/>
      <c r="AN181" s="186"/>
      <c r="AO181" s="185"/>
      <c r="AP181" s="185"/>
      <c r="AQ181" s="185"/>
      <c r="AR181" s="187">
        <f t="shared" si="11"/>
        <v>0</v>
      </c>
      <c r="AS181" s="187"/>
      <c r="AT181" s="200"/>
      <c r="AU181" s="137"/>
      <c r="AV181" s="135"/>
      <c r="AW181" s="135"/>
      <c r="AX181" s="135"/>
      <c r="AY181" s="135"/>
      <c r="AZ181" s="136"/>
    </row>
    <row r="182" spans="1:52" ht="36" customHeight="1" x14ac:dyDescent="0.2">
      <c r="A182" s="73">
        <v>164</v>
      </c>
      <c r="B182" s="170"/>
      <c r="C182" s="167"/>
      <c r="D182" s="167"/>
      <c r="E182" s="167"/>
      <c r="F182" s="167"/>
      <c r="G182" s="167"/>
      <c r="H182" s="167"/>
      <c r="I182" s="167"/>
      <c r="J182" s="167"/>
      <c r="K182" s="167"/>
      <c r="L182" s="167"/>
      <c r="M182" s="167"/>
      <c r="N182" s="167"/>
      <c r="O182" s="167"/>
      <c r="P182" s="168"/>
      <c r="Q182" s="168"/>
      <c r="R182" s="169"/>
      <c r="S182" s="169"/>
      <c r="T182" s="169"/>
      <c r="U182" s="134"/>
      <c r="V182" s="135"/>
      <c r="W182" s="135"/>
      <c r="X182" s="136"/>
      <c r="Y182" s="132"/>
      <c r="Z182" s="133"/>
      <c r="AA182" s="133"/>
      <c r="AB182" s="186"/>
      <c r="AC182" s="186"/>
      <c r="AD182" s="185"/>
      <c r="AE182" s="185"/>
      <c r="AF182" s="185"/>
      <c r="AG182" s="187">
        <f t="shared" si="10"/>
        <v>0</v>
      </c>
      <c r="AH182" s="187"/>
      <c r="AI182" s="187"/>
      <c r="AJ182" s="53"/>
      <c r="AK182" s="188"/>
      <c r="AL182" s="188"/>
      <c r="AM182" s="186"/>
      <c r="AN182" s="186"/>
      <c r="AO182" s="185"/>
      <c r="AP182" s="185"/>
      <c r="AQ182" s="185"/>
      <c r="AR182" s="187">
        <f t="shared" si="11"/>
        <v>0</v>
      </c>
      <c r="AS182" s="187"/>
      <c r="AT182" s="200"/>
      <c r="AU182" s="137"/>
      <c r="AV182" s="135"/>
      <c r="AW182" s="135"/>
      <c r="AX182" s="135"/>
      <c r="AY182" s="135"/>
      <c r="AZ182" s="136"/>
    </row>
    <row r="183" spans="1:52" ht="36" customHeight="1" x14ac:dyDescent="0.2">
      <c r="A183" s="73">
        <v>165</v>
      </c>
      <c r="B183" s="170"/>
      <c r="C183" s="167"/>
      <c r="D183" s="167"/>
      <c r="E183" s="167"/>
      <c r="F183" s="167"/>
      <c r="G183" s="167"/>
      <c r="H183" s="167"/>
      <c r="I183" s="167"/>
      <c r="J183" s="167"/>
      <c r="K183" s="167"/>
      <c r="L183" s="167"/>
      <c r="M183" s="167"/>
      <c r="N183" s="167"/>
      <c r="O183" s="167"/>
      <c r="P183" s="168"/>
      <c r="Q183" s="168"/>
      <c r="R183" s="169"/>
      <c r="S183" s="169"/>
      <c r="T183" s="169"/>
      <c r="U183" s="134"/>
      <c r="V183" s="135"/>
      <c r="W183" s="135"/>
      <c r="X183" s="136"/>
      <c r="Y183" s="132"/>
      <c r="Z183" s="133"/>
      <c r="AA183" s="133"/>
      <c r="AB183" s="186"/>
      <c r="AC183" s="186"/>
      <c r="AD183" s="185"/>
      <c r="AE183" s="185"/>
      <c r="AF183" s="185"/>
      <c r="AG183" s="187">
        <f t="shared" si="10"/>
        <v>0</v>
      </c>
      <c r="AH183" s="187"/>
      <c r="AI183" s="187"/>
      <c r="AJ183" s="53"/>
      <c r="AK183" s="188"/>
      <c r="AL183" s="188"/>
      <c r="AM183" s="186"/>
      <c r="AN183" s="186"/>
      <c r="AO183" s="185"/>
      <c r="AP183" s="185"/>
      <c r="AQ183" s="185"/>
      <c r="AR183" s="187">
        <f t="shared" si="11"/>
        <v>0</v>
      </c>
      <c r="AS183" s="187"/>
      <c r="AT183" s="200"/>
      <c r="AU183" s="137"/>
      <c r="AV183" s="135"/>
      <c r="AW183" s="135"/>
      <c r="AX183" s="135"/>
      <c r="AY183" s="135"/>
      <c r="AZ183" s="136"/>
    </row>
    <row r="184" spans="1:52" ht="36" customHeight="1" x14ac:dyDescent="0.2">
      <c r="A184" s="73">
        <v>166</v>
      </c>
      <c r="B184" s="170"/>
      <c r="C184" s="167"/>
      <c r="D184" s="167"/>
      <c r="E184" s="167"/>
      <c r="F184" s="167"/>
      <c r="G184" s="167"/>
      <c r="H184" s="167"/>
      <c r="I184" s="167"/>
      <c r="J184" s="167"/>
      <c r="K184" s="167"/>
      <c r="L184" s="167"/>
      <c r="M184" s="167"/>
      <c r="N184" s="167"/>
      <c r="O184" s="167"/>
      <c r="P184" s="168"/>
      <c r="Q184" s="168"/>
      <c r="R184" s="169"/>
      <c r="S184" s="169"/>
      <c r="T184" s="169"/>
      <c r="U184" s="134"/>
      <c r="V184" s="135"/>
      <c r="W184" s="135"/>
      <c r="X184" s="136"/>
      <c r="Y184" s="132"/>
      <c r="Z184" s="133"/>
      <c r="AA184" s="133"/>
      <c r="AB184" s="186"/>
      <c r="AC184" s="186"/>
      <c r="AD184" s="185"/>
      <c r="AE184" s="185"/>
      <c r="AF184" s="185"/>
      <c r="AG184" s="187">
        <f t="shared" si="10"/>
        <v>0</v>
      </c>
      <c r="AH184" s="187"/>
      <c r="AI184" s="187"/>
      <c r="AJ184" s="53"/>
      <c r="AK184" s="188"/>
      <c r="AL184" s="188"/>
      <c r="AM184" s="186"/>
      <c r="AN184" s="186"/>
      <c r="AO184" s="185"/>
      <c r="AP184" s="185"/>
      <c r="AQ184" s="185"/>
      <c r="AR184" s="187">
        <f t="shared" si="11"/>
        <v>0</v>
      </c>
      <c r="AS184" s="187"/>
      <c r="AT184" s="200"/>
      <c r="AU184" s="137"/>
      <c r="AV184" s="135"/>
      <c r="AW184" s="135"/>
      <c r="AX184" s="135"/>
      <c r="AY184" s="135"/>
      <c r="AZ184" s="136"/>
    </row>
    <row r="185" spans="1:52" ht="36" customHeight="1" x14ac:dyDescent="0.2">
      <c r="A185" s="73">
        <v>167</v>
      </c>
      <c r="B185" s="170"/>
      <c r="C185" s="167"/>
      <c r="D185" s="167"/>
      <c r="E185" s="167"/>
      <c r="F185" s="167"/>
      <c r="G185" s="167"/>
      <c r="H185" s="167"/>
      <c r="I185" s="167"/>
      <c r="J185" s="167"/>
      <c r="K185" s="167"/>
      <c r="L185" s="167"/>
      <c r="M185" s="167"/>
      <c r="N185" s="167"/>
      <c r="O185" s="167"/>
      <c r="P185" s="168"/>
      <c r="Q185" s="168"/>
      <c r="R185" s="169"/>
      <c r="S185" s="169"/>
      <c r="T185" s="169"/>
      <c r="U185" s="134"/>
      <c r="V185" s="135"/>
      <c r="W185" s="135"/>
      <c r="X185" s="136"/>
      <c r="Y185" s="132"/>
      <c r="Z185" s="133"/>
      <c r="AA185" s="133"/>
      <c r="AB185" s="186"/>
      <c r="AC185" s="186"/>
      <c r="AD185" s="185"/>
      <c r="AE185" s="185"/>
      <c r="AF185" s="185"/>
      <c r="AG185" s="187">
        <f t="shared" si="10"/>
        <v>0</v>
      </c>
      <c r="AH185" s="187"/>
      <c r="AI185" s="187"/>
      <c r="AJ185" s="53"/>
      <c r="AK185" s="188"/>
      <c r="AL185" s="188"/>
      <c r="AM185" s="186"/>
      <c r="AN185" s="186"/>
      <c r="AO185" s="185"/>
      <c r="AP185" s="185"/>
      <c r="AQ185" s="185"/>
      <c r="AR185" s="187">
        <f t="shared" si="11"/>
        <v>0</v>
      </c>
      <c r="AS185" s="187"/>
      <c r="AT185" s="200"/>
      <c r="AU185" s="137"/>
      <c r="AV185" s="135"/>
      <c r="AW185" s="135"/>
      <c r="AX185" s="135"/>
      <c r="AY185" s="135"/>
      <c r="AZ185" s="136"/>
    </row>
    <row r="186" spans="1:52" ht="36" customHeight="1" x14ac:dyDescent="0.2">
      <c r="A186" s="73">
        <v>168</v>
      </c>
      <c r="B186" s="170"/>
      <c r="C186" s="167"/>
      <c r="D186" s="167"/>
      <c r="E186" s="167"/>
      <c r="F186" s="167"/>
      <c r="G186" s="167"/>
      <c r="H186" s="167"/>
      <c r="I186" s="167"/>
      <c r="J186" s="167"/>
      <c r="K186" s="167"/>
      <c r="L186" s="167"/>
      <c r="M186" s="167"/>
      <c r="N186" s="167"/>
      <c r="O186" s="167"/>
      <c r="P186" s="168"/>
      <c r="Q186" s="168"/>
      <c r="R186" s="169"/>
      <c r="S186" s="169"/>
      <c r="T186" s="169"/>
      <c r="U186" s="134"/>
      <c r="V186" s="135"/>
      <c r="W186" s="135"/>
      <c r="X186" s="136"/>
      <c r="Y186" s="132"/>
      <c r="Z186" s="133"/>
      <c r="AA186" s="133"/>
      <c r="AB186" s="186"/>
      <c r="AC186" s="186"/>
      <c r="AD186" s="185"/>
      <c r="AE186" s="185"/>
      <c r="AF186" s="185"/>
      <c r="AG186" s="187">
        <f t="shared" si="10"/>
        <v>0</v>
      </c>
      <c r="AH186" s="187"/>
      <c r="AI186" s="187"/>
      <c r="AJ186" s="53"/>
      <c r="AK186" s="188"/>
      <c r="AL186" s="188"/>
      <c r="AM186" s="186"/>
      <c r="AN186" s="186"/>
      <c r="AO186" s="185"/>
      <c r="AP186" s="185"/>
      <c r="AQ186" s="185"/>
      <c r="AR186" s="187">
        <f t="shared" si="11"/>
        <v>0</v>
      </c>
      <c r="AS186" s="187"/>
      <c r="AT186" s="200"/>
      <c r="AU186" s="137"/>
      <c r="AV186" s="135"/>
      <c r="AW186" s="135"/>
      <c r="AX186" s="135"/>
      <c r="AY186" s="135"/>
      <c r="AZ186" s="136"/>
    </row>
    <row r="187" spans="1:52" ht="36" customHeight="1" x14ac:dyDescent="0.2">
      <c r="A187" s="73">
        <v>169</v>
      </c>
      <c r="B187" s="170"/>
      <c r="C187" s="167"/>
      <c r="D187" s="167"/>
      <c r="E187" s="167"/>
      <c r="F187" s="167"/>
      <c r="G187" s="167"/>
      <c r="H187" s="167"/>
      <c r="I187" s="167"/>
      <c r="J187" s="167"/>
      <c r="K187" s="167"/>
      <c r="L187" s="167"/>
      <c r="M187" s="167"/>
      <c r="N187" s="167"/>
      <c r="O187" s="167"/>
      <c r="P187" s="168"/>
      <c r="Q187" s="168"/>
      <c r="R187" s="169"/>
      <c r="S187" s="169"/>
      <c r="T187" s="169"/>
      <c r="U187" s="134"/>
      <c r="V187" s="135"/>
      <c r="W187" s="135"/>
      <c r="X187" s="136"/>
      <c r="Y187" s="132"/>
      <c r="Z187" s="133"/>
      <c r="AA187" s="133"/>
      <c r="AB187" s="186"/>
      <c r="AC187" s="186"/>
      <c r="AD187" s="185"/>
      <c r="AE187" s="185"/>
      <c r="AF187" s="185"/>
      <c r="AG187" s="187">
        <f t="shared" si="10"/>
        <v>0</v>
      </c>
      <c r="AH187" s="187"/>
      <c r="AI187" s="187"/>
      <c r="AJ187" s="53"/>
      <c r="AK187" s="188"/>
      <c r="AL187" s="188"/>
      <c r="AM187" s="186"/>
      <c r="AN187" s="186"/>
      <c r="AO187" s="185"/>
      <c r="AP187" s="185"/>
      <c r="AQ187" s="185"/>
      <c r="AR187" s="187">
        <f t="shared" si="11"/>
        <v>0</v>
      </c>
      <c r="AS187" s="187"/>
      <c r="AT187" s="200"/>
      <c r="AU187" s="137"/>
      <c r="AV187" s="135"/>
      <c r="AW187" s="135"/>
      <c r="AX187" s="135"/>
      <c r="AY187" s="135"/>
      <c r="AZ187" s="136"/>
    </row>
    <row r="188" spans="1:52" ht="36" customHeight="1" x14ac:dyDescent="0.2">
      <c r="A188" s="73">
        <v>170</v>
      </c>
      <c r="B188" s="170"/>
      <c r="C188" s="167"/>
      <c r="D188" s="167"/>
      <c r="E188" s="167"/>
      <c r="F188" s="167"/>
      <c r="G188" s="167"/>
      <c r="H188" s="167"/>
      <c r="I188" s="167"/>
      <c r="J188" s="167"/>
      <c r="K188" s="167"/>
      <c r="L188" s="167"/>
      <c r="M188" s="167"/>
      <c r="N188" s="167"/>
      <c r="O188" s="167"/>
      <c r="P188" s="168"/>
      <c r="Q188" s="168"/>
      <c r="R188" s="169"/>
      <c r="S188" s="169"/>
      <c r="T188" s="169"/>
      <c r="U188" s="134"/>
      <c r="V188" s="135"/>
      <c r="W188" s="135"/>
      <c r="X188" s="136"/>
      <c r="Y188" s="132"/>
      <c r="Z188" s="133"/>
      <c r="AA188" s="133"/>
      <c r="AB188" s="186"/>
      <c r="AC188" s="186"/>
      <c r="AD188" s="185"/>
      <c r="AE188" s="185"/>
      <c r="AF188" s="185"/>
      <c r="AG188" s="187">
        <f t="shared" si="10"/>
        <v>0</v>
      </c>
      <c r="AH188" s="187"/>
      <c r="AI188" s="187"/>
      <c r="AJ188" s="53"/>
      <c r="AK188" s="188"/>
      <c r="AL188" s="188"/>
      <c r="AM188" s="186"/>
      <c r="AN188" s="186"/>
      <c r="AO188" s="185"/>
      <c r="AP188" s="185"/>
      <c r="AQ188" s="185"/>
      <c r="AR188" s="187">
        <f t="shared" si="11"/>
        <v>0</v>
      </c>
      <c r="AS188" s="187"/>
      <c r="AT188" s="200"/>
      <c r="AU188" s="137"/>
      <c r="AV188" s="135"/>
      <c r="AW188" s="135"/>
      <c r="AX188" s="135"/>
      <c r="AY188" s="135"/>
      <c r="AZ188" s="136"/>
    </row>
    <row r="189" spans="1:52" ht="36" customHeight="1" x14ac:dyDescent="0.2">
      <c r="A189" s="73">
        <v>171</v>
      </c>
      <c r="B189" s="170"/>
      <c r="C189" s="167"/>
      <c r="D189" s="167"/>
      <c r="E189" s="167"/>
      <c r="F189" s="167"/>
      <c r="G189" s="167"/>
      <c r="H189" s="167"/>
      <c r="I189" s="167"/>
      <c r="J189" s="167"/>
      <c r="K189" s="167"/>
      <c r="L189" s="167"/>
      <c r="M189" s="167"/>
      <c r="N189" s="167"/>
      <c r="O189" s="167"/>
      <c r="P189" s="168"/>
      <c r="Q189" s="168"/>
      <c r="R189" s="169"/>
      <c r="S189" s="169"/>
      <c r="T189" s="169"/>
      <c r="U189" s="134"/>
      <c r="V189" s="135"/>
      <c r="W189" s="135"/>
      <c r="X189" s="136"/>
      <c r="Y189" s="132"/>
      <c r="Z189" s="133"/>
      <c r="AA189" s="133"/>
      <c r="AB189" s="186"/>
      <c r="AC189" s="186"/>
      <c r="AD189" s="185"/>
      <c r="AE189" s="185"/>
      <c r="AF189" s="185"/>
      <c r="AG189" s="187">
        <f t="shared" si="10"/>
        <v>0</v>
      </c>
      <c r="AH189" s="187"/>
      <c r="AI189" s="187"/>
      <c r="AJ189" s="53"/>
      <c r="AK189" s="188"/>
      <c r="AL189" s="188"/>
      <c r="AM189" s="186"/>
      <c r="AN189" s="186"/>
      <c r="AO189" s="185"/>
      <c r="AP189" s="185"/>
      <c r="AQ189" s="185"/>
      <c r="AR189" s="187">
        <f t="shared" si="11"/>
        <v>0</v>
      </c>
      <c r="AS189" s="187"/>
      <c r="AT189" s="200"/>
      <c r="AU189" s="137"/>
      <c r="AV189" s="135"/>
      <c r="AW189" s="135"/>
      <c r="AX189" s="135"/>
      <c r="AY189" s="135"/>
      <c r="AZ189" s="136"/>
    </row>
    <row r="190" spans="1:52" ht="36" customHeight="1" x14ac:dyDescent="0.2">
      <c r="A190" s="73">
        <v>172</v>
      </c>
      <c r="B190" s="170"/>
      <c r="C190" s="167"/>
      <c r="D190" s="167"/>
      <c r="E190" s="167"/>
      <c r="F190" s="167"/>
      <c r="G190" s="167"/>
      <c r="H190" s="167"/>
      <c r="I190" s="167"/>
      <c r="J190" s="167"/>
      <c r="K190" s="167"/>
      <c r="L190" s="167"/>
      <c r="M190" s="167"/>
      <c r="N190" s="167"/>
      <c r="O190" s="167"/>
      <c r="P190" s="168"/>
      <c r="Q190" s="168"/>
      <c r="R190" s="169"/>
      <c r="S190" s="169"/>
      <c r="T190" s="169"/>
      <c r="U190" s="134"/>
      <c r="V190" s="135"/>
      <c r="W190" s="135"/>
      <c r="X190" s="136"/>
      <c r="Y190" s="132"/>
      <c r="Z190" s="133"/>
      <c r="AA190" s="133"/>
      <c r="AB190" s="186"/>
      <c r="AC190" s="186"/>
      <c r="AD190" s="185"/>
      <c r="AE190" s="185"/>
      <c r="AF190" s="185"/>
      <c r="AG190" s="187">
        <f t="shared" si="10"/>
        <v>0</v>
      </c>
      <c r="AH190" s="187"/>
      <c r="AI190" s="187"/>
      <c r="AJ190" s="53"/>
      <c r="AK190" s="188"/>
      <c r="AL190" s="188"/>
      <c r="AM190" s="186"/>
      <c r="AN190" s="186"/>
      <c r="AO190" s="185"/>
      <c r="AP190" s="185"/>
      <c r="AQ190" s="185"/>
      <c r="AR190" s="187">
        <f t="shared" si="11"/>
        <v>0</v>
      </c>
      <c r="AS190" s="187"/>
      <c r="AT190" s="200"/>
      <c r="AU190" s="137"/>
      <c r="AV190" s="135"/>
      <c r="AW190" s="135"/>
      <c r="AX190" s="135"/>
      <c r="AY190" s="135"/>
      <c r="AZ190" s="136"/>
    </row>
    <row r="191" spans="1:52" ht="36" customHeight="1" x14ac:dyDescent="0.2">
      <c r="A191" s="73">
        <v>173</v>
      </c>
      <c r="B191" s="170"/>
      <c r="C191" s="167"/>
      <c r="D191" s="167"/>
      <c r="E191" s="167"/>
      <c r="F191" s="167"/>
      <c r="G191" s="167"/>
      <c r="H191" s="167"/>
      <c r="I191" s="167"/>
      <c r="J191" s="167"/>
      <c r="K191" s="167"/>
      <c r="L191" s="167"/>
      <c r="M191" s="167"/>
      <c r="N191" s="167"/>
      <c r="O191" s="167"/>
      <c r="P191" s="168"/>
      <c r="Q191" s="168"/>
      <c r="R191" s="169"/>
      <c r="S191" s="169"/>
      <c r="T191" s="169"/>
      <c r="U191" s="134"/>
      <c r="V191" s="135"/>
      <c r="W191" s="135"/>
      <c r="X191" s="136"/>
      <c r="Y191" s="132"/>
      <c r="Z191" s="133"/>
      <c r="AA191" s="133"/>
      <c r="AB191" s="186"/>
      <c r="AC191" s="186"/>
      <c r="AD191" s="185"/>
      <c r="AE191" s="185"/>
      <c r="AF191" s="185"/>
      <c r="AG191" s="187">
        <f t="shared" si="10"/>
        <v>0</v>
      </c>
      <c r="AH191" s="187"/>
      <c r="AI191" s="187"/>
      <c r="AJ191" s="53"/>
      <c r="AK191" s="188"/>
      <c r="AL191" s="188"/>
      <c r="AM191" s="186"/>
      <c r="AN191" s="186"/>
      <c r="AO191" s="185"/>
      <c r="AP191" s="185"/>
      <c r="AQ191" s="185"/>
      <c r="AR191" s="187">
        <f t="shared" si="11"/>
        <v>0</v>
      </c>
      <c r="AS191" s="187"/>
      <c r="AT191" s="200"/>
      <c r="AU191" s="137"/>
      <c r="AV191" s="135"/>
      <c r="AW191" s="135"/>
      <c r="AX191" s="135"/>
      <c r="AY191" s="135"/>
      <c r="AZ191" s="136"/>
    </row>
    <row r="192" spans="1:52" ht="36" customHeight="1" x14ac:dyDescent="0.2">
      <c r="A192" s="73">
        <v>174</v>
      </c>
      <c r="B192" s="170"/>
      <c r="C192" s="167"/>
      <c r="D192" s="167"/>
      <c r="E192" s="167"/>
      <c r="F192" s="167"/>
      <c r="G192" s="167"/>
      <c r="H192" s="167"/>
      <c r="I192" s="167"/>
      <c r="J192" s="167"/>
      <c r="K192" s="167"/>
      <c r="L192" s="167"/>
      <c r="M192" s="167"/>
      <c r="N192" s="167"/>
      <c r="O192" s="167"/>
      <c r="P192" s="168"/>
      <c r="Q192" s="168"/>
      <c r="R192" s="169"/>
      <c r="S192" s="169"/>
      <c r="T192" s="169"/>
      <c r="U192" s="134"/>
      <c r="V192" s="135"/>
      <c r="W192" s="135"/>
      <c r="X192" s="136"/>
      <c r="Y192" s="132"/>
      <c r="Z192" s="133"/>
      <c r="AA192" s="133"/>
      <c r="AB192" s="186"/>
      <c r="AC192" s="186"/>
      <c r="AD192" s="185"/>
      <c r="AE192" s="185"/>
      <c r="AF192" s="185"/>
      <c r="AG192" s="187">
        <f t="shared" si="10"/>
        <v>0</v>
      </c>
      <c r="AH192" s="187"/>
      <c r="AI192" s="187"/>
      <c r="AJ192" s="53"/>
      <c r="AK192" s="188"/>
      <c r="AL192" s="188"/>
      <c r="AM192" s="186"/>
      <c r="AN192" s="186"/>
      <c r="AO192" s="185"/>
      <c r="AP192" s="185"/>
      <c r="AQ192" s="185"/>
      <c r="AR192" s="187">
        <f t="shared" si="11"/>
        <v>0</v>
      </c>
      <c r="AS192" s="187"/>
      <c r="AT192" s="200"/>
      <c r="AU192" s="137"/>
      <c r="AV192" s="135"/>
      <c r="AW192" s="135"/>
      <c r="AX192" s="135"/>
      <c r="AY192" s="135"/>
      <c r="AZ192" s="136"/>
    </row>
    <row r="193" spans="1:52" ht="36" customHeight="1" x14ac:dyDescent="0.2">
      <c r="A193" s="73">
        <v>175</v>
      </c>
      <c r="B193" s="170"/>
      <c r="C193" s="167"/>
      <c r="D193" s="167"/>
      <c r="E193" s="167"/>
      <c r="F193" s="167"/>
      <c r="G193" s="167"/>
      <c r="H193" s="167"/>
      <c r="I193" s="167"/>
      <c r="J193" s="167"/>
      <c r="K193" s="167"/>
      <c r="L193" s="167"/>
      <c r="M193" s="167"/>
      <c r="N193" s="167"/>
      <c r="O193" s="167"/>
      <c r="P193" s="168"/>
      <c r="Q193" s="168"/>
      <c r="R193" s="169"/>
      <c r="S193" s="169"/>
      <c r="T193" s="169"/>
      <c r="U193" s="134"/>
      <c r="V193" s="135"/>
      <c r="W193" s="135"/>
      <c r="X193" s="136"/>
      <c r="Y193" s="132"/>
      <c r="Z193" s="133"/>
      <c r="AA193" s="133"/>
      <c r="AB193" s="186"/>
      <c r="AC193" s="186"/>
      <c r="AD193" s="185"/>
      <c r="AE193" s="185"/>
      <c r="AF193" s="185"/>
      <c r="AG193" s="187">
        <f t="shared" si="10"/>
        <v>0</v>
      </c>
      <c r="AH193" s="187"/>
      <c r="AI193" s="187"/>
      <c r="AJ193" s="53"/>
      <c r="AK193" s="188"/>
      <c r="AL193" s="188"/>
      <c r="AM193" s="186"/>
      <c r="AN193" s="186"/>
      <c r="AO193" s="185"/>
      <c r="AP193" s="185"/>
      <c r="AQ193" s="185"/>
      <c r="AR193" s="187">
        <f t="shared" si="11"/>
        <v>0</v>
      </c>
      <c r="AS193" s="187"/>
      <c r="AT193" s="200"/>
      <c r="AU193" s="137"/>
      <c r="AV193" s="135"/>
      <c r="AW193" s="135"/>
      <c r="AX193" s="135"/>
      <c r="AY193" s="135"/>
      <c r="AZ193" s="136"/>
    </row>
    <row r="194" spans="1:52" ht="36" customHeight="1" x14ac:dyDescent="0.2">
      <c r="A194" s="73">
        <v>176</v>
      </c>
      <c r="B194" s="170"/>
      <c r="C194" s="167"/>
      <c r="D194" s="167"/>
      <c r="E194" s="167"/>
      <c r="F194" s="167"/>
      <c r="G194" s="167"/>
      <c r="H194" s="167"/>
      <c r="I194" s="167"/>
      <c r="J194" s="167"/>
      <c r="K194" s="167"/>
      <c r="L194" s="167"/>
      <c r="M194" s="167"/>
      <c r="N194" s="167"/>
      <c r="O194" s="167"/>
      <c r="P194" s="168"/>
      <c r="Q194" s="168"/>
      <c r="R194" s="169"/>
      <c r="S194" s="169"/>
      <c r="T194" s="169"/>
      <c r="U194" s="134"/>
      <c r="V194" s="135"/>
      <c r="W194" s="135"/>
      <c r="X194" s="136"/>
      <c r="Y194" s="132"/>
      <c r="Z194" s="133"/>
      <c r="AA194" s="133"/>
      <c r="AB194" s="186"/>
      <c r="AC194" s="186"/>
      <c r="AD194" s="185"/>
      <c r="AE194" s="185"/>
      <c r="AF194" s="185"/>
      <c r="AG194" s="187">
        <f t="shared" si="10"/>
        <v>0</v>
      </c>
      <c r="AH194" s="187"/>
      <c r="AI194" s="187"/>
      <c r="AJ194" s="53"/>
      <c r="AK194" s="188"/>
      <c r="AL194" s="188"/>
      <c r="AM194" s="186"/>
      <c r="AN194" s="186"/>
      <c r="AO194" s="185"/>
      <c r="AP194" s="185"/>
      <c r="AQ194" s="185"/>
      <c r="AR194" s="187">
        <f t="shared" si="11"/>
        <v>0</v>
      </c>
      <c r="AS194" s="187"/>
      <c r="AT194" s="200"/>
      <c r="AU194" s="137"/>
      <c r="AV194" s="135"/>
      <c r="AW194" s="135"/>
      <c r="AX194" s="135"/>
      <c r="AY194" s="135"/>
      <c r="AZ194" s="136"/>
    </row>
    <row r="195" spans="1:52" ht="36" customHeight="1" x14ac:dyDescent="0.2">
      <c r="A195" s="73">
        <v>177</v>
      </c>
      <c r="B195" s="170"/>
      <c r="C195" s="167"/>
      <c r="D195" s="167"/>
      <c r="E195" s="167"/>
      <c r="F195" s="167"/>
      <c r="G195" s="167"/>
      <c r="H195" s="167"/>
      <c r="I195" s="167"/>
      <c r="J195" s="167"/>
      <c r="K195" s="167"/>
      <c r="L195" s="167"/>
      <c r="M195" s="167"/>
      <c r="N195" s="167"/>
      <c r="O195" s="167"/>
      <c r="P195" s="168"/>
      <c r="Q195" s="168"/>
      <c r="R195" s="169"/>
      <c r="S195" s="169"/>
      <c r="T195" s="169"/>
      <c r="U195" s="134"/>
      <c r="V195" s="135"/>
      <c r="W195" s="135"/>
      <c r="X195" s="136"/>
      <c r="Y195" s="132"/>
      <c r="Z195" s="133"/>
      <c r="AA195" s="133"/>
      <c r="AB195" s="186"/>
      <c r="AC195" s="186"/>
      <c r="AD195" s="185"/>
      <c r="AE195" s="185"/>
      <c r="AF195" s="185"/>
      <c r="AG195" s="187">
        <f t="shared" si="10"/>
        <v>0</v>
      </c>
      <c r="AH195" s="187"/>
      <c r="AI195" s="187"/>
      <c r="AJ195" s="53"/>
      <c r="AK195" s="188"/>
      <c r="AL195" s="188"/>
      <c r="AM195" s="186"/>
      <c r="AN195" s="186"/>
      <c r="AO195" s="185"/>
      <c r="AP195" s="185"/>
      <c r="AQ195" s="185"/>
      <c r="AR195" s="187">
        <f t="shared" si="11"/>
        <v>0</v>
      </c>
      <c r="AS195" s="187"/>
      <c r="AT195" s="200"/>
      <c r="AU195" s="137"/>
      <c r="AV195" s="135"/>
      <c r="AW195" s="135"/>
      <c r="AX195" s="135"/>
      <c r="AY195" s="135"/>
      <c r="AZ195" s="136"/>
    </row>
    <row r="196" spans="1:52" ht="36" customHeight="1" x14ac:dyDescent="0.2">
      <c r="A196" s="73">
        <v>178</v>
      </c>
      <c r="B196" s="170"/>
      <c r="C196" s="167"/>
      <c r="D196" s="167"/>
      <c r="E196" s="167"/>
      <c r="F196" s="167"/>
      <c r="G196" s="167"/>
      <c r="H196" s="167"/>
      <c r="I196" s="167"/>
      <c r="J196" s="167"/>
      <c r="K196" s="167"/>
      <c r="L196" s="167"/>
      <c r="M196" s="167"/>
      <c r="N196" s="167"/>
      <c r="O196" s="167"/>
      <c r="P196" s="168"/>
      <c r="Q196" s="168"/>
      <c r="R196" s="169"/>
      <c r="S196" s="169"/>
      <c r="T196" s="169"/>
      <c r="U196" s="134"/>
      <c r="V196" s="135"/>
      <c r="W196" s="135"/>
      <c r="X196" s="136"/>
      <c r="Y196" s="132"/>
      <c r="Z196" s="133"/>
      <c r="AA196" s="133"/>
      <c r="AB196" s="186"/>
      <c r="AC196" s="186"/>
      <c r="AD196" s="185"/>
      <c r="AE196" s="185"/>
      <c r="AF196" s="185"/>
      <c r="AG196" s="187">
        <f t="shared" si="10"/>
        <v>0</v>
      </c>
      <c r="AH196" s="187"/>
      <c r="AI196" s="187"/>
      <c r="AJ196" s="53"/>
      <c r="AK196" s="188"/>
      <c r="AL196" s="188"/>
      <c r="AM196" s="186"/>
      <c r="AN196" s="186"/>
      <c r="AO196" s="185"/>
      <c r="AP196" s="185"/>
      <c r="AQ196" s="185"/>
      <c r="AR196" s="187">
        <f t="shared" si="11"/>
        <v>0</v>
      </c>
      <c r="AS196" s="187"/>
      <c r="AT196" s="200"/>
      <c r="AU196" s="137"/>
      <c r="AV196" s="135"/>
      <c r="AW196" s="135"/>
      <c r="AX196" s="135"/>
      <c r="AY196" s="135"/>
      <c r="AZ196" s="136"/>
    </row>
    <row r="197" spans="1:52" ht="36" customHeight="1" x14ac:dyDescent="0.2">
      <c r="A197" s="73">
        <v>179</v>
      </c>
      <c r="B197" s="170"/>
      <c r="C197" s="167"/>
      <c r="D197" s="167"/>
      <c r="E197" s="167"/>
      <c r="F197" s="167"/>
      <c r="G197" s="167"/>
      <c r="H197" s="167"/>
      <c r="I197" s="167"/>
      <c r="J197" s="167"/>
      <c r="K197" s="167"/>
      <c r="L197" s="167"/>
      <c r="M197" s="167"/>
      <c r="N197" s="167"/>
      <c r="O197" s="167"/>
      <c r="P197" s="168"/>
      <c r="Q197" s="168"/>
      <c r="R197" s="169"/>
      <c r="S197" s="169"/>
      <c r="T197" s="169"/>
      <c r="U197" s="134"/>
      <c r="V197" s="135"/>
      <c r="W197" s="135"/>
      <c r="X197" s="136"/>
      <c r="Y197" s="132"/>
      <c r="Z197" s="133"/>
      <c r="AA197" s="133"/>
      <c r="AB197" s="186"/>
      <c r="AC197" s="186"/>
      <c r="AD197" s="185"/>
      <c r="AE197" s="185"/>
      <c r="AF197" s="185"/>
      <c r="AG197" s="187">
        <f t="shared" si="10"/>
        <v>0</v>
      </c>
      <c r="AH197" s="187"/>
      <c r="AI197" s="187"/>
      <c r="AJ197" s="53"/>
      <c r="AK197" s="188"/>
      <c r="AL197" s="188"/>
      <c r="AM197" s="186"/>
      <c r="AN197" s="186"/>
      <c r="AO197" s="185"/>
      <c r="AP197" s="185"/>
      <c r="AQ197" s="185"/>
      <c r="AR197" s="187">
        <f t="shared" si="11"/>
        <v>0</v>
      </c>
      <c r="AS197" s="187"/>
      <c r="AT197" s="200"/>
      <c r="AU197" s="137"/>
      <c r="AV197" s="135"/>
      <c r="AW197" s="135"/>
      <c r="AX197" s="135"/>
      <c r="AY197" s="135"/>
      <c r="AZ197" s="136"/>
    </row>
    <row r="198" spans="1:52" ht="36" customHeight="1" x14ac:dyDescent="0.2">
      <c r="A198" s="73">
        <v>180</v>
      </c>
      <c r="B198" s="170"/>
      <c r="C198" s="167"/>
      <c r="D198" s="167"/>
      <c r="E198" s="167"/>
      <c r="F198" s="167"/>
      <c r="G198" s="167"/>
      <c r="H198" s="167"/>
      <c r="I198" s="167"/>
      <c r="J198" s="167"/>
      <c r="K198" s="167"/>
      <c r="L198" s="167"/>
      <c r="M198" s="167"/>
      <c r="N198" s="167"/>
      <c r="O198" s="167"/>
      <c r="P198" s="168"/>
      <c r="Q198" s="168"/>
      <c r="R198" s="169"/>
      <c r="S198" s="169"/>
      <c r="T198" s="169"/>
      <c r="U198" s="134"/>
      <c r="V198" s="135"/>
      <c r="W198" s="135"/>
      <c r="X198" s="136"/>
      <c r="Y198" s="132"/>
      <c r="Z198" s="133"/>
      <c r="AA198" s="133"/>
      <c r="AB198" s="186"/>
      <c r="AC198" s="186"/>
      <c r="AD198" s="185"/>
      <c r="AE198" s="185"/>
      <c r="AF198" s="185"/>
      <c r="AG198" s="187">
        <f t="shared" si="10"/>
        <v>0</v>
      </c>
      <c r="AH198" s="187"/>
      <c r="AI198" s="187"/>
      <c r="AJ198" s="53"/>
      <c r="AK198" s="188"/>
      <c r="AL198" s="188"/>
      <c r="AM198" s="186"/>
      <c r="AN198" s="186"/>
      <c r="AO198" s="185"/>
      <c r="AP198" s="185"/>
      <c r="AQ198" s="185"/>
      <c r="AR198" s="187">
        <f t="shared" si="11"/>
        <v>0</v>
      </c>
      <c r="AS198" s="187"/>
      <c r="AT198" s="200"/>
      <c r="AU198" s="137"/>
      <c r="AV198" s="135"/>
      <c r="AW198" s="135"/>
      <c r="AX198" s="135"/>
      <c r="AY198" s="135"/>
      <c r="AZ198" s="136"/>
    </row>
    <row r="199" spans="1:52" ht="36" customHeight="1" x14ac:dyDescent="0.2">
      <c r="A199" s="73">
        <v>181</v>
      </c>
      <c r="B199" s="170"/>
      <c r="C199" s="167"/>
      <c r="D199" s="167"/>
      <c r="E199" s="167"/>
      <c r="F199" s="167"/>
      <c r="G199" s="167"/>
      <c r="H199" s="167"/>
      <c r="I199" s="167"/>
      <c r="J199" s="167"/>
      <c r="K199" s="167"/>
      <c r="L199" s="167"/>
      <c r="M199" s="167"/>
      <c r="N199" s="167"/>
      <c r="O199" s="167"/>
      <c r="P199" s="168"/>
      <c r="Q199" s="168"/>
      <c r="R199" s="169"/>
      <c r="S199" s="169"/>
      <c r="T199" s="169"/>
      <c r="U199" s="134"/>
      <c r="V199" s="135"/>
      <c r="W199" s="135"/>
      <c r="X199" s="136"/>
      <c r="Y199" s="132"/>
      <c r="Z199" s="133"/>
      <c r="AA199" s="133"/>
      <c r="AB199" s="186"/>
      <c r="AC199" s="186"/>
      <c r="AD199" s="185"/>
      <c r="AE199" s="185"/>
      <c r="AF199" s="185"/>
      <c r="AG199" s="187">
        <f t="shared" si="10"/>
        <v>0</v>
      </c>
      <c r="AH199" s="187"/>
      <c r="AI199" s="187"/>
      <c r="AJ199" s="53"/>
      <c r="AK199" s="188"/>
      <c r="AL199" s="188"/>
      <c r="AM199" s="186"/>
      <c r="AN199" s="186"/>
      <c r="AO199" s="185"/>
      <c r="AP199" s="185"/>
      <c r="AQ199" s="185"/>
      <c r="AR199" s="187">
        <f t="shared" si="11"/>
        <v>0</v>
      </c>
      <c r="AS199" s="187"/>
      <c r="AT199" s="200"/>
      <c r="AU199" s="137"/>
      <c r="AV199" s="135"/>
      <c r="AW199" s="135"/>
      <c r="AX199" s="135"/>
      <c r="AY199" s="135"/>
      <c r="AZ199" s="136"/>
    </row>
    <row r="200" spans="1:52" ht="36" customHeight="1" x14ac:dyDescent="0.2">
      <c r="A200" s="73">
        <v>182</v>
      </c>
      <c r="B200" s="170"/>
      <c r="C200" s="167"/>
      <c r="D200" s="167"/>
      <c r="E200" s="167"/>
      <c r="F200" s="167"/>
      <c r="G200" s="167"/>
      <c r="H200" s="167"/>
      <c r="I200" s="167"/>
      <c r="J200" s="167"/>
      <c r="K200" s="167"/>
      <c r="L200" s="167"/>
      <c r="M200" s="167"/>
      <c r="N200" s="167"/>
      <c r="O200" s="167"/>
      <c r="P200" s="168"/>
      <c r="Q200" s="168"/>
      <c r="R200" s="169"/>
      <c r="S200" s="169"/>
      <c r="T200" s="169"/>
      <c r="U200" s="134"/>
      <c r="V200" s="135"/>
      <c r="W200" s="135"/>
      <c r="X200" s="136"/>
      <c r="Y200" s="132"/>
      <c r="Z200" s="133"/>
      <c r="AA200" s="133"/>
      <c r="AB200" s="186"/>
      <c r="AC200" s="186"/>
      <c r="AD200" s="185"/>
      <c r="AE200" s="185"/>
      <c r="AF200" s="185"/>
      <c r="AG200" s="187">
        <f t="shared" si="10"/>
        <v>0</v>
      </c>
      <c r="AH200" s="187"/>
      <c r="AI200" s="187"/>
      <c r="AJ200" s="53"/>
      <c r="AK200" s="188"/>
      <c r="AL200" s="188"/>
      <c r="AM200" s="186"/>
      <c r="AN200" s="186"/>
      <c r="AO200" s="185"/>
      <c r="AP200" s="185"/>
      <c r="AQ200" s="185"/>
      <c r="AR200" s="187">
        <f t="shared" si="11"/>
        <v>0</v>
      </c>
      <c r="AS200" s="187"/>
      <c r="AT200" s="200"/>
      <c r="AU200" s="137"/>
      <c r="AV200" s="135"/>
      <c r="AW200" s="135"/>
      <c r="AX200" s="135"/>
      <c r="AY200" s="135"/>
      <c r="AZ200" s="136"/>
    </row>
    <row r="201" spans="1:52" ht="36" customHeight="1" x14ac:dyDescent="0.2">
      <c r="A201" s="73">
        <v>183</v>
      </c>
      <c r="B201" s="170"/>
      <c r="C201" s="167"/>
      <c r="D201" s="167"/>
      <c r="E201" s="167"/>
      <c r="F201" s="167"/>
      <c r="G201" s="167"/>
      <c r="H201" s="167"/>
      <c r="I201" s="167"/>
      <c r="J201" s="167"/>
      <c r="K201" s="167"/>
      <c r="L201" s="167"/>
      <c r="M201" s="167"/>
      <c r="N201" s="167"/>
      <c r="O201" s="167"/>
      <c r="P201" s="168"/>
      <c r="Q201" s="168"/>
      <c r="R201" s="169"/>
      <c r="S201" s="169"/>
      <c r="T201" s="169"/>
      <c r="U201" s="134"/>
      <c r="V201" s="135"/>
      <c r="W201" s="135"/>
      <c r="X201" s="136"/>
      <c r="Y201" s="132"/>
      <c r="Z201" s="133"/>
      <c r="AA201" s="133"/>
      <c r="AB201" s="186"/>
      <c r="AC201" s="186"/>
      <c r="AD201" s="185"/>
      <c r="AE201" s="185"/>
      <c r="AF201" s="185"/>
      <c r="AG201" s="187">
        <f t="shared" si="10"/>
        <v>0</v>
      </c>
      <c r="AH201" s="187"/>
      <c r="AI201" s="187"/>
      <c r="AJ201" s="53"/>
      <c r="AK201" s="188"/>
      <c r="AL201" s="188"/>
      <c r="AM201" s="186"/>
      <c r="AN201" s="186"/>
      <c r="AO201" s="185"/>
      <c r="AP201" s="185"/>
      <c r="AQ201" s="185"/>
      <c r="AR201" s="187">
        <f t="shared" si="11"/>
        <v>0</v>
      </c>
      <c r="AS201" s="187"/>
      <c r="AT201" s="200"/>
      <c r="AU201" s="137"/>
      <c r="AV201" s="135"/>
      <c r="AW201" s="135"/>
      <c r="AX201" s="135"/>
      <c r="AY201" s="135"/>
      <c r="AZ201" s="136"/>
    </row>
    <row r="202" spans="1:52" ht="36" customHeight="1" x14ac:dyDescent="0.2">
      <c r="A202" s="73">
        <v>184</v>
      </c>
      <c r="B202" s="170"/>
      <c r="C202" s="167"/>
      <c r="D202" s="167"/>
      <c r="E202" s="167"/>
      <c r="F202" s="167"/>
      <c r="G202" s="167"/>
      <c r="H202" s="167"/>
      <c r="I202" s="167"/>
      <c r="J202" s="167"/>
      <c r="K202" s="167"/>
      <c r="L202" s="167"/>
      <c r="M202" s="167"/>
      <c r="N202" s="167"/>
      <c r="O202" s="167"/>
      <c r="P202" s="168"/>
      <c r="Q202" s="168"/>
      <c r="R202" s="169"/>
      <c r="S202" s="169"/>
      <c r="T202" s="169"/>
      <c r="U202" s="134"/>
      <c r="V202" s="135"/>
      <c r="W202" s="135"/>
      <c r="X202" s="136"/>
      <c r="Y202" s="132"/>
      <c r="Z202" s="133"/>
      <c r="AA202" s="133"/>
      <c r="AB202" s="186"/>
      <c r="AC202" s="186"/>
      <c r="AD202" s="185"/>
      <c r="AE202" s="185"/>
      <c r="AF202" s="185"/>
      <c r="AG202" s="187">
        <f t="shared" si="10"/>
        <v>0</v>
      </c>
      <c r="AH202" s="187"/>
      <c r="AI202" s="187"/>
      <c r="AJ202" s="53"/>
      <c r="AK202" s="188"/>
      <c r="AL202" s="188"/>
      <c r="AM202" s="186"/>
      <c r="AN202" s="186"/>
      <c r="AO202" s="185"/>
      <c r="AP202" s="185"/>
      <c r="AQ202" s="185"/>
      <c r="AR202" s="187">
        <f t="shared" si="11"/>
        <v>0</v>
      </c>
      <c r="AS202" s="187"/>
      <c r="AT202" s="200"/>
      <c r="AU202" s="137"/>
      <c r="AV202" s="135"/>
      <c r="AW202" s="135"/>
      <c r="AX202" s="135"/>
      <c r="AY202" s="135"/>
      <c r="AZ202" s="136"/>
    </row>
    <row r="203" spans="1:52" ht="36" customHeight="1" x14ac:dyDescent="0.2">
      <c r="A203" s="73">
        <v>185</v>
      </c>
      <c r="B203" s="170"/>
      <c r="C203" s="167"/>
      <c r="D203" s="167"/>
      <c r="E203" s="167"/>
      <c r="F203" s="167"/>
      <c r="G203" s="167"/>
      <c r="H203" s="167"/>
      <c r="I203" s="167"/>
      <c r="J203" s="167"/>
      <c r="K203" s="167"/>
      <c r="L203" s="167"/>
      <c r="M203" s="167"/>
      <c r="N203" s="167"/>
      <c r="O203" s="167"/>
      <c r="P203" s="168"/>
      <c r="Q203" s="168"/>
      <c r="R203" s="169"/>
      <c r="S203" s="169"/>
      <c r="T203" s="169"/>
      <c r="U203" s="134"/>
      <c r="V203" s="135"/>
      <c r="W203" s="135"/>
      <c r="X203" s="136"/>
      <c r="Y203" s="132"/>
      <c r="Z203" s="133"/>
      <c r="AA203" s="133"/>
      <c r="AB203" s="186"/>
      <c r="AC203" s="186"/>
      <c r="AD203" s="185"/>
      <c r="AE203" s="185"/>
      <c r="AF203" s="185"/>
      <c r="AG203" s="187">
        <f t="shared" si="10"/>
        <v>0</v>
      </c>
      <c r="AH203" s="187"/>
      <c r="AI203" s="187"/>
      <c r="AJ203" s="53"/>
      <c r="AK203" s="188"/>
      <c r="AL203" s="188"/>
      <c r="AM203" s="186"/>
      <c r="AN203" s="186"/>
      <c r="AO203" s="185"/>
      <c r="AP203" s="185"/>
      <c r="AQ203" s="185"/>
      <c r="AR203" s="187">
        <f t="shared" si="11"/>
        <v>0</v>
      </c>
      <c r="AS203" s="187"/>
      <c r="AT203" s="200"/>
      <c r="AU203" s="137"/>
      <c r="AV203" s="135"/>
      <c r="AW203" s="135"/>
      <c r="AX203" s="135"/>
      <c r="AY203" s="135"/>
      <c r="AZ203" s="136"/>
    </row>
    <row r="204" spans="1:52" ht="36" customHeight="1" x14ac:dyDescent="0.2">
      <c r="A204" s="73">
        <v>186</v>
      </c>
      <c r="B204" s="170"/>
      <c r="C204" s="167"/>
      <c r="D204" s="167"/>
      <c r="E204" s="167"/>
      <c r="F204" s="167"/>
      <c r="G204" s="167"/>
      <c r="H204" s="167"/>
      <c r="I204" s="167"/>
      <c r="J204" s="167"/>
      <c r="K204" s="167"/>
      <c r="L204" s="167"/>
      <c r="M204" s="167"/>
      <c r="N204" s="167"/>
      <c r="O204" s="167"/>
      <c r="P204" s="168"/>
      <c r="Q204" s="168"/>
      <c r="R204" s="169"/>
      <c r="S204" s="169"/>
      <c r="T204" s="169"/>
      <c r="U204" s="134"/>
      <c r="V204" s="135"/>
      <c r="W204" s="135"/>
      <c r="X204" s="136"/>
      <c r="Y204" s="132"/>
      <c r="Z204" s="133"/>
      <c r="AA204" s="133"/>
      <c r="AB204" s="186"/>
      <c r="AC204" s="186"/>
      <c r="AD204" s="185"/>
      <c r="AE204" s="185"/>
      <c r="AF204" s="185"/>
      <c r="AG204" s="187">
        <f t="shared" si="10"/>
        <v>0</v>
      </c>
      <c r="AH204" s="187"/>
      <c r="AI204" s="187"/>
      <c r="AJ204" s="53"/>
      <c r="AK204" s="188"/>
      <c r="AL204" s="188"/>
      <c r="AM204" s="186"/>
      <c r="AN204" s="186"/>
      <c r="AO204" s="185"/>
      <c r="AP204" s="185"/>
      <c r="AQ204" s="185"/>
      <c r="AR204" s="187">
        <f t="shared" si="11"/>
        <v>0</v>
      </c>
      <c r="AS204" s="187"/>
      <c r="AT204" s="200"/>
      <c r="AU204" s="137"/>
      <c r="AV204" s="135"/>
      <c r="AW204" s="135"/>
      <c r="AX204" s="135"/>
      <c r="AY204" s="135"/>
      <c r="AZ204" s="136"/>
    </row>
    <row r="205" spans="1:52" ht="36" customHeight="1" x14ac:dyDescent="0.2">
      <c r="A205" s="73">
        <v>187</v>
      </c>
      <c r="B205" s="170"/>
      <c r="C205" s="167"/>
      <c r="D205" s="167"/>
      <c r="E205" s="167"/>
      <c r="F205" s="167"/>
      <c r="G205" s="167"/>
      <c r="H205" s="167"/>
      <c r="I205" s="167"/>
      <c r="J205" s="167"/>
      <c r="K205" s="167"/>
      <c r="L205" s="167"/>
      <c r="M205" s="167"/>
      <c r="N205" s="167"/>
      <c r="O205" s="167"/>
      <c r="P205" s="168"/>
      <c r="Q205" s="168"/>
      <c r="R205" s="169"/>
      <c r="S205" s="169"/>
      <c r="T205" s="169"/>
      <c r="U205" s="134"/>
      <c r="V205" s="135"/>
      <c r="W205" s="135"/>
      <c r="X205" s="136"/>
      <c r="Y205" s="132"/>
      <c r="Z205" s="133"/>
      <c r="AA205" s="133"/>
      <c r="AB205" s="186"/>
      <c r="AC205" s="186"/>
      <c r="AD205" s="185"/>
      <c r="AE205" s="185"/>
      <c r="AF205" s="185"/>
      <c r="AG205" s="187">
        <f t="shared" si="10"/>
        <v>0</v>
      </c>
      <c r="AH205" s="187"/>
      <c r="AI205" s="187"/>
      <c r="AJ205" s="53"/>
      <c r="AK205" s="188"/>
      <c r="AL205" s="188"/>
      <c r="AM205" s="186"/>
      <c r="AN205" s="186"/>
      <c r="AO205" s="185"/>
      <c r="AP205" s="185"/>
      <c r="AQ205" s="185"/>
      <c r="AR205" s="187">
        <f t="shared" si="11"/>
        <v>0</v>
      </c>
      <c r="AS205" s="187"/>
      <c r="AT205" s="200"/>
      <c r="AU205" s="137"/>
      <c r="AV205" s="135"/>
      <c r="AW205" s="135"/>
      <c r="AX205" s="135"/>
      <c r="AY205" s="135"/>
      <c r="AZ205" s="136"/>
    </row>
    <row r="206" spans="1:52" ht="36" customHeight="1" thickBot="1" x14ac:dyDescent="0.25">
      <c r="A206" s="73">
        <v>188</v>
      </c>
      <c r="B206" s="196"/>
      <c r="C206" s="197"/>
      <c r="D206" s="197"/>
      <c r="E206" s="197"/>
      <c r="F206" s="197"/>
      <c r="G206" s="197"/>
      <c r="H206" s="197"/>
      <c r="I206" s="197"/>
      <c r="J206" s="197"/>
      <c r="K206" s="197"/>
      <c r="L206" s="197"/>
      <c r="M206" s="197"/>
      <c r="N206" s="197"/>
      <c r="O206" s="197"/>
      <c r="P206" s="198"/>
      <c r="Q206" s="198"/>
      <c r="R206" s="199"/>
      <c r="S206" s="199"/>
      <c r="T206" s="199"/>
      <c r="U206" s="193"/>
      <c r="V206" s="139"/>
      <c r="W206" s="139"/>
      <c r="X206" s="140"/>
      <c r="Y206" s="194"/>
      <c r="Z206" s="195"/>
      <c r="AA206" s="195"/>
      <c r="AB206" s="190"/>
      <c r="AC206" s="190"/>
      <c r="AD206" s="189"/>
      <c r="AE206" s="189"/>
      <c r="AF206" s="189"/>
      <c r="AG206" s="191">
        <f t="shared" si="10"/>
        <v>0</v>
      </c>
      <c r="AH206" s="191"/>
      <c r="AI206" s="191"/>
      <c r="AJ206" s="54"/>
      <c r="AK206" s="192"/>
      <c r="AL206" s="192"/>
      <c r="AM206" s="178"/>
      <c r="AN206" s="178"/>
      <c r="AO206" s="177"/>
      <c r="AP206" s="177"/>
      <c r="AQ206" s="177"/>
      <c r="AR206" s="179">
        <f t="shared" si="11"/>
        <v>0</v>
      </c>
      <c r="AS206" s="179"/>
      <c r="AT206" s="180"/>
      <c r="AU206" s="138"/>
      <c r="AV206" s="139"/>
      <c r="AW206" s="139"/>
      <c r="AX206" s="139"/>
      <c r="AY206" s="139"/>
      <c r="AZ206" s="140"/>
    </row>
    <row r="207" spans="1:52" ht="12" customHeight="1" thickTop="1" thickBot="1" x14ac:dyDescent="0.25">
      <c r="B207" s="48"/>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51"/>
    </row>
    <row r="208" spans="1:52" ht="36" customHeight="1" thickTop="1" x14ac:dyDescent="0.2">
      <c r="B208" s="28"/>
      <c r="C208" s="28"/>
      <c r="D208" s="29"/>
      <c r="E208" s="29"/>
      <c r="F208" s="30"/>
      <c r="G208" s="30"/>
      <c r="H208" s="22"/>
      <c r="O208" s="27"/>
      <c r="AD208" s="127" t="s">
        <v>0</v>
      </c>
      <c r="AE208" s="127"/>
      <c r="AF208" s="128"/>
      <c r="AG208" s="234">
        <f>SUM(AG19:AI206)</f>
        <v>0</v>
      </c>
      <c r="AH208" s="235"/>
      <c r="AI208" s="235"/>
      <c r="AO208" s="127" t="s">
        <v>0</v>
      </c>
      <c r="AP208" s="127"/>
      <c r="AQ208" s="128"/>
      <c r="AR208" s="234">
        <f>SUM(AR19:AT206)</f>
        <v>0</v>
      </c>
      <c r="AS208" s="235"/>
      <c r="AT208" s="235"/>
    </row>
  </sheetData>
  <sheetProtection algorithmName="SHA-512" hashValue="nhFtub/OnpegQW6lm+WLsqG1UFaonZGURu6EZFkz6gsG0Y87bvFl5YhYFLJTrs6M89OW9jWBeWylxsKjZo5Fpg==" saltValue="0Xtas3U4Ylq7PwXPfsOESw==" spinCount="100000" sheet="1" objects="1" scenarios="1" selectLockedCells="1"/>
  <dataConsolidate/>
  <mergeCells count="2885">
    <mergeCell ref="Q8:T8"/>
    <mergeCell ref="U8:W8"/>
    <mergeCell ref="X8:Z8"/>
    <mergeCell ref="B9:C9"/>
    <mergeCell ref="D9:G9"/>
    <mergeCell ref="H9:J9"/>
    <mergeCell ref="K9:M9"/>
    <mergeCell ref="O9:P9"/>
    <mergeCell ref="Q9:T9"/>
    <mergeCell ref="U9:W9"/>
    <mergeCell ref="X9:Z9"/>
    <mergeCell ref="B8:C8"/>
    <mergeCell ref="D8:G8"/>
    <mergeCell ref="H8:J8"/>
    <mergeCell ref="K8:M8"/>
    <mergeCell ref="O8:P8"/>
    <mergeCell ref="O6:P6"/>
    <mergeCell ref="Q6:T6"/>
    <mergeCell ref="U6:W6"/>
    <mergeCell ref="X6:Z6"/>
    <mergeCell ref="B7:C7"/>
    <mergeCell ref="D7:G7"/>
    <mergeCell ref="H7:J7"/>
    <mergeCell ref="K7:M7"/>
    <mergeCell ref="O7:P7"/>
    <mergeCell ref="Q7:T7"/>
    <mergeCell ref="U7:W7"/>
    <mergeCell ref="X7:Z7"/>
    <mergeCell ref="B6:C6"/>
    <mergeCell ref="D6:G6"/>
    <mergeCell ref="H6:J6"/>
    <mergeCell ref="K6:M6"/>
    <mergeCell ref="AK16:AT16"/>
    <mergeCell ref="AU16:AZ18"/>
    <mergeCell ref="AK17:AT17"/>
    <mergeCell ref="Y18:AA18"/>
    <mergeCell ref="Q10:T10"/>
    <mergeCell ref="U10:W10"/>
    <mergeCell ref="X10:Z10"/>
    <mergeCell ref="B16:E18"/>
    <mergeCell ref="F16:I18"/>
    <mergeCell ref="J16:O18"/>
    <mergeCell ref="P16:Q18"/>
    <mergeCell ref="R16:T18"/>
    <mergeCell ref="AB18:AC18"/>
    <mergeCell ref="AD18:AF18"/>
    <mergeCell ref="B10:C10"/>
    <mergeCell ref="D10:G10"/>
    <mergeCell ref="H10:J10"/>
    <mergeCell ref="K10:M10"/>
    <mergeCell ref="O10:P10"/>
    <mergeCell ref="B20:E20"/>
    <mergeCell ref="F20:I20"/>
    <mergeCell ref="J20:O20"/>
    <mergeCell ref="P20:Q20"/>
    <mergeCell ref="R20:T20"/>
    <mergeCell ref="U19:X19"/>
    <mergeCell ref="Y19:AA19"/>
    <mergeCell ref="AB19:AC19"/>
    <mergeCell ref="AD19:AF19"/>
    <mergeCell ref="AG19:AI19"/>
    <mergeCell ref="B19:E19"/>
    <mergeCell ref="F19:I19"/>
    <mergeCell ref="J19:O19"/>
    <mergeCell ref="P19:Q19"/>
    <mergeCell ref="R19:T19"/>
    <mergeCell ref="U16:X18"/>
    <mergeCell ref="Y16:AI17"/>
    <mergeCell ref="B23:E23"/>
    <mergeCell ref="F23:I23"/>
    <mergeCell ref="J23:O23"/>
    <mergeCell ref="P23:Q23"/>
    <mergeCell ref="R23:T23"/>
    <mergeCell ref="U22:X22"/>
    <mergeCell ref="Y22:AA22"/>
    <mergeCell ref="AB22:AC22"/>
    <mergeCell ref="AD22:AF22"/>
    <mergeCell ref="AG22:AI22"/>
    <mergeCell ref="B22:E22"/>
    <mergeCell ref="F22:I22"/>
    <mergeCell ref="J22:O22"/>
    <mergeCell ref="P22:Q22"/>
    <mergeCell ref="R22:T22"/>
    <mergeCell ref="B21:E21"/>
    <mergeCell ref="F21:I21"/>
    <mergeCell ref="J21:O21"/>
    <mergeCell ref="P21:Q21"/>
    <mergeCell ref="R21:T21"/>
    <mergeCell ref="Y21:AA21"/>
    <mergeCell ref="AB21:AC21"/>
    <mergeCell ref="AD21:AF21"/>
    <mergeCell ref="AG21:AI21"/>
    <mergeCell ref="AB23:AC23"/>
    <mergeCell ref="AD23:AF23"/>
    <mergeCell ref="AG23:AI23"/>
    <mergeCell ref="B26:E26"/>
    <mergeCell ref="F26:I26"/>
    <mergeCell ref="J26:O26"/>
    <mergeCell ref="P26:Q26"/>
    <mergeCell ref="R26:T26"/>
    <mergeCell ref="U25:X25"/>
    <mergeCell ref="Y25:AA25"/>
    <mergeCell ref="AB25:AC25"/>
    <mergeCell ref="AD25:AF25"/>
    <mergeCell ref="AG25:AI25"/>
    <mergeCell ref="B25:E25"/>
    <mergeCell ref="F25:I25"/>
    <mergeCell ref="J25:O25"/>
    <mergeCell ref="P25:Q25"/>
    <mergeCell ref="R25:T25"/>
    <mergeCell ref="B24:E24"/>
    <mergeCell ref="F24:I24"/>
    <mergeCell ref="J24:O24"/>
    <mergeCell ref="P24:Q24"/>
    <mergeCell ref="R24:T24"/>
    <mergeCell ref="B29:E29"/>
    <mergeCell ref="F29:I29"/>
    <mergeCell ref="J29:O29"/>
    <mergeCell ref="P29:Q29"/>
    <mergeCell ref="R29:T29"/>
    <mergeCell ref="U28:X28"/>
    <mergeCell ref="Y28:AA28"/>
    <mergeCell ref="AB28:AC28"/>
    <mergeCell ref="AD28:AF28"/>
    <mergeCell ref="AG28:AI28"/>
    <mergeCell ref="B28:E28"/>
    <mergeCell ref="F28:I28"/>
    <mergeCell ref="J28:O28"/>
    <mergeCell ref="P28:Q28"/>
    <mergeCell ref="R28:T28"/>
    <mergeCell ref="B27:E27"/>
    <mergeCell ref="F27:I27"/>
    <mergeCell ref="J27:O27"/>
    <mergeCell ref="P27:Q27"/>
    <mergeCell ref="R27:T27"/>
    <mergeCell ref="B32:E32"/>
    <mergeCell ref="F32:I32"/>
    <mergeCell ref="J32:O32"/>
    <mergeCell ref="P32:Q32"/>
    <mergeCell ref="R32:T32"/>
    <mergeCell ref="U31:X31"/>
    <mergeCell ref="Y31:AA31"/>
    <mergeCell ref="AB31:AC31"/>
    <mergeCell ref="AD31:AF31"/>
    <mergeCell ref="AG31:AI31"/>
    <mergeCell ref="B31:E31"/>
    <mergeCell ref="F31:I31"/>
    <mergeCell ref="J31:O31"/>
    <mergeCell ref="P31:Q31"/>
    <mergeCell ref="R31:T31"/>
    <mergeCell ref="B30:E30"/>
    <mergeCell ref="F30:I30"/>
    <mergeCell ref="J30:O30"/>
    <mergeCell ref="P30:Q30"/>
    <mergeCell ref="R30:T30"/>
    <mergeCell ref="B35:E35"/>
    <mergeCell ref="F35:I35"/>
    <mergeCell ref="J35:O35"/>
    <mergeCell ref="P35:Q35"/>
    <mergeCell ref="R35:T35"/>
    <mergeCell ref="U34:X34"/>
    <mergeCell ref="Y34:AA34"/>
    <mergeCell ref="AB34:AC34"/>
    <mergeCell ref="AD34:AF34"/>
    <mergeCell ref="AG34:AI34"/>
    <mergeCell ref="B34:E34"/>
    <mergeCell ref="F34:I34"/>
    <mergeCell ref="J34:O34"/>
    <mergeCell ref="P34:Q34"/>
    <mergeCell ref="R34:T34"/>
    <mergeCell ref="B33:E33"/>
    <mergeCell ref="F33:I33"/>
    <mergeCell ref="J33:O33"/>
    <mergeCell ref="P33:Q33"/>
    <mergeCell ref="R33:T33"/>
    <mergeCell ref="B38:E38"/>
    <mergeCell ref="F38:I38"/>
    <mergeCell ref="J38:O38"/>
    <mergeCell ref="P38:Q38"/>
    <mergeCell ref="R38:T38"/>
    <mergeCell ref="U37:X37"/>
    <mergeCell ref="Y37:AA37"/>
    <mergeCell ref="AB37:AC37"/>
    <mergeCell ref="AD37:AF37"/>
    <mergeCell ref="AG37:AI37"/>
    <mergeCell ref="B37:E37"/>
    <mergeCell ref="F37:I37"/>
    <mergeCell ref="J37:O37"/>
    <mergeCell ref="P37:Q37"/>
    <mergeCell ref="R37:T37"/>
    <mergeCell ref="B36:E36"/>
    <mergeCell ref="F36:I36"/>
    <mergeCell ref="J36:O36"/>
    <mergeCell ref="P36:Q36"/>
    <mergeCell ref="R36:T36"/>
    <mergeCell ref="B41:E41"/>
    <mergeCell ref="F41:I41"/>
    <mergeCell ref="J41:O41"/>
    <mergeCell ref="P41:Q41"/>
    <mergeCell ref="R41:T41"/>
    <mergeCell ref="U40:X40"/>
    <mergeCell ref="Y40:AA40"/>
    <mergeCell ref="AB40:AC40"/>
    <mergeCell ref="AD40:AF40"/>
    <mergeCell ref="AG40:AI40"/>
    <mergeCell ref="B40:E40"/>
    <mergeCell ref="F40:I40"/>
    <mergeCell ref="J40:O40"/>
    <mergeCell ref="P40:Q40"/>
    <mergeCell ref="R40:T40"/>
    <mergeCell ref="B39:E39"/>
    <mergeCell ref="F39:I39"/>
    <mergeCell ref="J39:O39"/>
    <mergeCell ref="P39:Q39"/>
    <mergeCell ref="R39:T39"/>
    <mergeCell ref="B44:E44"/>
    <mergeCell ref="F44:I44"/>
    <mergeCell ref="J44:O44"/>
    <mergeCell ref="P44:Q44"/>
    <mergeCell ref="R44:T44"/>
    <mergeCell ref="U43:X43"/>
    <mergeCell ref="Y43:AA43"/>
    <mergeCell ref="AB43:AC43"/>
    <mergeCell ref="AD43:AF43"/>
    <mergeCell ref="AG43:AI43"/>
    <mergeCell ref="B43:E43"/>
    <mergeCell ref="F43:I43"/>
    <mergeCell ref="J43:O43"/>
    <mergeCell ref="P43:Q43"/>
    <mergeCell ref="R43:T43"/>
    <mergeCell ref="B42:E42"/>
    <mergeCell ref="F42:I42"/>
    <mergeCell ref="J42:O42"/>
    <mergeCell ref="P42:Q42"/>
    <mergeCell ref="R42:T42"/>
    <mergeCell ref="B47:E47"/>
    <mergeCell ref="F47:I47"/>
    <mergeCell ref="J47:O47"/>
    <mergeCell ref="P47:Q47"/>
    <mergeCell ref="R47:T47"/>
    <mergeCell ref="U46:X46"/>
    <mergeCell ref="Y46:AA46"/>
    <mergeCell ref="AB46:AC46"/>
    <mergeCell ref="AD46:AF46"/>
    <mergeCell ref="AG46:AI46"/>
    <mergeCell ref="B46:E46"/>
    <mergeCell ref="F46:I46"/>
    <mergeCell ref="J46:O46"/>
    <mergeCell ref="P46:Q46"/>
    <mergeCell ref="R46:T46"/>
    <mergeCell ref="B45:E45"/>
    <mergeCell ref="F45:I45"/>
    <mergeCell ref="J45:O45"/>
    <mergeCell ref="P45:Q45"/>
    <mergeCell ref="R45:T45"/>
    <mergeCell ref="B50:E50"/>
    <mergeCell ref="F50:I50"/>
    <mergeCell ref="J50:O50"/>
    <mergeCell ref="P50:Q50"/>
    <mergeCell ref="R50:T50"/>
    <mergeCell ref="U49:X49"/>
    <mergeCell ref="Y49:AA49"/>
    <mergeCell ref="AB49:AC49"/>
    <mergeCell ref="AD49:AF49"/>
    <mergeCell ref="AG49:AI49"/>
    <mergeCell ref="B49:E49"/>
    <mergeCell ref="F49:I49"/>
    <mergeCell ref="J49:O49"/>
    <mergeCell ref="P49:Q49"/>
    <mergeCell ref="R49:T49"/>
    <mergeCell ref="B48:E48"/>
    <mergeCell ref="F48:I48"/>
    <mergeCell ref="J48:O48"/>
    <mergeCell ref="P48:Q48"/>
    <mergeCell ref="R48:T48"/>
    <mergeCell ref="B53:E53"/>
    <mergeCell ref="F53:I53"/>
    <mergeCell ref="J53:O53"/>
    <mergeCell ref="P53:Q53"/>
    <mergeCell ref="R53:T53"/>
    <mergeCell ref="U52:X52"/>
    <mergeCell ref="Y52:AA52"/>
    <mergeCell ref="AB52:AC52"/>
    <mergeCell ref="AD52:AF52"/>
    <mergeCell ref="AG52:AI52"/>
    <mergeCell ref="B52:E52"/>
    <mergeCell ref="F52:I52"/>
    <mergeCell ref="J52:O52"/>
    <mergeCell ref="P52:Q52"/>
    <mergeCell ref="R52:T52"/>
    <mergeCell ref="B51:E51"/>
    <mergeCell ref="F51:I51"/>
    <mergeCell ref="J51:O51"/>
    <mergeCell ref="P51:Q51"/>
    <mergeCell ref="R51:T51"/>
    <mergeCell ref="B56:E56"/>
    <mergeCell ref="F56:I56"/>
    <mergeCell ref="J56:O56"/>
    <mergeCell ref="P56:Q56"/>
    <mergeCell ref="R56:T56"/>
    <mergeCell ref="U55:X55"/>
    <mergeCell ref="Y55:AA55"/>
    <mergeCell ref="AB55:AC55"/>
    <mergeCell ref="AD55:AF55"/>
    <mergeCell ref="AG55:AI55"/>
    <mergeCell ref="B55:E55"/>
    <mergeCell ref="F55:I55"/>
    <mergeCell ref="J55:O55"/>
    <mergeCell ref="P55:Q55"/>
    <mergeCell ref="R55:T55"/>
    <mergeCell ref="B54:E54"/>
    <mergeCell ref="F54:I54"/>
    <mergeCell ref="J54:O54"/>
    <mergeCell ref="P54:Q54"/>
    <mergeCell ref="R54:T54"/>
    <mergeCell ref="B59:E59"/>
    <mergeCell ref="F59:I59"/>
    <mergeCell ref="J59:O59"/>
    <mergeCell ref="P59:Q59"/>
    <mergeCell ref="R59:T59"/>
    <mergeCell ref="U58:X58"/>
    <mergeCell ref="Y58:AA58"/>
    <mergeCell ref="AB58:AC58"/>
    <mergeCell ref="AD58:AF58"/>
    <mergeCell ref="AG58:AI58"/>
    <mergeCell ref="B58:E58"/>
    <mergeCell ref="F58:I58"/>
    <mergeCell ref="J58:O58"/>
    <mergeCell ref="P58:Q58"/>
    <mergeCell ref="R58:T58"/>
    <mergeCell ref="B57:E57"/>
    <mergeCell ref="F57:I57"/>
    <mergeCell ref="J57:O57"/>
    <mergeCell ref="P57:Q57"/>
    <mergeCell ref="R57:T57"/>
    <mergeCell ref="B62:E62"/>
    <mergeCell ref="F62:I62"/>
    <mergeCell ref="J62:O62"/>
    <mergeCell ref="P62:Q62"/>
    <mergeCell ref="R62:T62"/>
    <mergeCell ref="U61:X61"/>
    <mergeCell ref="Y61:AA61"/>
    <mergeCell ref="AB61:AC61"/>
    <mergeCell ref="AD61:AF61"/>
    <mergeCell ref="AG61:AI61"/>
    <mergeCell ref="B61:E61"/>
    <mergeCell ref="F61:I61"/>
    <mergeCell ref="J61:O61"/>
    <mergeCell ref="P61:Q61"/>
    <mergeCell ref="R61:T61"/>
    <mergeCell ref="B60:E60"/>
    <mergeCell ref="F60:I60"/>
    <mergeCell ref="J60:O60"/>
    <mergeCell ref="P60:Q60"/>
    <mergeCell ref="R60:T60"/>
    <mergeCell ref="B65:E65"/>
    <mergeCell ref="F65:I65"/>
    <mergeCell ref="J65:O65"/>
    <mergeCell ref="P65:Q65"/>
    <mergeCell ref="R65:T65"/>
    <mergeCell ref="U64:X64"/>
    <mergeCell ref="Y64:AA64"/>
    <mergeCell ref="AB64:AC64"/>
    <mergeCell ref="AD64:AF64"/>
    <mergeCell ref="AG64:AI64"/>
    <mergeCell ref="B64:E64"/>
    <mergeCell ref="F64:I64"/>
    <mergeCell ref="J64:O64"/>
    <mergeCell ref="P64:Q64"/>
    <mergeCell ref="R64:T64"/>
    <mergeCell ref="B63:E63"/>
    <mergeCell ref="F63:I63"/>
    <mergeCell ref="J63:O63"/>
    <mergeCell ref="P63:Q63"/>
    <mergeCell ref="R63:T63"/>
    <mergeCell ref="B68:E68"/>
    <mergeCell ref="F68:I68"/>
    <mergeCell ref="J68:O68"/>
    <mergeCell ref="P68:Q68"/>
    <mergeCell ref="R68:T68"/>
    <mergeCell ref="U67:X67"/>
    <mergeCell ref="Y67:AA67"/>
    <mergeCell ref="AB67:AC67"/>
    <mergeCell ref="AD67:AF67"/>
    <mergeCell ref="AG67:AI67"/>
    <mergeCell ref="B67:E67"/>
    <mergeCell ref="F67:I67"/>
    <mergeCell ref="J67:O67"/>
    <mergeCell ref="P67:Q67"/>
    <mergeCell ref="R67:T67"/>
    <mergeCell ref="B66:E66"/>
    <mergeCell ref="F66:I66"/>
    <mergeCell ref="J66:O66"/>
    <mergeCell ref="P66:Q66"/>
    <mergeCell ref="R66:T66"/>
    <mergeCell ref="B71:E71"/>
    <mergeCell ref="F71:I71"/>
    <mergeCell ref="J71:O71"/>
    <mergeCell ref="P71:Q71"/>
    <mergeCell ref="R71:T71"/>
    <mergeCell ref="U70:X70"/>
    <mergeCell ref="Y70:AA70"/>
    <mergeCell ref="AB70:AC70"/>
    <mergeCell ref="AD70:AF70"/>
    <mergeCell ref="AG70:AI70"/>
    <mergeCell ref="B70:E70"/>
    <mergeCell ref="F70:I70"/>
    <mergeCell ref="J70:O70"/>
    <mergeCell ref="P70:Q70"/>
    <mergeCell ref="R70:T70"/>
    <mergeCell ref="B69:E69"/>
    <mergeCell ref="F69:I69"/>
    <mergeCell ref="J69:O69"/>
    <mergeCell ref="P69:Q69"/>
    <mergeCell ref="R69:T69"/>
    <mergeCell ref="B74:E74"/>
    <mergeCell ref="F74:I74"/>
    <mergeCell ref="J74:O74"/>
    <mergeCell ref="P74:Q74"/>
    <mergeCell ref="R74:T74"/>
    <mergeCell ref="U73:X73"/>
    <mergeCell ref="Y73:AA73"/>
    <mergeCell ref="AB73:AC73"/>
    <mergeCell ref="AD73:AF73"/>
    <mergeCell ref="AG73:AI73"/>
    <mergeCell ref="B73:E73"/>
    <mergeCell ref="F73:I73"/>
    <mergeCell ref="J73:O73"/>
    <mergeCell ref="P73:Q73"/>
    <mergeCell ref="R73:T73"/>
    <mergeCell ref="B72:E72"/>
    <mergeCell ref="F72:I72"/>
    <mergeCell ref="J72:O72"/>
    <mergeCell ref="P72:Q72"/>
    <mergeCell ref="R72:T72"/>
    <mergeCell ref="B77:E77"/>
    <mergeCell ref="F77:I77"/>
    <mergeCell ref="J77:O77"/>
    <mergeCell ref="P77:Q77"/>
    <mergeCell ref="R77:T77"/>
    <mergeCell ref="U76:X76"/>
    <mergeCell ref="Y76:AA76"/>
    <mergeCell ref="AB76:AC76"/>
    <mergeCell ref="AD76:AF76"/>
    <mergeCell ref="AG76:AI76"/>
    <mergeCell ref="B76:E76"/>
    <mergeCell ref="F76:I76"/>
    <mergeCell ref="J76:O76"/>
    <mergeCell ref="P76:Q76"/>
    <mergeCell ref="R76:T76"/>
    <mergeCell ref="B75:E75"/>
    <mergeCell ref="F75:I75"/>
    <mergeCell ref="J75:O75"/>
    <mergeCell ref="P75:Q75"/>
    <mergeCell ref="R75:T75"/>
    <mergeCell ref="B80:E80"/>
    <mergeCell ref="F80:I80"/>
    <mergeCell ref="J80:O80"/>
    <mergeCell ref="P80:Q80"/>
    <mergeCell ref="R80:T80"/>
    <mergeCell ref="U79:X79"/>
    <mergeCell ref="Y79:AA79"/>
    <mergeCell ref="AB79:AC79"/>
    <mergeCell ref="AD79:AF79"/>
    <mergeCell ref="AG79:AI79"/>
    <mergeCell ref="B79:E79"/>
    <mergeCell ref="F79:I79"/>
    <mergeCell ref="J79:O79"/>
    <mergeCell ref="P79:Q79"/>
    <mergeCell ref="R79:T79"/>
    <mergeCell ref="B78:E78"/>
    <mergeCell ref="F78:I78"/>
    <mergeCell ref="J78:O78"/>
    <mergeCell ref="P78:Q78"/>
    <mergeCell ref="R78:T78"/>
    <mergeCell ref="B83:E83"/>
    <mergeCell ref="F83:I83"/>
    <mergeCell ref="J83:O83"/>
    <mergeCell ref="P83:Q83"/>
    <mergeCell ref="R83:T83"/>
    <mergeCell ref="U82:X82"/>
    <mergeCell ref="Y82:AA82"/>
    <mergeCell ref="AB82:AC82"/>
    <mergeCell ref="AD82:AF82"/>
    <mergeCell ref="AG82:AI82"/>
    <mergeCell ref="B82:E82"/>
    <mergeCell ref="F82:I82"/>
    <mergeCell ref="J82:O82"/>
    <mergeCell ref="P82:Q82"/>
    <mergeCell ref="R82:T82"/>
    <mergeCell ref="B81:E81"/>
    <mergeCell ref="F81:I81"/>
    <mergeCell ref="J81:O81"/>
    <mergeCell ref="P81:Q81"/>
    <mergeCell ref="R81:T81"/>
    <mergeCell ref="B86:E86"/>
    <mergeCell ref="F86:I86"/>
    <mergeCell ref="J86:O86"/>
    <mergeCell ref="P86:Q86"/>
    <mergeCell ref="R86:T86"/>
    <mergeCell ref="U85:X85"/>
    <mergeCell ref="Y85:AA85"/>
    <mergeCell ref="AB85:AC85"/>
    <mergeCell ref="AD85:AF85"/>
    <mergeCell ref="AG85:AI85"/>
    <mergeCell ref="B85:E85"/>
    <mergeCell ref="F85:I85"/>
    <mergeCell ref="J85:O85"/>
    <mergeCell ref="P85:Q85"/>
    <mergeCell ref="R85:T85"/>
    <mergeCell ref="B84:E84"/>
    <mergeCell ref="F84:I84"/>
    <mergeCell ref="J84:O84"/>
    <mergeCell ref="P84:Q84"/>
    <mergeCell ref="R84:T84"/>
    <mergeCell ref="B89:E89"/>
    <mergeCell ref="F89:I89"/>
    <mergeCell ref="J89:O89"/>
    <mergeCell ref="P89:Q89"/>
    <mergeCell ref="R89:T89"/>
    <mergeCell ref="U88:X88"/>
    <mergeCell ref="Y88:AA88"/>
    <mergeCell ref="AB88:AC88"/>
    <mergeCell ref="AD88:AF88"/>
    <mergeCell ref="AG88:AI88"/>
    <mergeCell ref="B88:E88"/>
    <mergeCell ref="F88:I88"/>
    <mergeCell ref="J88:O88"/>
    <mergeCell ref="P88:Q88"/>
    <mergeCell ref="R88:T88"/>
    <mergeCell ref="B87:E87"/>
    <mergeCell ref="F87:I87"/>
    <mergeCell ref="J87:O87"/>
    <mergeCell ref="P87:Q87"/>
    <mergeCell ref="R87:T87"/>
    <mergeCell ref="B92:E92"/>
    <mergeCell ref="F92:I92"/>
    <mergeCell ref="J92:O92"/>
    <mergeCell ref="P92:Q92"/>
    <mergeCell ref="R92:T92"/>
    <mergeCell ref="U91:X91"/>
    <mergeCell ref="Y91:AA91"/>
    <mergeCell ref="AB91:AC91"/>
    <mergeCell ref="AD91:AF91"/>
    <mergeCell ref="AG91:AI91"/>
    <mergeCell ref="B91:E91"/>
    <mergeCell ref="F91:I91"/>
    <mergeCell ref="J91:O91"/>
    <mergeCell ref="P91:Q91"/>
    <mergeCell ref="R91:T91"/>
    <mergeCell ref="B90:E90"/>
    <mergeCell ref="F90:I90"/>
    <mergeCell ref="J90:O90"/>
    <mergeCell ref="P90:Q90"/>
    <mergeCell ref="R90:T90"/>
    <mergeCell ref="B95:E95"/>
    <mergeCell ref="F95:I95"/>
    <mergeCell ref="J95:O95"/>
    <mergeCell ref="P95:Q95"/>
    <mergeCell ref="R95:T95"/>
    <mergeCell ref="U94:X94"/>
    <mergeCell ref="Y94:AA94"/>
    <mergeCell ref="AB94:AC94"/>
    <mergeCell ref="AD94:AF94"/>
    <mergeCell ref="AG94:AI94"/>
    <mergeCell ref="B94:E94"/>
    <mergeCell ref="F94:I94"/>
    <mergeCell ref="J94:O94"/>
    <mergeCell ref="P94:Q94"/>
    <mergeCell ref="R94:T94"/>
    <mergeCell ref="B93:E93"/>
    <mergeCell ref="F93:I93"/>
    <mergeCell ref="J93:O93"/>
    <mergeCell ref="P93:Q93"/>
    <mergeCell ref="R93:T93"/>
    <mergeCell ref="B98:E98"/>
    <mergeCell ref="F98:I98"/>
    <mergeCell ref="J98:O98"/>
    <mergeCell ref="P98:Q98"/>
    <mergeCell ref="R98:T98"/>
    <mergeCell ref="U97:X97"/>
    <mergeCell ref="Y97:AA97"/>
    <mergeCell ref="AB97:AC97"/>
    <mergeCell ref="AD97:AF97"/>
    <mergeCell ref="AG97:AI97"/>
    <mergeCell ref="B97:E97"/>
    <mergeCell ref="F97:I97"/>
    <mergeCell ref="J97:O97"/>
    <mergeCell ref="P97:Q97"/>
    <mergeCell ref="R97:T97"/>
    <mergeCell ref="B96:E96"/>
    <mergeCell ref="F96:I96"/>
    <mergeCell ref="J96:O96"/>
    <mergeCell ref="P96:Q96"/>
    <mergeCell ref="R96:T96"/>
    <mergeCell ref="B101:E101"/>
    <mergeCell ref="F101:I101"/>
    <mergeCell ref="J101:O101"/>
    <mergeCell ref="P101:Q101"/>
    <mergeCell ref="R101:T101"/>
    <mergeCell ref="U100:X100"/>
    <mergeCell ref="Y100:AA100"/>
    <mergeCell ref="AB100:AC100"/>
    <mergeCell ref="AD100:AF100"/>
    <mergeCell ref="AG100:AI100"/>
    <mergeCell ref="B100:E100"/>
    <mergeCell ref="F100:I100"/>
    <mergeCell ref="J100:O100"/>
    <mergeCell ref="P100:Q100"/>
    <mergeCell ref="R100:T100"/>
    <mergeCell ref="B99:E99"/>
    <mergeCell ref="F99:I99"/>
    <mergeCell ref="J99:O99"/>
    <mergeCell ref="P99:Q99"/>
    <mergeCell ref="R99:T99"/>
    <mergeCell ref="B104:E104"/>
    <mergeCell ref="F104:I104"/>
    <mergeCell ref="J104:O104"/>
    <mergeCell ref="P104:Q104"/>
    <mergeCell ref="R104:T104"/>
    <mergeCell ref="U103:X103"/>
    <mergeCell ref="Y103:AA103"/>
    <mergeCell ref="AB103:AC103"/>
    <mergeCell ref="AD103:AF103"/>
    <mergeCell ref="AG103:AI103"/>
    <mergeCell ref="B103:E103"/>
    <mergeCell ref="F103:I103"/>
    <mergeCell ref="J103:O103"/>
    <mergeCell ref="P103:Q103"/>
    <mergeCell ref="R103:T103"/>
    <mergeCell ref="B102:E102"/>
    <mergeCell ref="F102:I102"/>
    <mergeCell ref="J102:O102"/>
    <mergeCell ref="P102:Q102"/>
    <mergeCell ref="R102:T102"/>
    <mergeCell ref="B107:E107"/>
    <mergeCell ref="F107:I107"/>
    <mergeCell ref="J107:O107"/>
    <mergeCell ref="P107:Q107"/>
    <mergeCell ref="R107:T107"/>
    <mergeCell ref="U106:X106"/>
    <mergeCell ref="Y106:AA106"/>
    <mergeCell ref="AB106:AC106"/>
    <mergeCell ref="AD106:AF106"/>
    <mergeCell ref="AG106:AI106"/>
    <mergeCell ref="B106:E106"/>
    <mergeCell ref="F106:I106"/>
    <mergeCell ref="J106:O106"/>
    <mergeCell ref="P106:Q106"/>
    <mergeCell ref="R106:T106"/>
    <mergeCell ref="B105:E105"/>
    <mergeCell ref="F105:I105"/>
    <mergeCell ref="J105:O105"/>
    <mergeCell ref="P105:Q105"/>
    <mergeCell ref="R105:T105"/>
    <mergeCell ref="B110:E110"/>
    <mergeCell ref="F110:I110"/>
    <mergeCell ref="J110:O110"/>
    <mergeCell ref="P110:Q110"/>
    <mergeCell ref="R110:T110"/>
    <mergeCell ref="U109:X109"/>
    <mergeCell ref="Y109:AA109"/>
    <mergeCell ref="AB109:AC109"/>
    <mergeCell ref="AD109:AF109"/>
    <mergeCell ref="AG109:AI109"/>
    <mergeCell ref="B109:E109"/>
    <mergeCell ref="F109:I109"/>
    <mergeCell ref="J109:O109"/>
    <mergeCell ref="P109:Q109"/>
    <mergeCell ref="R109:T109"/>
    <mergeCell ref="B108:E108"/>
    <mergeCell ref="F108:I108"/>
    <mergeCell ref="J108:O108"/>
    <mergeCell ref="P108:Q108"/>
    <mergeCell ref="R108:T108"/>
    <mergeCell ref="B113:E113"/>
    <mergeCell ref="F113:I113"/>
    <mergeCell ref="J113:O113"/>
    <mergeCell ref="P113:Q113"/>
    <mergeCell ref="R113:T113"/>
    <mergeCell ref="U112:X112"/>
    <mergeCell ref="Y112:AA112"/>
    <mergeCell ref="AB112:AC112"/>
    <mergeCell ref="AD112:AF112"/>
    <mergeCell ref="AG112:AI112"/>
    <mergeCell ref="B112:E112"/>
    <mergeCell ref="F112:I112"/>
    <mergeCell ref="J112:O112"/>
    <mergeCell ref="P112:Q112"/>
    <mergeCell ref="R112:T112"/>
    <mergeCell ref="B111:E111"/>
    <mergeCell ref="F111:I111"/>
    <mergeCell ref="J111:O111"/>
    <mergeCell ref="P111:Q111"/>
    <mergeCell ref="R111:T111"/>
    <mergeCell ref="B116:E116"/>
    <mergeCell ref="F116:I116"/>
    <mergeCell ref="J116:O116"/>
    <mergeCell ref="P116:Q116"/>
    <mergeCell ref="R116:T116"/>
    <mergeCell ref="U115:X115"/>
    <mergeCell ref="Y115:AA115"/>
    <mergeCell ref="AB115:AC115"/>
    <mergeCell ref="AD115:AF115"/>
    <mergeCell ref="AG115:AI115"/>
    <mergeCell ref="B115:E115"/>
    <mergeCell ref="F115:I115"/>
    <mergeCell ref="J115:O115"/>
    <mergeCell ref="P115:Q115"/>
    <mergeCell ref="R115:T115"/>
    <mergeCell ref="B114:E114"/>
    <mergeCell ref="F114:I114"/>
    <mergeCell ref="J114:O114"/>
    <mergeCell ref="P114:Q114"/>
    <mergeCell ref="R114:T114"/>
    <mergeCell ref="B119:E119"/>
    <mergeCell ref="F119:I119"/>
    <mergeCell ref="J119:O119"/>
    <mergeCell ref="P119:Q119"/>
    <mergeCell ref="R119:T119"/>
    <mergeCell ref="U118:X118"/>
    <mergeCell ref="Y118:AA118"/>
    <mergeCell ref="AB118:AC118"/>
    <mergeCell ref="AD118:AF118"/>
    <mergeCell ref="AG118:AI118"/>
    <mergeCell ref="B118:E118"/>
    <mergeCell ref="F118:I118"/>
    <mergeCell ref="J118:O118"/>
    <mergeCell ref="P118:Q118"/>
    <mergeCell ref="R118:T118"/>
    <mergeCell ref="B117:E117"/>
    <mergeCell ref="F117:I117"/>
    <mergeCell ref="J117:O117"/>
    <mergeCell ref="P117:Q117"/>
    <mergeCell ref="R117:T117"/>
    <mergeCell ref="B122:E122"/>
    <mergeCell ref="F122:I122"/>
    <mergeCell ref="J122:O122"/>
    <mergeCell ref="P122:Q122"/>
    <mergeCell ref="R122:T122"/>
    <mergeCell ref="U121:X121"/>
    <mergeCell ref="Y121:AA121"/>
    <mergeCell ref="AB121:AC121"/>
    <mergeCell ref="AD121:AF121"/>
    <mergeCell ref="AG121:AI121"/>
    <mergeCell ref="B121:E121"/>
    <mergeCell ref="F121:I121"/>
    <mergeCell ref="J121:O121"/>
    <mergeCell ref="P121:Q121"/>
    <mergeCell ref="R121:T121"/>
    <mergeCell ref="B120:E120"/>
    <mergeCell ref="F120:I120"/>
    <mergeCell ref="J120:O120"/>
    <mergeCell ref="P120:Q120"/>
    <mergeCell ref="R120:T120"/>
    <mergeCell ref="B125:E125"/>
    <mergeCell ref="F125:I125"/>
    <mergeCell ref="J125:O125"/>
    <mergeCell ref="P125:Q125"/>
    <mergeCell ref="R125:T125"/>
    <mergeCell ref="U124:X124"/>
    <mergeCell ref="Y124:AA124"/>
    <mergeCell ref="AB124:AC124"/>
    <mergeCell ref="AD124:AF124"/>
    <mergeCell ref="AG124:AI124"/>
    <mergeCell ref="B124:E124"/>
    <mergeCell ref="F124:I124"/>
    <mergeCell ref="J124:O124"/>
    <mergeCell ref="P124:Q124"/>
    <mergeCell ref="R124:T124"/>
    <mergeCell ref="B123:E123"/>
    <mergeCell ref="F123:I123"/>
    <mergeCell ref="J123:O123"/>
    <mergeCell ref="P123:Q123"/>
    <mergeCell ref="R123:T123"/>
    <mergeCell ref="B128:E128"/>
    <mergeCell ref="F128:I128"/>
    <mergeCell ref="J128:O128"/>
    <mergeCell ref="P128:Q128"/>
    <mergeCell ref="R128:T128"/>
    <mergeCell ref="U127:X127"/>
    <mergeCell ref="Y127:AA127"/>
    <mergeCell ref="AB127:AC127"/>
    <mergeCell ref="AD127:AF127"/>
    <mergeCell ref="AG127:AI127"/>
    <mergeCell ref="B127:E127"/>
    <mergeCell ref="F127:I127"/>
    <mergeCell ref="J127:O127"/>
    <mergeCell ref="P127:Q127"/>
    <mergeCell ref="R127:T127"/>
    <mergeCell ref="B126:E126"/>
    <mergeCell ref="F126:I126"/>
    <mergeCell ref="J126:O126"/>
    <mergeCell ref="P126:Q126"/>
    <mergeCell ref="R126:T126"/>
    <mergeCell ref="B131:E131"/>
    <mergeCell ref="F131:I131"/>
    <mergeCell ref="J131:O131"/>
    <mergeCell ref="P131:Q131"/>
    <mergeCell ref="R131:T131"/>
    <mergeCell ref="U130:X130"/>
    <mergeCell ref="Y130:AA130"/>
    <mergeCell ref="AB130:AC130"/>
    <mergeCell ref="AD130:AF130"/>
    <mergeCell ref="AG130:AI130"/>
    <mergeCell ref="B130:E130"/>
    <mergeCell ref="F130:I130"/>
    <mergeCell ref="J130:O130"/>
    <mergeCell ref="P130:Q130"/>
    <mergeCell ref="R130:T130"/>
    <mergeCell ref="B129:E129"/>
    <mergeCell ref="F129:I129"/>
    <mergeCell ref="J129:O129"/>
    <mergeCell ref="P129:Q129"/>
    <mergeCell ref="R129:T129"/>
    <mergeCell ref="B134:E134"/>
    <mergeCell ref="F134:I134"/>
    <mergeCell ref="J134:O134"/>
    <mergeCell ref="P134:Q134"/>
    <mergeCell ref="R134:T134"/>
    <mergeCell ref="U133:X133"/>
    <mergeCell ref="Y133:AA133"/>
    <mergeCell ref="AB133:AC133"/>
    <mergeCell ref="AD133:AF133"/>
    <mergeCell ref="AG133:AI133"/>
    <mergeCell ref="B133:E133"/>
    <mergeCell ref="F133:I133"/>
    <mergeCell ref="J133:O133"/>
    <mergeCell ref="P133:Q133"/>
    <mergeCell ref="R133:T133"/>
    <mergeCell ref="B132:E132"/>
    <mergeCell ref="F132:I132"/>
    <mergeCell ref="J132:O132"/>
    <mergeCell ref="P132:Q132"/>
    <mergeCell ref="R132:T132"/>
    <mergeCell ref="B137:E137"/>
    <mergeCell ref="F137:I137"/>
    <mergeCell ref="J137:O137"/>
    <mergeCell ref="P137:Q137"/>
    <mergeCell ref="R137:T137"/>
    <mergeCell ref="U136:X136"/>
    <mergeCell ref="Y136:AA136"/>
    <mergeCell ref="AB136:AC136"/>
    <mergeCell ref="AD136:AF136"/>
    <mergeCell ref="AG136:AI136"/>
    <mergeCell ref="B136:E136"/>
    <mergeCell ref="F136:I136"/>
    <mergeCell ref="J136:O136"/>
    <mergeCell ref="P136:Q136"/>
    <mergeCell ref="R136:T136"/>
    <mergeCell ref="B135:E135"/>
    <mergeCell ref="F135:I135"/>
    <mergeCell ref="J135:O135"/>
    <mergeCell ref="P135:Q135"/>
    <mergeCell ref="R135:T135"/>
    <mergeCell ref="B140:E140"/>
    <mergeCell ref="F140:I140"/>
    <mergeCell ref="J140:O140"/>
    <mergeCell ref="P140:Q140"/>
    <mergeCell ref="R140:T140"/>
    <mergeCell ref="U139:X139"/>
    <mergeCell ref="Y139:AA139"/>
    <mergeCell ref="AB139:AC139"/>
    <mergeCell ref="AD139:AF139"/>
    <mergeCell ref="AG139:AI139"/>
    <mergeCell ref="B139:E139"/>
    <mergeCell ref="F139:I139"/>
    <mergeCell ref="J139:O139"/>
    <mergeCell ref="P139:Q139"/>
    <mergeCell ref="R139:T139"/>
    <mergeCell ref="B138:E138"/>
    <mergeCell ref="F138:I138"/>
    <mergeCell ref="J138:O138"/>
    <mergeCell ref="P138:Q138"/>
    <mergeCell ref="R138:T138"/>
    <mergeCell ref="B143:E143"/>
    <mergeCell ref="F143:I143"/>
    <mergeCell ref="J143:O143"/>
    <mergeCell ref="P143:Q143"/>
    <mergeCell ref="R143:T143"/>
    <mergeCell ref="U142:X142"/>
    <mergeCell ref="Y142:AA142"/>
    <mergeCell ref="AB142:AC142"/>
    <mergeCell ref="AD142:AF142"/>
    <mergeCell ref="AG142:AI142"/>
    <mergeCell ref="B142:E142"/>
    <mergeCell ref="F142:I142"/>
    <mergeCell ref="J142:O142"/>
    <mergeCell ref="P142:Q142"/>
    <mergeCell ref="R142:T142"/>
    <mergeCell ref="B141:E141"/>
    <mergeCell ref="F141:I141"/>
    <mergeCell ref="J141:O141"/>
    <mergeCell ref="P141:Q141"/>
    <mergeCell ref="R141:T141"/>
    <mergeCell ref="B146:E146"/>
    <mergeCell ref="F146:I146"/>
    <mergeCell ref="J146:O146"/>
    <mergeCell ref="P146:Q146"/>
    <mergeCell ref="R146:T146"/>
    <mergeCell ref="U145:X145"/>
    <mergeCell ref="Y145:AA145"/>
    <mergeCell ref="AB145:AC145"/>
    <mergeCell ref="AD145:AF145"/>
    <mergeCell ref="AG145:AI145"/>
    <mergeCell ref="B145:E145"/>
    <mergeCell ref="F145:I145"/>
    <mergeCell ref="J145:O145"/>
    <mergeCell ref="P145:Q145"/>
    <mergeCell ref="R145:T145"/>
    <mergeCell ref="B144:E144"/>
    <mergeCell ref="F144:I144"/>
    <mergeCell ref="J144:O144"/>
    <mergeCell ref="P144:Q144"/>
    <mergeCell ref="R144:T144"/>
    <mergeCell ref="B149:E149"/>
    <mergeCell ref="F149:I149"/>
    <mergeCell ref="J149:O149"/>
    <mergeCell ref="P149:Q149"/>
    <mergeCell ref="R149:T149"/>
    <mergeCell ref="U148:X148"/>
    <mergeCell ref="Y148:AA148"/>
    <mergeCell ref="AB148:AC148"/>
    <mergeCell ref="AD148:AF148"/>
    <mergeCell ref="AG148:AI148"/>
    <mergeCell ref="B148:E148"/>
    <mergeCell ref="F148:I148"/>
    <mergeCell ref="J148:O148"/>
    <mergeCell ref="P148:Q148"/>
    <mergeCell ref="R148:T148"/>
    <mergeCell ref="B147:E147"/>
    <mergeCell ref="F147:I147"/>
    <mergeCell ref="J147:O147"/>
    <mergeCell ref="P147:Q147"/>
    <mergeCell ref="R147:T147"/>
    <mergeCell ref="B152:E152"/>
    <mergeCell ref="F152:I152"/>
    <mergeCell ref="J152:O152"/>
    <mergeCell ref="P152:Q152"/>
    <mergeCell ref="R152:T152"/>
    <mergeCell ref="U151:X151"/>
    <mergeCell ref="Y151:AA151"/>
    <mergeCell ref="AB151:AC151"/>
    <mergeCell ref="AD151:AF151"/>
    <mergeCell ref="AG151:AI151"/>
    <mergeCell ref="B151:E151"/>
    <mergeCell ref="F151:I151"/>
    <mergeCell ref="J151:O151"/>
    <mergeCell ref="P151:Q151"/>
    <mergeCell ref="R151:T151"/>
    <mergeCell ref="B150:E150"/>
    <mergeCell ref="F150:I150"/>
    <mergeCell ref="J150:O150"/>
    <mergeCell ref="P150:Q150"/>
    <mergeCell ref="R150:T150"/>
    <mergeCell ref="B155:E155"/>
    <mergeCell ref="F155:I155"/>
    <mergeCell ref="J155:O155"/>
    <mergeCell ref="P155:Q155"/>
    <mergeCell ref="R155:T155"/>
    <mergeCell ref="U154:X154"/>
    <mergeCell ref="Y154:AA154"/>
    <mergeCell ref="AB154:AC154"/>
    <mergeCell ref="AD154:AF154"/>
    <mergeCell ref="AG154:AI154"/>
    <mergeCell ref="B154:E154"/>
    <mergeCell ref="F154:I154"/>
    <mergeCell ref="J154:O154"/>
    <mergeCell ref="P154:Q154"/>
    <mergeCell ref="R154:T154"/>
    <mergeCell ref="B153:E153"/>
    <mergeCell ref="F153:I153"/>
    <mergeCell ref="J153:O153"/>
    <mergeCell ref="P153:Q153"/>
    <mergeCell ref="R153:T153"/>
    <mergeCell ref="B158:E158"/>
    <mergeCell ref="F158:I158"/>
    <mergeCell ref="J158:O158"/>
    <mergeCell ref="P158:Q158"/>
    <mergeCell ref="R158:T158"/>
    <mergeCell ref="U157:X157"/>
    <mergeCell ref="Y157:AA157"/>
    <mergeCell ref="AB157:AC157"/>
    <mergeCell ref="AD157:AF157"/>
    <mergeCell ref="AG157:AI157"/>
    <mergeCell ref="B157:E157"/>
    <mergeCell ref="F157:I157"/>
    <mergeCell ref="J157:O157"/>
    <mergeCell ref="P157:Q157"/>
    <mergeCell ref="R157:T157"/>
    <mergeCell ref="B156:E156"/>
    <mergeCell ref="F156:I156"/>
    <mergeCell ref="J156:O156"/>
    <mergeCell ref="P156:Q156"/>
    <mergeCell ref="R156:T156"/>
    <mergeCell ref="B161:E161"/>
    <mergeCell ref="F161:I161"/>
    <mergeCell ref="J161:O161"/>
    <mergeCell ref="P161:Q161"/>
    <mergeCell ref="R161:T161"/>
    <mergeCell ref="U160:X160"/>
    <mergeCell ref="Y160:AA160"/>
    <mergeCell ref="AB160:AC160"/>
    <mergeCell ref="AD160:AF160"/>
    <mergeCell ref="AG160:AI160"/>
    <mergeCell ref="B160:E160"/>
    <mergeCell ref="F160:I160"/>
    <mergeCell ref="J160:O160"/>
    <mergeCell ref="P160:Q160"/>
    <mergeCell ref="R160:T160"/>
    <mergeCell ref="B159:E159"/>
    <mergeCell ref="F159:I159"/>
    <mergeCell ref="J159:O159"/>
    <mergeCell ref="P159:Q159"/>
    <mergeCell ref="R159:T159"/>
    <mergeCell ref="B164:E164"/>
    <mergeCell ref="F164:I164"/>
    <mergeCell ref="J164:O164"/>
    <mergeCell ref="P164:Q164"/>
    <mergeCell ref="R164:T164"/>
    <mergeCell ref="U163:X163"/>
    <mergeCell ref="Y163:AA163"/>
    <mergeCell ref="AB163:AC163"/>
    <mergeCell ref="AD163:AF163"/>
    <mergeCell ref="AG163:AI163"/>
    <mergeCell ref="B163:E163"/>
    <mergeCell ref="F163:I163"/>
    <mergeCell ref="J163:O163"/>
    <mergeCell ref="P163:Q163"/>
    <mergeCell ref="R163:T163"/>
    <mergeCell ref="B162:E162"/>
    <mergeCell ref="F162:I162"/>
    <mergeCell ref="J162:O162"/>
    <mergeCell ref="P162:Q162"/>
    <mergeCell ref="R162:T162"/>
    <mergeCell ref="B167:E167"/>
    <mergeCell ref="F167:I167"/>
    <mergeCell ref="J167:O167"/>
    <mergeCell ref="P167:Q167"/>
    <mergeCell ref="R167:T167"/>
    <mergeCell ref="U166:X166"/>
    <mergeCell ref="Y166:AA166"/>
    <mergeCell ref="AB166:AC166"/>
    <mergeCell ref="AD166:AF166"/>
    <mergeCell ref="AG166:AI166"/>
    <mergeCell ref="B166:E166"/>
    <mergeCell ref="F166:I166"/>
    <mergeCell ref="J166:O166"/>
    <mergeCell ref="P166:Q166"/>
    <mergeCell ref="R166:T166"/>
    <mergeCell ref="B165:E165"/>
    <mergeCell ref="F165:I165"/>
    <mergeCell ref="J165:O165"/>
    <mergeCell ref="P165:Q165"/>
    <mergeCell ref="R165:T165"/>
    <mergeCell ref="B170:E170"/>
    <mergeCell ref="F170:I170"/>
    <mergeCell ref="J170:O170"/>
    <mergeCell ref="P170:Q170"/>
    <mergeCell ref="R170:T170"/>
    <mergeCell ref="U169:X169"/>
    <mergeCell ref="Y169:AA169"/>
    <mergeCell ref="AB169:AC169"/>
    <mergeCell ref="AD169:AF169"/>
    <mergeCell ref="AG169:AI169"/>
    <mergeCell ref="B169:E169"/>
    <mergeCell ref="F169:I169"/>
    <mergeCell ref="J169:O169"/>
    <mergeCell ref="P169:Q169"/>
    <mergeCell ref="R169:T169"/>
    <mergeCell ref="B168:E168"/>
    <mergeCell ref="F168:I168"/>
    <mergeCell ref="J168:O168"/>
    <mergeCell ref="P168:Q168"/>
    <mergeCell ref="R168:T168"/>
    <mergeCell ref="B173:E173"/>
    <mergeCell ref="F173:I173"/>
    <mergeCell ref="J173:O173"/>
    <mergeCell ref="P173:Q173"/>
    <mergeCell ref="R173:T173"/>
    <mergeCell ref="U172:X172"/>
    <mergeCell ref="Y172:AA172"/>
    <mergeCell ref="AB172:AC172"/>
    <mergeCell ref="AD172:AF172"/>
    <mergeCell ref="AG172:AI172"/>
    <mergeCell ref="B172:E172"/>
    <mergeCell ref="F172:I172"/>
    <mergeCell ref="J172:O172"/>
    <mergeCell ref="P172:Q172"/>
    <mergeCell ref="R172:T172"/>
    <mergeCell ref="B171:E171"/>
    <mergeCell ref="F171:I171"/>
    <mergeCell ref="J171:O171"/>
    <mergeCell ref="P171:Q171"/>
    <mergeCell ref="R171:T171"/>
    <mergeCell ref="B176:E176"/>
    <mergeCell ref="F176:I176"/>
    <mergeCell ref="J176:O176"/>
    <mergeCell ref="P176:Q176"/>
    <mergeCell ref="R176:T176"/>
    <mergeCell ref="U175:X175"/>
    <mergeCell ref="Y175:AA175"/>
    <mergeCell ref="AB175:AC175"/>
    <mergeCell ref="AD175:AF175"/>
    <mergeCell ref="AG175:AI175"/>
    <mergeCell ref="B175:E175"/>
    <mergeCell ref="F175:I175"/>
    <mergeCell ref="J175:O175"/>
    <mergeCell ref="P175:Q175"/>
    <mergeCell ref="R175:T175"/>
    <mergeCell ref="B174:E174"/>
    <mergeCell ref="F174:I174"/>
    <mergeCell ref="J174:O174"/>
    <mergeCell ref="P174:Q174"/>
    <mergeCell ref="R174:T174"/>
    <mergeCell ref="B179:E179"/>
    <mergeCell ref="F179:I179"/>
    <mergeCell ref="J179:O179"/>
    <mergeCell ref="P179:Q179"/>
    <mergeCell ref="R179:T179"/>
    <mergeCell ref="U178:X178"/>
    <mergeCell ref="Y178:AA178"/>
    <mergeCell ref="AB178:AC178"/>
    <mergeCell ref="AD178:AF178"/>
    <mergeCell ref="AG178:AI178"/>
    <mergeCell ref="B178:E178"/>
    <mergeCell ref="F178:I178"/>
    <mergeCell ref="J178:O178"/>
    <mergeCell ref="P178:Q178"/>
    <mergeCell ref="R178:T178"/>
    <mergeCell ref="B177:E177"/>
    <mergeCell ref="F177:I177"/>
    <mergeCell ref="J177:O177"/>
    <mergeCell ref="P177:Q177"/>
    <mergeCell ref="R177:T177"/>
    <mergeCell ref="B182:E182"/>
    <mergeCell ref="F182:I182"/>
    <mergeCell ref="J182:O182"/>
    <mergeCell ref="P182:Q182"/>
    <mergeCell ref="R182:T182"/>
    <mergeCell ref="U181:X181"/>
    <mergeCell ref="Y181:AA181"/>
    <mergeCell ref="AB181:AC181"/>
    <mergeCell ref="AD181:AF181"/>
    <mergeCell ref="AG181:AI181"/>
    <mergeCell ref="B181:E181"/>
    <mergeCell ref="F181:I181"/>
    <mergeCell ref="J181:O181"/>
    <mergeCell ref="P181:Q181"/>
    <mergeCell ref="R181:T181"/>
    <mergeCell ref="B180:E180"/>
    <mergeCell ref="F180:I180"/>
    <mergeCell ref="J180:O180"/>
    <mergeCell ref="P180:Q180"/>
    <mergeCell ref="R180:T180"/>
    <mergeCell ref="B185:E185"/>
    <mergeCell ref="F185:I185"/>
    <mergeCell ref="J185:O185"/>
    <mergeCell ref="P185:Q185"/>
    <mergeCell ref="R185:T185"/>
    <mergeCell ref="U184:X184"/>
    <mergeCell ref="Y184:AA184"/>
    <mergeCell ref="AB184:AC184"/>
    <mergeCell ref="AD184:AF184"/>
    <mergeCell ref="AG184:AI184"/>
    <mergeCell ref="B184:E184"/>
    <mergeCell ref="F184:I184"/>
    <mergeCell ref="J184:O184"/>
    <mergeCell ref="P184:Q184"/>
    <mergeCell ref="R184:T184"/>
    <mergeCell ref="B183:E183"/>
    <mergeCell ref="F183:I183"/>
    <mergeCell ref="J183:O183"/>
    <mergeCell ref="P183:Q183"/>
    <mergeCell ref="R183:T183"/>
    <mergeCell ref="B188:E188"/>
    <mergeCell ref="F188:I188"/>
    <mergeCell ref="J188:O188"/>
    <mergeCell ref="P188:Q188"/>
    <mergeCell ref="R188:T188"/>
    <mergeCell ref="U187:X187"/>
    <mergeCell ref="Y187:AA187"/>
    <mergeCell ref="AB187:AC187"/>
    <mergeCell ref="AD187:AF187"/>
    <mergeCell ref="AG187:AI187"/>
    <mergeCell ref="B187:E187"/>
    <mergeCell ref="F187:I187"/>
    <mergeCell ref="J187:O187"/>
    <mergeCell ref="P187:Q187"/>
    <mergeCell ref="R187:T187"/>
    <mergeCell ref="B186:E186"/>
    <mergeCell ref="F186:I186"/>
    <mergeCell ref="J186:O186"/>
    <mergeCell ref="P186:Q186"/>
    <mergeCell ref="R186:T186"/>
    <mergeCell ref="B191:E191"/>
    <mergeCell ref="F191:I191"/>
    <mergeCell ref="J191:O191"/>
    <mergeCell ref="P191:Q191"/>
    <mergeCell ref="R191:T191"/>
    <mergeCell ref="U190:X190"/>
    <mergeCell ref="Y190:AA190"/>
    <mergeCell ref="AB190:AC190"/>
    <mergeCell ref="AD190:AF190"/>
    <mergeCell ref="AG190:AI190"/>
    <mergeCell ref="B190:E190"/>
    <mergeCell ref="F190:I190"/>
    <mergeCell ref="J190:O190"/>
    <mergeCell ref="P190:Q190"/>
    <mergeCell ref="R190:T190"/>
    <mergeCell ref="B189:E189"/>
    <mergeCell ref="F189:I189"/>
    <mergeCell ref="J189:O189"/>
    <mergeCell ref="P189:Q189"/>
    <mergeCell ref="R189:T189"/>
    <mergeCell ref="B194:E194"/>
    <mergeCell ref="F194:I194"/>
    <mergeCell ref="J194:O194"/>
    <mergeCell ref="P194:Q194"/>
    <mergeCell ref="R194:T194"/>
    <mergeCell ref="U193:X193"/>
    <mergeCell ref="Y193:AA193"/>
    <mergeCell ref="AB193:AC193"/>
    <mergeCell ref="AD193:AF193"/>
    <mergeCell ref="AG193:AI193"/>
    <mergeCell ref="B193:E193"/>
    <mergeCell ref="F193:I193"/>
    <mergeCell ref="J193:O193"/>
    <mergeCell ref="P193:Q193"/>
    <mergeCell ref="R193:T193"/>
    <mergeCell ref="B192:E192"/>
    <mergeCell ref="F192:I192"/>
    <mergeCell ref="J192:O192"/>
    <mergeCell ref="P192:Q192"/>
    <mergeCell ref="R192:T192"/>
    <mergeCell ref="B197:E197"/>
    <mergeCell ref="F197:I197"/>
    <mergeCell ref="J197:O197"/>
    <mergeCell ref="P197:Q197"/>
    <mergeCell ref="R197:T197"/>
    <mergeCell ref="U196:X196"/>
    <mergeCell ref="Y196:AA196"/>
    <mergeCell ref="AB196:AC196"/>
    <mergeCell ref="AD196:AF196"/>
    <mergeCell ref="AG196:AI196"/>
    <mergeCell ref="B196:E196"/>
    <mergeCell ref="F196:I196"/>
    <mergeCell ref="J196:O196"/>
    <mergeCell ref="P196:Q196"/>
    <mergeCell ref="R196:T196"/>
    <mergeCell ref="B195:E195"/>
    <mergeCell ref="F195:I195"/>
    <mergeCell ref="J195:O195"/>
    <mergeCell ref="P195:Q195"/>
    <mergeCell ref="R195:T195"/>
    <mergeCell ref="B200:E200"/>
    <mergeCell ref="F200:I200"/>
    <mergeCell ref="J200:O200"/>
    <mergeCell ref="P200:Q200"/>
    <mergeCell ref="R200:T200"/>
    <mergeCell ref="U199:X199"/>
    <mergeCell ref="Y199:AA199"/>
    <mergeCell ref="AB199:AC199"/>
    <mergeCell ref="AD199:AF199"/>
    <mergeCell ref="AG199:AI199"/>
    <mergeCell ref="B199:E199"/>
    <mergeCell ref="F199:I199"/>
    <mergeCell ref="J199:O199"/>
    <mergeCell ref="P199:Q199"/>
    <mergeCell ref="R199:T199"/>
    <mergeCell ref="B198:E198"/>
    <mergeCell ref="F198:I198"/>
    <mergeCell ref="J198:O198"/>
    <mergeCell ref="P198:Q198"/>
    <mergeCell ref="R198:T198"/>
    <mergeCell ref="B203:E203"/>
    <mergeCell ref="F203:I203"/>
    <mergeCell ref="J203:O203"/>
    <mergeCell ref="P203:Q203"/>
    <mergeCell ref="R203:T203"/>
    <mergeCell ref="U202:X202"/>
    <mergeCell ref="Y202:AA202"/>
    <mergeCell ref="AB202:AC202"/>
    <mergeCell ref="AD202:AF202"/>
    <mergeCell ref="AG202:AI202"/>
    <mergeCell ref="B202:E202"/>
    <mergeCell ref="F202:I202"/>
    <mergeCell ref="J202:O202"/>
    <mergeCell ref="P202:Q202"/>
    <mergeCell ref="R202:T202"/>
    <mergeCell ref="B201:E201"/>
    <mergeCell ref="F201:I201"/>
    <mergeCell ref="J201:O201"/>
    <mergeCell ref="P201:Q201"/>
    <mergeCell ref="R201:T201"/>
    <mergeCell ref="B206:E206"/>
    <mergeCell ref="F206:I206"/>
    <mergeCell ref="J206:O206"/>
    <mergeCell ref="P206:Q206"/>
    <mergeCell ref="R206:T206"/>
    <mergeCell ref="U205:X205"/>
    <mergeCell ref="Y205:AA205"/>
    <mergeCell ref="AB205:AC205"/>
    <mergeCell ref="AD205:AF205"/>
    <mergeCell ref="AG205:AI205"/>
    <mergeCell ref="B205:E205"/>
    <mergeCell ref="F205:I205"/>
    <mergeCell ref="J205:O205"/>
    <mergeCell ref="P205:Q205"/>
    <mergeCell ref="R205:T205"/>
    <mergeCell ref="B204:E204"/>
    <mergeCell ref="F204:I204"/>
    <mergeCell ref="J204:O204"/>
    <mergeCell ref="P204:Q204"/>
    <mergeCell ref="R204:T204"/>
    <mergeCell ref="AK19:AL19"/>
    <mergeCell ref="AM19:AN19"/>
    <mergeCell ref="AO19:AQ19"/>
    <mergeCell ref="AR19:AT19"/>
    <mergeCell ref="AU19:AZ19"/>
    <mergeCell ref="AG18:AI18"/>
    <mergeCell ref="AK18:AL18"/>
    <mergeCell ref="AM18:AN18"/>
    <mergeCell ref="AO18:AQ18"/>
    <mergeCell ref="AR18:AT18"/>
    <mergeCell ref="AG208:AI208"/>
    <mergeCell ref="AR208:AT208"/>
    <mergeCell ref="U206:X206"/>
    <mergeCell ref="Y206:AA206"/>
    <mergeCell ref="AB206:AC206"/>
    <mergeCell ref="AD206:AF206"/>
    <mergeCell ref="AG206:AI206"/>
    <mergeCell ref="AK206:AL206"/>
    <mergeCell ref="AM206:AN206"/>
    <mergeCell ref="AO206:AQ206"/>
    <mergeCell ref="AR206:AT206"/>
    <mergeCell ref="AK22:AL22"/>
    <mergeCell ref="AM22:AN22"/>
    <mergeCell ref="AO22:AQ22"/>
    <mergeCell ref="AR22:AT22"/>
    <mergeCell ref="AU22:AZ22"/>
    <mergeCell ref="AK21:AL21"/>
    <mergeCell ref="AM21:AN21"/>
    <mergeCell ref="AO21:AQ21"/>
    <mergeCell ref="AR21:AT21"/>
    <mergeCell ref="AU21:AZ21"/>
    <mergeCell ref="U21:X21"/>
    <mergeCell ref="AK20:AL20"/>
    <mergeCell ref="AM20:AN20"/>
    <mergeCell ref="AO20:AQ20"/>
    <mergeCell ref="AR20:AT20"/>
    <mergeCell ref="AU20:AZ20"/>
    <mergeCell ref="U20:X20"/>
    <mergeCell ref="Y20:AA20"/>
    <mergeCell ref="AB20:AC20"/>
    <mergeCell ref="AD20:AF20"/>
    <mergeCell ref="AG20:AI20"/>
    <mergeCell ref="AK25:AL25"/>
    <mergeCell ref="AM25:AN25"/>
    <mergeCell ref="AO25:AQ25"/>
    <mergeCell ref="AR25:AT25"/>
    <mergeCell ref="AU25:AZ25"/>
    <mergeCell ref="AK24:AL24"/>
    <mergeCell ref="AM24:AN24"/>
    <mergeCell ref="AO24:AQ24"/>
    <mergeCell ref="AR24:AT24"/>
    <mergeCell ref="AU24:AZ24"/>
    <mergeCell ref="U24:X24"/>
    <mergeCell ref="Y24:AA24"/>
    <mergeCell ref="AB24:AC24"/>
    <mergeCell ref="AD24:AF24"/>
    <mergeCell ref="AG24:AI24"/>
    <mergeCell ref="AK23:AL23"/>
    <mergeCell ref="AM23:AN23"/>
    <mergeCell ref="AO23:AQ23"/>
    <mergeCell ref="AR23:AT23"/>
    <mergeCell ref="AU23:AZ23"/>
    <mergeCell ref="U23:X23"/>
    <mergeCell ref="Y23:AA23"/>
    <mergeCell ref="AK28:AL28"/>
    <mergeCell ref="AM28:AN28"/>
    <mergeCell ref="AO28:AQ28"/>
    <mergeCell ref="AR28:AT28"/>
    <mergeCell ref="AU28:AZ28"/>
    <mergeCell ref="AK27:AL27"/>
    <mergeCell ref="AM27:AN27"/>
    <mergeCell ref="AO27:AQ27"/>
    <mergeCell ref="AR27:AT27"/>
    <mergeCell ref="AU27:AZ27"/>
    <mergeCell ref="U27:X27"/>
    <mergeCell ref="Y27:AA27"/>
    <mergeCell ref="AB27:AC27"/>
    <mergeCell ref="AD27:AF27"/>
    <mergeCell ref="AG27:AI27"/>
    <mergeCell ref="AK26:AL26"/>
    <mergeCell ref="AM26:AN26"/>
    <mergeCell ref="AO26:AQ26"/>
    <mergeCell ref="AR26:AT26"/>
    <mergeCell ref="AU26:AZ26"/>
    <mergeCell ref="U26:X26"/>
    <mergeCell ref="Y26:AA26"/>
    <mergeCell ref="AB26:AC26"/>
    <mergeCell ref="AD26:AF26"/>
    <mergeCell ref="AG26:AI26"/>
    <mergeCell ref="AK31:AL31"/>
    <mergeCell ref="AM31:AN31"/>
    <mergeCell ref="AO31:AQ31"/>
    <mergeCell ref="AR31:AT31"/>
    <mergeCell ref="AU31:AZ31"/>
    <mergeCell ref="AK30:AL30"/>
    <mergeCell ref="AM30:AN30"/>
    <mergeCell ref="AO30:AQ30"/>
    <mergeCell ref="AR30:AT30"/>
    <mergeCell ref="AU30:AZ30"/>
    <mergeCell ref="U30:X30"/>
    <mergeCell ref="Y30:AA30"/>
    <mergeCell ref="AB30:AC30"/>
    <mergeCell ref="AD30:AF30"/>
    <mergeCell ref="AG30:AI30"/>
    <mergeCell ref="AK29:AL29"/>
    <mergeCell ref="AM29:AN29"/>
    <mergeCell ref="AO29:AQ29"/>
    <mergeCell ref="AR29:AT29"/>
    <mergeCell ref="AU29:AZ29"/>
    <mergeCell ref="U29:X29"/>
    <mergeCell ref="Y29:AA29"/>
    <mergeCell ref="AB29:AC29"/>
    <mergeCell ref="AD29:AF29"/>
    <mergeCell ref="AG29:AI29"/>
    <mergeCell ref="AK34:AL34"/>
    <mergeCell ref="AM34:AN34"/>
    <mergeCell ref="AO34:AQ34"/>
    <mergeCell ref="AR34:AT34"/>
    <mergeCell ref="AU34:AZ34"/>
    <mergeCell ref="AK33:AL33"/>
    <mergeCell ref="AM33:AN33"/>
    <mergeCell ref="AO33:AQ33"/>
    <mergeCell ref="AR33:AT33"/>
    <mergeCell ref="AU33:AZ33"/>
    <mergeCell ref="U33:X33"/>
    <mergeCell ref="Y33:AA33"/>
    <mergeCell ref="AB33:AC33"/>
    <mergeCell ref="AD33:AF33"/>
    <mergeCell ref="AG33:AI33"/>
    <mergeCell ref="AK32:AL32"/>
    <mergeCell ref="AM32:AN32"/>
    <mergeCell ref="AO32:AQ32"/>
    <mergeCell ref="AR32:AT32"/>
    <mergeCell ref="AU32:AZ32"/>
    <mergeCell ref="U32:X32"/>
    <mergeCell ref="Y32:AA32"/>
    <mergeCell ref="AB32:AC32"/>
    <mergeCell ref="AD32:AF32"/>
    <mergeCell ref="AG32:AI32"/>
    <mergeCell ref="AK37:AL37"/>
    <mergeCell ref="AM37:AN37"/>
    <mergeCell ref="AO37:AQ37"/>
    <mergeCell ref="AR37:AT37"/>
    <mergeCell ref="AU37:AZ37"/>
    <mergeCell ref="AK36:AL36"/>
    <mergeCell ref="AM36:AN36"/>
    <mergeCell ref="AO36:AQ36"/>
    <mergeCell ref="AR36:AT36"/>
    <mergeCell ref="AU36:AZ36"/>
    <mergeCell ref="U36:X36"/>
    <mergeCell ref="Y36:AA36"/>
    <mergeCell ref="AB36:AC36"/>
    <mergeCell ref="AD36:AF36"/>
    <mergeCell ref="AG36:AI36"/>
    <mergeCell ref="AK35:AL35"/>
    <mergeCell ref="AM35:AN35"/>
    <mergeCell ref="AO35:AQ35"/>
    <mergeCell ref="AR35:AT35"/>
    <mergeCell ref="AU35:AZ35"/>
    <mergeCell ref="U35:X35"/>
    <mergeCell ref="Y35:AA35"/>
    <mergeCell ref="AB35:AC35"/>
    <mergeCell ref="AD35:AF35"/>
    <mergeCell ref="AG35:AI35"/>
    <mergeCell ref="AK40:AL40"/>
    <mergeCell ref="AM40:AN40"/>
    <mergeCell ref="AO40:AQ40"/>
    <mergeCell ref="AR40:AT40"/>
    <mergeCell ref="AU40:AZ40"/>
    <mergeCell ref="AK39:AL39"/>
    <mergeCell ref="AM39:AN39"/>
    <mergeCell ref="AO39:AQ39"/>
    <mergeCell ref="AR39:AT39"/>
    <mergeCell ref="AU39:AZ39"/>
    <mergeCell ref="U39:X39"/>
    <mergeCell ref="Y39:AA39"/>
    <mergeCell ref="AB39:AC39"/>
    <mergeCell ref="AD39:AF39"/>
    <mergeCell ref="AG39:AI39"/>
    <mergeCell ref="AK38:AL38"/>
    <mergeCell ref="AM38:AN38"/>
    <mergeCell ref="AO38:AQ38"/>
    <mergeCell ref="AR38:AT38"/>
    <mergeCell ref="AU38:AZ38"/>
    <mergeCell ref="U38:X38"/>
    <mergeCell ref="Y38:AA38"/>
    <mergeCell ref="AB38:AC38"/>
    <mergeCell ref="AD38:AF38"/>
    <mergeCell ref="AG38:AI38"/>
    <mergeCell ref="AK43:AL43"/>
    <mergeCell ref="AM43:AN43"/>
    <mergeCell ref="AO43:AQ43"/>
    <mergeCell ref="AR43:AT43"/>
    <mergeCell ref="AU43:AZ43"/>
    <mergeCell ref="AK42:AL42"/>
    <mergeCell ref="AM42:AN42"/>
    <mergeCell ref="AO42:AQ42"/>
    <mergeCell ref="AR42:AT42"/>
    <mergeCell ref="AU42:AZ42"/>
    <mergeCell ref="U42:X42"/>
    <mergeCell ref="Y42:AA42"/>
    <mergeCell ref="AB42:AC42"/>
    <mergeCell ref="AD42:AF42"/>
    <mergeCell ref="AG42:AI42"/>
    <mergeCell ref="AK41:AL41"/>
    <mergeCell ref="AM41:AN41"/>
    <mergeCell ref="AO41:AQ41"/>
    <mergeCell ref="AR41:AT41"/>
    <mergeCell ref="AU41:AZ41"/>
    <mergeCell ref="U41:X41"/>
    <mergeCell ref="Y41:AA41"/>
    <mergeCell ref="AB41:AC41"/>
    <mergeCell ref="AD41:AF41"/>
    <mergeCell ref="AG41:AI41"/>
    <mergeCell ref="AK46:AL46"/>
    <mergeCell ref="AM46:AN46"/>
    <mergeCell ref="AO46:AQ46"/>
    <mergeCell ref="AR46:AT46"/>
    <mergeCell ref="AU46:AZ46"/>
    <mergeCell ref="AK45:AL45"/>
    <mergeCell ref="AM45:AN45"/>
    <mergeCell ref="AO45:AQ45"/>
    <mergeCell ref="AR45:AT45"/>
    <mergeCell ref="AU45:AZ45"/>
    <mergeCell ref="U45:X45"/>
    <mergeCell ref="Y45:AA45"/>
    <mergeCell ref="AB45:AC45"/>
    <mergeCell ref="AD45:AF45"/>
    <mergeCell ref="AG45:AI45"/>
    <mergeCell ref="AK44:AL44"/>
    <mergeCell ref="AM44:AN44"/>
    <mergeCell ref="AO44:AQ44"/>
    <mergeCell ref="AR44:AT44"/>
    <mergeCell ref="AU44:AZ44"/>
    <mergeCell ref="U44:X44"/>
    <mergeCell ref="Y44:AA44"/>
    <mergeCell ref="AB44:AC44"/>
    <mergeCell ref="AD44:AF44"/>
    <mergeCell ref="AG44:AI44"/>
    <mergeCell ref="AK49:AL49"/>
    <mergeCell ref="AM49:AN49"/>
    <mergeCell ref="AO49:AQ49"/>
    <mergeCell ref="AR49:AT49"/>
    <mergeCell ref="AU49:AZ49"/>
    <mergeCell ref="AK48:AL48"/>
    <mergeCell ref="AM48:AN48"/>
    <mergeCell ref="AO48:AQ48"/>
    <mergeCell ref="AR48:AT48"/>
    <mergeCell ref="AU48:AZ48"/>
    <mergeCell ref="U48:X48"/>
    <mergeCell ref="Y48:AA48"/>
    <mergeCell ref="AB48:AC48"/>
    <mergeCell ref="AD48:AF48"/>
    <mergeCell ref="AG48:AI48"/>
    <mergeCell ref="AK47:AL47"/>
    <mergeCell ref="AM47:AN47"/>
    <mergeCell ref="AO47:AQ47"/>
    <mergeCell ref="AR47:AT47"/>
    <mergeCell ref="AU47:AZ47"/>
    <mergeCell ref="U47:X47"/>
    <mergeCell ref="Y47:AA47"/>
    <mergeCell ref="AB47:AC47"/>
    <mergeCell ref="AD47:AF47"/>
    <mergeCell ref="AG47:AI47"/>
    <mergeCell ref="AK52:AL52"/>
    <mergeCell ref="AM52:AN52"/>
    <mergeCell ref="AO52:AQ52"/>
    <mergeCell ref="AR52:AT52"/>
    <mergeCell ref="AU52:AZ52"/>
    <mergeCell ref="AK51:AL51"/>
    <mergeCell ref="AM51:AN51"/>
    <mergeCell ref="AO51:AQ51"/>
    <mergeCell ref="AR51:AT51"/>
    <mergeCell ref="AU51:AZ51"/>
    <mergeCell ref="U51:X51"/>
    <mergeCell ref="Y51:AA51"/>
    <mergeCell ref="AB51:AC51"/>
    <mergeCell ref="AD51:AF51"/>
    <mergeCell ref="AG51:AI51"/>
    <mergeCell ref="AK50:AL50"/>
    <mergeCell ref="AM50:AN50"/>
    <mergeCell ref="AO50:AQ50"/>
    <mergeCell ref="AR50:AT50"/>
    <mergeCell ref="AU50:AZ50"/>
    <mergeCell ref="U50:X50"/>
    <mergeCell ref="Y50:AA50"/>
    <mergeCell ref="AB50:AC50"/>
    <mergeCell ref="AD50:AF50"/>
    <mergeCell ref="AG50:AI50"/>
    <mergeCell ref="AK55:AL55"/>
    <mergeCell ref="AM55:AN55"/>
    <mergeCell ref="AO55:AQ55"/>
    <mergeCell ref="AR55:AT55"/>
    <mergeCell ref="AU55:AZ55"/>
    <mergeCell ref="AK54:AL54"/>
    <mergeCell ref="AM54:AN54"/>
    <mergeCell ref="AO54:AQ54"/>
    <mergeCell ref="AR54:AT54"/>
    <mergeCell ref="AU54:AZ54"/>
    <mergeCell ref="U54:X54"/>
    <mergeCell ref="Y54:AA54"/>
    <mergeCell ref="AB54:AC54"/>
    <mergeCell ref="AD54:AF54"/>
    <mergeCell ref="AG54:AI54"/>
    <mergeCell ref="AK53:AL53"/>
    <mergeCell ref="AM53:AN53"/>
    <mergeCell ref="AO53:AQ53"/>
    <mergeCell ref="AR53:AT53"/>
    <mergeCell ref="AU53:AZ53"/>
    <mergeCell ref="U53:X53"/>
    <mergeCell ref="Y53:AA53"/>
    <mergeCell ref="AB53:AC53"/>
    <mergeCell ref="AD53:AF53"/>
    <mergeCell ref="AG53:AI53"/>
    <mergeCell ref="AK58:AL58"/>
    <mergeCell ref="AM58:AN58"/>
    <mergeCell ref="AO58:AQ58"/>
    <mergeCell ref="AR58:AT58"/>
    <mergeCell ref="AU58:AZ58"/>
    <mergeCell ref="AK57:AL57"/>
    <mergeCell ref="AM57:AN57"/>
    <mergeCell ref="AO57:AQ57"/>
    <mergeCell ref="AR57:AT57"/>
    <mergeCell ref="AU57:AZ57"/>
    <mergeCell ref="U57:X57"/>
    <mergeCell ref="Y57:AA57"/>
    <mergeCell ref="AB57:AC57"/>
    <mergeCell ref="AD57:AF57"/>
    <mergeCell ref="AG57:AI57"/>
    <mergeCell ref="AK56:AL56"/>
    <mergeCell ref="AM56:AN56"/>
    <mergeCell ref="AO56:AQ56"/>
    <mergeCell ref="AR56:AT56"/>
    <mergeCell ref="AU56:AZ56"/>
    <mergeCell ref="U56:X56"/>
    <mergeCell ref="Y56:AA56"/>
    <mergeCell ref="AB56:AC56"/>
    <mergeCell ref="AD56:AF56"/>
    <mergeCell ref="AG56:AI56"/>
    <mergeCell ref="AK61:AL61"/>
    <mergeCell ref="AM61:AN61"/>
    <mergeCell ref="AO61:AQ61"/>
    <mergeCell ref="AR61:AT61"/>
    <mergeCell ref="AU61:AZ61"/>
    <mergeCell ref="AK60:AL60"/>
    <mergeCell ref="AM60:AN60"/>
    <mergeCell ref="AO60:AQ60"/>
    <mergeCell ref="AR60:AT60"/>
    <mergeCell ref="AU60:AZ60"/>
    <mergeCell ref="U60:X60"/>
    <mergeCell ref="Y60:AA60"/>
    <mergeCell ref="AB60:AC60"/>
    <mergeCell ref="AD60:AF60"/>
    <mergeCell ref="AG60:AI60"/>
    <mergeCell ref="AK59:AL59"/>
    <mergeCell ref="AM59:AN59"/>
    <mergeCell ref="AO59:AQ59"/>
    <mergeCell ref="AR59:AT59"/>
    <mergeCell ref="AU59:AZ59"/>
    <mergeCell ref="U59:X59"/>
    <mergeCell ref="Y59:AA59"/>
    <mergeCell ref="AB59:AC59"/>
    <mergeCell ref="AD59:AF59"/>
    <mergeCell ref="AG59:AI59"/>
    <mergeCell ref="AK64:AL64"/>
    <mergeCell ref="AM64:AN64"/>
    <mergeCell ref="AO64:AQ64"/>
    <mergeCell ref="AR64:AT64"/>
    <mergeCell ref="AU64:AZ64"/>
    <mergeCell ref="AK63:AL63"/>
    <mergeCell ref="AM63:AN63"/>
    <mergeCell ref="AO63:AQ63"/>
    <mergeCell ref="AR63:AT63"/>
    <mergeCell ref="AU63:AZ63"/>
    <mergeCell ref="U63:X63"/>
    <mergeCell ref="Y63:AA63"/>
    <mergeCell ref="AB63:AC63"/>
    <mergeCell ref="AD63:AF63"/>
    <mergeCell ref="AG63:AI63"/>
    <mergeCell ref="AK62:AL62"/>
    <mergeCell ref="AM62:AN62"/>
    <mergeCell ref="AO62:AQ62"/>
    <mergeCell ref="AR62:AT62"/>
    <mergeCell ref="AU62:AZ62"/>
    <mergeCell ref="U62:X62"/>
    <mergeCell ref="Y62:AA62"/>
    <mergeCell ref="AB62:AC62"/>
    <mergeCell ref="AD62:AF62"/>
    <mergeCell ref="AG62:AI62"/>
    <mergeCell ref="AK67:AL67"/>
    <mergeCell ref="AM67:AN67"/>
    <mergeCell ref="AO67:AQ67"/>
    <mergeCell ref="AR67:AT67"/>
    <mergeCell ref="AU67:AZ67"/>
    <mergeCell ref="AK66:AL66"/>
    <mergeCell ref="AM66:AN66"/>
    <mergeCell ref="AO66:AQ66"/>
    <mergeCell ref="AR66:AT66"/>
    <mergeCell ref="AU66:AZ66"/>
    <mergeCell ref="U66:X66"/>
    <mergeCell ref="Y66:AA66"/>
    <mergeCell ref="AB66:AC66"/>
    <mergeCell ref="AD66:AF66"/>
    <mergeCell ref="AG66:AI66"/>
    <mergeCell ref="AK65:AL65"/>
    <mergeCell ref="AM65:AN65"/>
    <mergeCell ref="AO65:AQ65"/>
    <mergeCell ref="AR65:AT65"/>
    <mergeCell ref="AU65:AZ65"/>
    <mergeCell ref="U65:X65"/>
    <mergeCell ref="Y65:AA65"/>
    <mergeCell ref="AB65:AC65"/>
    <mergeCell ref="AD65:AF65"/>
    <mergeCell ref="AG65:AI65"/>
    <mergeCell ref="AK70:AL70"/>
    <mergeCell ref="AM70:AN70"/>
    <mergeCell ref="AO70:AQ70"/>
    <mergeCell ref="AR70:AT70"/>
    <mergeCell ref="AU70:AZ70"/>
    <mergeCell ref="AK69:AL69"/>
    <mergeCell ref="AM69:AN69"/>
    <mergeCell ref="AO69:AQ69"/>
    <mergeCell ref="AR69:AT69"/>
    <mergeCell ref="AU69:AZ69"/>
    <mergeCell ref="U69:X69"/>
    <mergeCell ref="Y69:AA69"/>
    <mergeCell ref="AB69:AC69"/>
    <mergeCell ref="AD69:AF69"/>
    <mergeCell ref="AG69:AI69"/>
    <mergeCell ref="AK68:AL68"/>
    <mergeCell ref="AM68:AN68"/>
    <mergeCell ref="AO68:AQ68"/>
    <mergeCell ref="AR68:AT68"/>
    <mergeCell ref="AU68:AZ68"/>
    <mergeCell ref="U68:X68"/>
    <mergeCell ref="Y68:AA68"/>
    <mergeCell ref="AB68:AC68"/>
    <mergeCell ref="AD68:AF68"/>
    <mergeCell ref="AG68:AI68"/>
    <mergeCell ref="AK73:AL73"/>
    <mergeCell ref="AM73:AN73"/>
    <mergeCell ref="AO73:AQ73"/>
    <mergeCell ref="AR73:AT73"/>
    <mergeCell ref="AU73:AZ73"/>
    <mergeCell ref="AK72:AL72"/>
    <mergeCell ref="AM72:AN72"/>
    <mergeCell ref="AO72:AQ72"/>
    <mergeCell ref="AR72:AT72"/>
    <mergeCell ref="AU72:AZ72"/>
    <mergeCell ref="U72:X72"/>
    <mergeCell ref="Y72:AA72"/>
    <mergeCell ref="AB72:AC72"/>
    <mergeCell ref="AD72:AF72"/>
    <mergeCell ref="AG72:AI72"/>
    <mergeCell ref="AK71:AL71"/>
    <mergeCell ref="AM71:AN71"/>
    <mergeCell ref="AO71:AQ71"/>
    <mergeCell ref="AR71:AT71"/>
    <mergeCell ref="AU71:AZ71"/>
    <mergeCell ref="U71:X71"/>
    <mergeCell ref="Y71:AA71"/>
    <mergeCell ref="AB71:AC71"/>
    <mergeCell ref="AD71:AF71"/>
    <mergeCell ref="AG71:AI71"/>
    <mergeCell ref="AK76:AL76"/>
    <mergeCell ref="AM76:AN76"/>
    <mergeCell ref="AO76:AQ76"/>
    <mergeCell ref="AR76:AT76"/>
    <mergeCell ref="AU76:AZ76"/>
    <mergeCell ref="AK75:AL75"/>
    <mergeCell ref="AM75:AN75"/>
    <mergeCell ref="AO75:AQ75"/>
    <mergeCell ref="AR75:AT75"/>
    <mergeCell ref="AU75:AZ75"/>
    <mergeCell ref="U75:X75"/>
    <mergeCell ref="Y75:AA75"/>
    <mergeCell ref="AB75:AC75"/>
    <mergeCell ref="AD75:AF75"/>
    <mergeCell ref="AG75:AI75"/>
    <mergeCell ref="AK74:AL74"/>
    <mergeCell ref="AM74:AN74"/>
    <mergeCell ref="AO74:AQ74"/>
    <mergeCell ref="AR74:AT74"/>
    <mergeCell ref="AU74:AZ74"/>
    <mergeCell ref="U74:X74"/>
    <mergeCell ref="Y74:AA74"/>
    <mergeCell ref="AB74:AC74"/>
    <mergeCell ref="AD74:AF74"/>
    <mergeCell ref="AG74:AI74"/>
    <mergeCell ref="AK79:AL79"/>
    <mergeCell ref="AM79:AN79"/>
    <mergeCell ref="AO79:AQ79"/>
    <mergeCell ref="AR79:AT79"/>
    <mergeCell ref="AU79:AZ79"/>
    <mergeCell ref="AK78:AL78"/>
    <mergeCell ref="AM78:AN78"/>
    <mergeCell ref="AO78:AQ78"/>
    <mergeCell ref="AR78:AT78"/>
    <mergeCell ref="AU78:AZ78"/>
    <mergeCell ref="U78:X78"/>
    <mergeCell ref="Y78:AA78"/>
    <mergeCell ref="AB78:AC78"/>
    <mergeCell ref="AD78:AF78"/>
    <mergeCell ref="AG78:AI78"/>
    <mergeCell ref="AK77:AL77"/>
    <mergeCell ref="AM77:AN77"/>
    <mergeCell ref="AO77:AQ77"/>
    <mergeCell ref="AR77:AT77"/>
    <mergeCell ref="AU77:AZ77"/>
    <mergeCell ref="U77:X77"/>
    <mergeCell ref="Y77:AA77"/>
    <mergeCell ref="AB77:AC77"/>
    <mergeCell ref="AD77:AF77"/>
    <mergeCell ref="AG77:AI77"/>
    <mergeCell ref="AK82:AL82"/>
    <mergeCell ref="AM82:AN82"/>
    <mergeCell ref="AO82:AQ82"/>
    <mergeCell ref="AR82:AT82"/>
    <mergeCell ref="AU82:AZ82"/>
    <mergeCell ref="AK81:AL81"/>
    <mergeCell ref="AM81:AN81"/>
    <mergeCell ref="AO81:AQ81"/>
    <mergeCell ref="AR81:AT81"/>
    <mergeCell ref="AU81:AZ81"/>
    <mergeCell ref="U81:X81"/>
    <mergeCell ref="Y81:AA81"/>
    <mergeCell ref="AB81:AC81"/>
    <mergeCell ref="AD81:AF81"/>
    <mergeCell ref="AG81:AI81"/>
    <mergeCell ref="AK80:AL80"/>
    <mergeCell ref="AM80:AN80"/>
    <mergeCell ref="AO80:AQ80"/>
    <mergeCell ref="AR80:AT80"/>
    <mergeCell ref="AU80:AZ80"/>
    <mergeCell ref="U80:X80"/>
    <mergeCell ref="Y80:AA80"/>
    <mergeCell ref="AB80:AC80"/>
    <mergeCell ref="AD80:AF80"/>
    <mergeCell ref="AG80:AI80"/>
    <mergeCell ref="AK85:AL85"/>
    <mergeCell ref="AM85:AN85"/>
    <mergeCell ref="AO85:AQ85"/>
    <mergeCell ref="AR85:AT85"/>
    <mergeCell ref="AU85:AZ85"/>
    <mergeCell ref="AK84:AL84"/>
    <mergeCell ref="AM84:AN84"/>
    <mergeCell ref="AO84:AQ84"/>
    <mergeCell ref="AR84:AT84"/>
    <mergeCell ref="AU84:AZ84"/>
    <mergeCell ref="U84:X84"/>
    <mergeCell ref="Y84:AA84"/>
    <mergeCell ref="AB84:AC84"/>
    <mergeCell ref="AD84:AF84"/>
    <mergeCell ref="AG84:AI84"/>
    <mergeCell ref="AK83:AL83"/>
    <mergeCell ref="AM83:AN83"/>
    <mergeCell ref="AO83:AQ83"/>
    <mergeCell ref="AR83:AT83"/>
    <mergeCell ref="AU83:AZ83"/>
    <mergeCell ref="U83:X83"/>
    <mergeCell ref="Y83:AA83"/>
    <mergeCell ref="AB83:AC83"/>
    <mergeCell ref="AD83:AF83"/>
    <mergeCell ref="AG83:AI83"/>
    <mergeCell ref="AK88:AL88"/>
    <mergeCell ref="AM88:AN88"/>
    <mergeCell ref="AO88:AQ88"/>
    <mergeCell ref="AR88:AT88"/>
    <mergeCell ref="AU88:AZ88"/>
    <mergeCell ref="AK87:AL87"/>
    <mergeCell ref="AM87:AN87"/>
    <mergeCell ref="AO87:AQ87"/>
    <mergeCell ref="AR87:AT87"/>
    <mergeCell ref="AU87:AZ87"/>
    <mergeCell ref="U87:X87"/>
    <mergeCell ref="Y87:AA87"/>
    <mergeCell ref="AB87:AC87"/>
    <mergeCell ref="AD87:AF87"/>
    <mergeCell ref="AG87:AI87"/>
    <mergeCell ref="AK86:AL86"/>
    <mergeCell ref="AM86:AN86"/>
    <mergeCell ref="AO86:AQ86"/>
    <mergeCell ref="AR86:AT86"/>
    <mergeCell ref="AU86:AZ86"/>
    <mergeCell ref="U86:X86"/>
    <mergeCell ref="Y86:AA86"/>
    <mergeCell ref="AB86:AC86"/>
    <mergeCell ref="AD86:AF86"/>
    <mergeCell ref="AG86:AI86"/>
    <mergeCell ref="AK91:AL91"/>
    <mergeCell ref="AM91:AN91"/>
    <mergeCell ref="AO91:AQ91"/>
    <mergeCell ref="AR91:AT91"/>
    <mergeCell ref="AU91:AZ91"/>
    <mergeCell ref="AK90:AL90"/>
    <mergeCell ref="AM90:AN90"/>
    <mergeCell ref="AO90:AQ90"/>
    <mergeCell ref="AR90:AT90"/>
    <mergeCell ref="AU90:AZ90"/>
    <mergeCell ref="U90:X90"/>
    <mergeCell ref="Y90:AA90"/>
    <mergeCell ref="AB90:AC90"/>
    <mergeCell ref="AD90:AF90"/>
    <mergeCell ref="AG90:AI90"/>
    <mergeCell ref="AK89:AL89"/>
    <mergeCell ref="AM89:AN89"/>
    <mergeCell ref="AO89:AQ89"/>
    <mergeCell ref="AR89:AT89"/>
    <mergeCell ref="AU89:AZ89"/>
    <mergeCell ref="U89:X89"/>
    <mergeCell ref="Y89:AA89"/>
    <mergeCell ref="AB89:AC89"/>
    <mergeCell ref="AD89:AF89"/>
    <mergeCell ref="AG89:AI89"/>
    <mergeCell ref="AK94:AL94"/>
    <mergeCell ref="AM94:AN94"/>
    <mergeCell ref="AO94:AQ94"/>
    <mergeCell ref="AR94:AT94"/>
    <mergeCell ref="AU94:AZ94"/>
    <mergeCell ref="AK93:AL93"/>
    <mergeCell ref="AM93:AN93"/>
    <mergeCell ref="AO93:AQ93"/>
    <mergeCell ref="AR93:AT93"/>
    <mergeCell ref="AU93:AZ93"/>
    <mergeCell ref="U93:X93"/>
    <mergeCell ref="Y93:AA93"/>
    <mergeCell ref="AB93:AC93"/>
    <mergeCell ref="AD93:AF93"/>
    <mergeCell ref="AG93:AI93"/>
    <mergeCell ref="AK92:AL92"/>
    <mergeCell ref="AM92:AN92"/>
    <mergeCell ref="AO92:AQ92"/>
    <mergeCell ref="AR92:AT92"/>
    <mergeCell ref="AU92:AZ92"/>
    <mergeCell ref="U92:X92"/>
    <mergeCell ref="Y92:AA92"/>
    <mergeCell ref="AB92:AC92"/>
    <mergeCell ref="AD92:AF92"/>
    <mergeCell ref="AG92:AI92"/>
    <mergeCell ref="AK97:AL97"/>
    <mergeCell ref="AM97:AN97"/>
    <mergeCell ref="AO97:AQ97"/>
    <mergeCell ref="AR97:AT97"/>
    <mergeCell ref="AU97:AZ97"/>
    <mergeCell ref="AK96:AL96"/>
    <mergeCell ref="AM96:AN96"/>
    <mergeCell ref="AO96:AQ96"/>
    <mergeCell ref="AR96:AT96"/>
    <mergeCell ref="AU96:AZ96"/>
    <mergeCell ref="U96:X96"/>
    <mergeCell ref="Y96:AA96"/>
    <mergeCell ref="AB96:AC96"/>
    <mergeCell ref="AD96:AF96"/>
    <mergeCell ref="AG96:AI96"/>
    <mergeCell ref="AK95:AL95"/>
    <mergeCell ref="AM95:AN95"/>
    <mergeCell ref="AO95:AQ95"/>
    <mergeCell ref="AR95:AT95"/>
    <mergeCell ref="AU95:AZ95"/>
    <mergeCell ref="U95:X95"/>
    <mergeCell ref="Y95:AA95"/>
    <mergeCell ref="AB95:AC95"/>
    <mergeCell ref="AD95:AF95"/>
    <mergeCell ref="AG95:AI95"/>
    <mergeCell ref="AK100:AL100"/>
    <mergeCell ref="AM100:AN100"/>
    <mergeCell ref="AO100:AQ100"/>
    <mergeCell ref="AR100:AT100"/>
    <mergeCell ref="AU100:AZ100"/>
    <mergeCell ref="AK99:AL99"/>
    <mergeCell ref="AM99:AN99"/>
    <mergeCell ref="AO99:AQ99"/>
    <mergeCell ref="AR99:AT99"/>
    <mergeCell ref="AU99:AZ99"/>
    <mergeCell ref="U99:X99"/>
    <mergeCell ref="Y99:AA99"/>
    <mergeCell ref="AB99:AC99"/>
    <mergeCell ref="AD99:AF99"/>
    <mergeCell ref="AG99:AI99"/>
    <mergeCell ref="AK98:AL98"/>
    <mergeCell ref="AM98:AN98"/>
    <mergeCell ref="AO98:AQ98"/>
    <mergeCell ref="AR98:AT98"/>
    <mergeCell ref="AU98:AZ98"/>
    <mergeCell ref="U98:X98"/>
    <mergeCell ref="Y98:AA98"/>
    <mergeCell ref="AB98:AC98"/>
    <mergeCell ref="AD98:AF98"/>
    <mergeCell ref="AG98:AI98"/>
    <mergeCell ref="AK103:AL103"/>
    <mergeCell ref="AM103:AN103"/>
    <mergeCell ref="AO103:AQ103"/>
    <mergeCell ref="AR103:AT103"/>
    <mergeCell ref="AU103:AZ103"/>
    <mergeCell ref="AK102:AL102"/>
    <mergeCell ref="AM102:AN102"/>
    <mergeCell ref="AO102:AQ102"/>
    <mergeCell ref="AR102:AT102"/>
    <mergeCell ref="AU102:AZ102"/>
    <mergeCell ref="U102:X102"/>
    <mergeCell ref="Y102:AA102"/>
    <mergeCell ref="AB102:AC102"/>
    <mergeCell ref="AD102:AF102"/>
    <mergeCell ref="AG102:AI102"/>
    <mergeCell ref="AK101:AL101"/>
    <mergeCell ref="AM101:AN101"/>
    <mergeCell ref="AO101:AQ101"/>
    <mergeCell ref="AR101:AT101"/>
    <mergeCell ref="AU101:AZ101"/>
    <mergeCell ref="U101:X101"/>
    <mergeCell ref="Y101:AA101"/>
    <mergeCell ref="AB101:AC101"/>
    <mergeCell ref="AD101:AF101"/>
    <mergeCell ref="AG101:AI101"/>
    <mergeCell ref="AK106:AL106"/>
    <mergeCell ref="AM106:AN106"/>
    <mergeCell ref="AO106:AQ106"/>
    <mergeCell ref="AR106:AT106"/>
    <mergeCell ref="AU106:AZ106"/>
    <mergeCell ref="AK105:AL105"/>
    <mergeCell ref="AM105:AN105"/>
    <mergeCell ref="AO105:AQ105"/>
    <mergeCell ref="AR105:AT105"/>
    <mergeCell ref="AU105:AZ105"/>
    <mergeCell ref="U105:X105"/>
    <mergeCell ref="Y105:AA105"/>
    <mergeCell ref="AB105:AC105"/>
    <mergeCell ref="AD105:AF105"/>
    <mergeCell ref="AG105:AI105"/>
    <mergeCell ref="AK104:AL104"/>
    <mergeCell ref="AM104:AN104"/>
    <mergeCell ref="AO104:AQ104"/>
    <mergeCell ref="AR104:AT104"/>
    <mergeCell ref="AU104:AZ104"/>
    <mergeCell ref="U104:X104"/>
    <mergeCell ref="Y104:AA104"/>
    <mergeCell ref="AB104:AC104"/>
    <mergeCell ref="AD104:AF104"/>
    <mergeCell ref="AG104:AI104"/>
    <mergeCell ref="AK109:AL109"/>
    <mergeCell ref="AM109:AN109"/>
    <mergeCell ref="AO109:AQ109"/>
    <mergeCell ref="AR109:AT109"/>
    <mergeCell ref="AU109:AZ109"/>
    <mergeCell ref="AK108:AL108"/>
    <mergeCell ref="AM108:AN108"/>
    <mergeCell ref="AO108:AQ108"/>
    <mergeCell ref="AR108:AT108"/>
    <mergeCell ref="AU108:AZ108"/>
    <mergeCell ref="U108:X108"/>
    <mergeCell ref="Y108:AA108"/>
    <mergeCell ref="AB108:AC108"/>
    <mergeCell ref="AD108:AF108"/>
    <mergeCell ref="AG108:AI108"/>
    <mergeCell ref="AK107:AL107"/>
    <mergeCell ref="AM107:AN107"/>
    <mergeCell ref="AO107:AQ107"/>
    <mergeCell ref="AR107:AT107"/>
    <mergeCell ref="AU107:AZ107"/>
    <mergeCell ref="U107:X107"/>
    <mergeCell ref="Y107:AA107"/>
    <mergeCell ref="AB107:AC107"/>
    <mergeCell ref="AD107:AF107"/>
    <mergeCell ref="AG107:AI107"/>
    <mergeCell ref="AK112:AL112"/>
    <mergeCell ref="AM112:AN112"/>
    <mergeCell ref="AO112:AQ112"/>
    <mergeCell ref="AR112:AT112"/>
    <mergeCell ref="AU112:AZ112"/>
    <mergeCell ref="AK111:AL111"/>
    <mergeCell ref="AM111:AN111"/>
    <mergeCell ref="AO111:AQ111"/>
    <mergeCell ref="AR111:AT111"/>
    <mergeCell ref="AU111:AZ111"/>
    <mergeCell ref="U111:X111"/>
    <mergeCell ref="Y111:AA111"/>
    <mergeCell ref="AB111:AC111"/>
    <mergeCell ref="AD111:AF111"/>
    <mergeCell ref="AG111:AI111"/>
    <mergeCell ref="AK110:AL110"/>
    <mergeCell ref="AM110:AN110"/>
    <mergeCell ref="AO110:AQ110"/>
    <mergeCell ref="AR110:AT110"/>
    <mergeCell ref="AU110:AZ110"/>
    <mergeCell ref="U110:X110"/>
    <mergeCell ref="Y110:AA110"/>
    <mergeCell ref="AB110:AC110"/>
    <mergeCell ref="AD110:AF110"/>
    <mergeCell ref="AG110:AI110"/>
    <mergeCell ref="AK115:AL115"/>
    <mergeCell ref="AM115:AN115"/>
    <mergeCell ref="AO115:AQ115"/>
    <mergeCell ref="AR115:AT115"/>
    <mergeCell ref="AU115:AZ115"/>
    <mergeCell ref="AK114:AL114"/>
    <mergeCell ref="AM114:AN114"/>
    <mergeCell ref="AO114:AQ114"/>
    <mergeCell ref="AR114:AT114"/>
    <mergeCell ref="AU114:AZ114"/>
    <mergeCell ref="U114:X114"/>
    <mergeCell ref="Y114:AA114"/>
    <mergeCell ref="AB114:AC114"/>
    <mergeCell ref="AD114:AF114"/>
    <mergeCell ref="AG114:AI114"/>
    <mergeCell ref="AK113:AL113"/>
    <mergeCell ref="AM113:AN113"/>
    <mergeCell ref="AO113:AQ113"/>
    <mergeCell ref="AR113:AT113"/>
    <mergeCell ref="AU113:AZ113"/>
    <mergeCell ref="U113:X113"/>
    <mergeCell ref="Y113:AA113"/>
    <mergeCell ref="AB113:AC113"/>
    <mergeCell ref="AD113:AF113"/>
    <mergeCell ref="AG113:AI113"/>
    <mergeCell ref="AK118:AL118"/>
    <mergeCell ref="AM118:AN118"/>
    <mergeCell ref="AO118:AQ118"/>
    <mergeCell ref="AR118:AT118"/>
    <mergeCell ref="AU118:AZ118"/>
    <mergeCell ref="AK117:AL117"/>
    <mergeCell ref="AM117:AN117"/>
    <mergeCell ref="AO117:AQ117"/>
    <mergeCell ref="AR117:AT117"/>
    <mergeCell ref="AU117:AZ117"/>
    <mergeCell ref="U117:X117"/>
    <mergeCell ref="Y117:AA117"/>
    <mergeCell ref="AB117:AC117"/>
    <mergeCell ref="AD117:AF117"/>
    <mergeCell ref="AG117:AI117"/>
    <mergeCell ref="AK116:AL116"/>
    <mergeCell ref="AM116:AN116"/>
    <mergeCell ref="AO116:AQ116"/>
    <mergeCell ref="AR116:AT116"/>
    <mergeCell ref="AU116:AZ116"/>
    <mergeCell ref="U116:X116"/>
    <mergeCell ref="Y116:AA116"/>
    <mergeCell ref="AB116:AC116"/>
    <mergeCell ref="AD116:AF116"/>
    <mergeCell ref="AG116:AI116"/>
    <mergeCell ref="AK121:AL121"/>
    <mergeCell ref="AM121:AN121"/>
    <mergeCell ref="AO121:AQ121"/>
    <mergeCell ref="AR121:AT121"/>
    <mergeCell ref="AU121:AZ121"/>
    <mergeCell ref="AK120:AL120"/>
    <mergeCell ref="AM120:AN120"/>
    <mergeCell ref="AO120:AQ120"/>
    <mergeCell ref="AR120:AT120"/>
    <mergeCell ref="AU120:AZ120"/>
    <mergeCell ref="U120:X120"/>
    <mergeCell ref="Y120:AA120"/>
    <mergeCell ref="AB120:AC120"/>
    <mergeCell ref="AD120:AF120"/>
    <mergeCell ref="AG120:AI120"/>
    <mergeCell ref="AK119:AL119"/>
    <mergeCell ref="AM119:AN119"/>
    <mergeCell ref="AO119:AQ119"/>
    <mergeCell ref="AR119:AT119"/>
    <mergeCell ref="AU119:AZ119"/>
    <mergeCell ref="U119:X119"/>
    <mergeCell ref="Y119:AA119"/>
    <mergeCell ref="AB119:AC119"/>
    <mergeCell ref="AD119:AF119"/>
    <mergeCell ref="AG119:AI119"/>
    <mergeCell ref="AK124:AL124"/>
    <mergeCell ref="AM124:AN124"/>
    <mergeCell ref="AO124:AQ124"/>
    <mergeCell ref="AR124:AT124"/>
    <mergeCell ref="AU124:AZ124"/>
    <mergeCell ref="AK123:AL123"/>
    <mergeCell ref="AM123:AN123"/>
    <mergeCell ref="AO123:AQ123"/>
    <mergeCell ref="AR123:AT123"/>
    <mergeCell ref="AU123:AZ123"/>
    <mergeCell ref="U123:X123"/>
    <mergeCell ref="Y123:AA123"/>
    <mergeCell ref="AB123:AC123"/>
    <mergeCell ref="AD123:AF123"/>
    <mergeCell ref="AG123:AI123"/>
    <mergeCell ref="AK122:AL122"/>
    <mergeCell ref="AM122:AN122"/>
    <mergeCell ref="AO122:AQ122"/>
    <mergeCell ref="AR122:AT122"/>
    <mergeCell ref="AU122:AZ122"/>
    <mergeCell ref="U122:X122"/>
    <mergeCell ref="Y122:AA122"/>
    <mergeCell ref="AB122:AC122"/>
    <mergeCell ref="AD122:AF122"/>
    <mergeCell ref="AG122:AI122"/>
    <mergeCell ref="AK127:AL127"/>
    <mergeCell ref="AM127:AN127"/>
    <mergeCell ref="AO127:AQ127"/>
    <mergeCell ref="AR127:AT127"/>
    <mergeCell ref="AU127:AZ127"/>
    <mergeCell ref="AK126:AL126"/>
    <mergeCell ref="AM126:AN126"/>
    <mergeCell ref="AO126:AQ126"/>
    <mergeCell ref="AR126:AT126"/>
    <mergeCell ref="AU126:AZ126"/>
    <mergeCell ref="U126:X126"/>
    <mergeCell ref="Y126:AA126"/>
    <mergeCell ref="AB126:AC126"/>
    <mergeCell ref="AD126:AF126"/>
    <mergeCell ref="AG126:AI126"/>
    <mergeCell ref="AK125:AL125"/>
    <mergeCell ref="AM125:AN125"/>
    <mergeCell ref="AO125:AQ125"/>
    <mergeCell ref="AR125:AT125"/>
    <mergeCell ref="AU125:AZ125"/>
    <mergeCell ref="U125:X125"/>
    <mergeCell ref="Y125:AA125"/>
    <mergeCell ref="AB125:AC125"/>
    <mergeCell ref="AD125:AF125"/>
    <mergeCell ref="AG125:AI125"/>
    <mergeCell ref="AK130:AL130"/>
    <mergeCell ref="AM130:AN130"/>
    <mergeCell ref="AO130:AQ130"/>
    <mergeCell ref="AR130:AT130"/>
    <mergeCell ref="AU130:AZ130"/>
    <mergeCell ref="AK129:AL129"/>
    <mergeCell ref="AM129:AN129"/>
    <mergeCell ref="AO129:AQ129"/>
    <mergeCell ref="AR129:AT129"/>
    <mergeCell ref="AU129:AZ129"/>
    <mergeCell ref="U129:X129"/>
    <mergeCell ref="Y129:AA129"/>
    <mergeCell ref="AB129:AC129"/>
    <mergeCell ref="AD129:AF129"/>
    <mergeCell ref="AG129:AI129"/>
    <mergeCell ref="AK128:AL128"/>
    <mergeCell ref="AM128:AN128"/>
    <mergeCell ref="AO128:AQ128"/>
    <mergeCell ref="AR128:AT128"/>
    <mergeCell ref="AU128:AZ128"/>
    <mergeCell ref="U128:X128"/>
    <mergeCell ref="Y128:AA128"/>
    <mergeCell ref="AB128:AC128"/>
    <mergeCell ref="AD128:AF128"/>
    <mergeCell ref="AG128:AI128"/>
    <mergeCell ref="AK133:AL133"/>
    <mergeCell ref="AM133:AN133"/>
    <mergeCell ref="AO133:AQ133"/>
    <mergeCell ref="AR133:AT133"/>
    <mergeCell ref="AU133:AZ133"/>
    <mergeCell ref="AK132:AL132"/>
    <mergeCell ref="AM132:AN132"/>
    <mergeCell ref="AO132:AQ132"/>
    <mergeCell ref="AR132:AT132"/>
    <mergeCell ref="AU132:AZ132"/>
    <mergeCell ref="U132:X132"/>
    <mergeCell ref="Y132:AA132"/>
    <mergeCell ref="AB132:AC132"/>
    <mergeCell ref="AD132:AF132"/>
    <mergeCell ref="AG132:AI132"/>
    <mergeCell ref="AK131:AL131"/>
    <mergeCell ref="AM131:AN131"/>
    <mergeCell ref="AO131:AQ131"/>
    <mergeCell ref="AR131:AT131"/>
    <mergeCell ref="AU131:AZ131"/>
    <mergeCell ref="U131:X131"/>
    <mergeCell ref="Y131:AA131"/>
    <mergeCell ref="AB131:AC131"/>
    <mergeCell ref="AD131:AF131"/>
    <mergeCell ref="AG131:AI131"/>
    <mergeCell ref="AK136:AL136"/>
    <mergeCell ref="AM136:AN136"/>
    <mergeCell ref="AO136:AQ136"/>
    <mergeCell ref="AR136:AT136"/>
    <mergeCell ref="AU136:AZ136"/>
    <mergeCell ref="AK135:AL135"/>
    <mergeCell ref="AM135:AN135"/>
    <mergeCell ref="AO135:AQ135"/>
    <mergeCell ref="AR135:AT135"/>
    <mergeCell ref="AU135:AZ135"/>
    <mergeCell ref="U135:X135"/>
    <mergeCell ref="Y135:AA135"/>
    <mergeCell ref="AB135:AC135"/>
    <mergeCell ref="AD135:AF135"/>
    <mergeCell ref="AG135:AI135"/>
    <mergeCell ref="AK134:AL134"/>
    <mergeCell ref="AM134:AN134"/>
    <mergeCell ref="AO134:AQ134"/>
    <mergeCell ref="AR134:AT134"/>
    <mergeCell ref="AU134:AZ134"/>
    <mergeCell ref="U134:X134"/>
    <mergeCell ref="Y134:AA134"/>
    <mergeCell ref="AB134:AC134"/>
    <mergeCell ref="AD134:AF134"/>
    <mergeCell ref="AG134:AI134"/>
    <mergeCell ref="AK139:AL139"/>
    <mergeCell ref="AM139:AN139"/>
    <mergeCell ref="AO139:AQ139"/>
    <mergeCell ref="AR139:AT139"/>
    <mergeCell ref="AU139:AZ139"/>
    <mergeCell ref="AK138:AL138"/>
    <mergeCell ref="AM138:AN138"/>
    <mergeCell ref="AO138:AQ138"/>
    <mergeCell ref="AR138:AT138"/>
    <mergeCell ref="AU138:AZ138"/>
    <mergeCell ref="U138:X138"/>
    <mergeCell ref="Y138:AA138"/>
    <mergeCell ref="AB138:AC138"/>
    <mergeCell ref="AD138:AF138"/>
    <mergeCell ref="AG138:AI138"/>
    <mergeCell ref="AK137:AL137"/>
    <mergeCell ref="AM137:AN137"/>
    <mergeCell ref="AO137:AQ137"/>
    <mergeCell ref="AR137:AT137"/>
    <mergeCell ref="AU137:AZ137"/>
    <mergeCell ref="U137:X137"/>
    <mergeCell ref="Y137:AA137"/>
    <mergeCell ref="AB137:AC137"/>
    <mergeCell ref="AD137:AF137"/>
    <mergeCell ref="AG137:AI137"/>
    <mergeCell ref="AK142:AL142"/>
    <mergeCell ref="AM142:AN142"/>
    <mergeCell ref="AO142:AQ142"/>
    <mergeCell ref="AR142:AT142"/>
    <mergeCell ref="AU142:AZ142"/>
    <mergeCell ref="AK141:AL141"/>
    <mergeCell ref="AM141:AN141"/>
    <mergeCell ref="AO141:AQ141"/>
    <mergeCell ref="AR141:AT141"/>
    <mergeCell ref="AU141:AZ141"/>
    <mergeCell ref="U141:X141"/>
    <mergeCell ref="Y141:AA141"/>
    <mergeCell ref="AB141:AC141"/>
    <mergeCell ref="AD141:AF141"/>
    <mergeCell ref="AG141:AI141"/>
    <mergeCell ref="AK140:AL140"/>
    <mergeCell ref="AM140:AN140"/>
    <mergeCell ref="AO140:AQ140"/>
    <mergeCell ref="AR140:AT140"/>
    <mergeCell ref="AU140:AZ140"/>
    <mergeCell ref="U140:X140"/>
    <mergeCell ref="Y140:AA140"/>
    <mergeCell ref="AB140:AC140"/>
    <mergeCell ref="AD140:AF140"/>
    <mergeCell ref="AG140:AI140"/>
    <mergeCell ref="AK145:AL145"/>
    <mergeCell ref="AM145:AN145"/>
    <mergeCell ref="AO145:AQ145"/>
    <mergeCell ref="AR145:AT145"/>
    <mergeCell ref="AU145:AZ145"/>
    <mergeCell ref="AK144:AL144"/>
    <mergeCell ref="AM144:AN144"/>
    <mergeCell ref="AO144:AQ144"/>
    <mergeCell ref="AR144:AT144"/>
    <mergeCell ref="AU144:AZ144"/>
    <mergeCell ref="U144:X144"/>
    <mergeCell ref="Y144:AA144"/>
    <mergeCell ref="AB144:AC144"/>
    <mergeCell ref="AD144:AF144"/>
    <mergeCell ref="AG144:AI144"/>
    <mergeCell ref="AK143:AL143"/>
    <mergeCell ref="AM143:AN143"/>
    <mergeCell ref="AO143:AQ143"/>
    <mergeCell ref="AR143:AT143"/>
    <mergeCell ref="AU143:AZ143"/>
    <mergeCell ref="U143:X143"/>
    <mergeCell ref="Y143:AA143"/>
    <mergeCell ref="AB143:AC143"/>
    <mergeCell ref="AD143:AF143"/>
    <mergeCell ref="AG143:AI143"/>
    <mergeCell ref="AK148:AL148"/>
    <mergeCell ref="AM148:AN148"/>
    <mergeCell ref="AO148:AQ148"/>
    <mergeCell ref="AR148:AT148"/>
    <mergeCell ref="AU148:AZ148"/>
    <mergeCell ref="AK147:AL147"/>
    <mergeCell ref="AM147:AN147"/>
    <mergeCell ref="AO147:AQ147"/>
    <mergeCell ref="AR147:AT147"/>
    <mergeCell ref="AU147:AZ147"/>
    <mergeCell ref="U147:X147"/>
    <mergeCell ref="Y147:AA147"/>
    <mergeCell ref="AB147:AC147"/>
    <mergeCell ref="AD147:AF147"/>
    <mergeCell ref="AG147:AI147"/>
    <mergeCell ref="AK146:AL146"/>
    <mergeCell ref="AM146:AN146"/>
    <mergeCell ref="AO146:AQ146"/>
    <mergeCell ref="AR146:AT146"/>
    <mergeCell ref="AU146:AZ146"/>
    <mergeCell ref="U146:X146"/>
    <mergeCell ref="Y146:AA146"/>
    <mergeCell ref="AB146:AC146"/>
    <mergeCell ref="AD146:AF146"/>
    <mergeCell ref="AG146:AI146"/>
    <mergeCell ref="AK151:AL151"/>
    <mergeCell ref="AM151:AN151"/>
    <mergeCell ref="AO151:AQ151"/>
    <mergeCell ref="AR151:AT151"/>
    <mergeCell ref="AU151:AZ151"/>
    <mergeCell ref="AK150:AL150"/>
    <mergeCell ref="AM150:AN150"/>
    <mergeCell ref="AO150:AQ150"/>
    <mergeCell ref="AR150:AT150"/>
    <mergeCell ref="AU150:AZ150"/>
    <mergeCell ref="U150:X150"/>
    <mergeCell ref="Y150:AA150"/>
    <mergeCell ref="AB150:AC150"/>
    <mergeCell ref="AD150:AF150"/>
    <mergeCell ref="AG150:AI150"/>
    <mergeCell ref="AK149:AL149"/>
    <mergeCell ref="AM149:AN149"/>
    <mergeCell ref="AO149:AQ149"/>
    <mergeCell ref="AR149:AT149"/>
    <mergeCell ref="AU149:AZ149"/>
    <mergeCell ref="U149:X149"/>
    <mergeCell ref="Y149:AA149"/>
    <mergeCell ref="AB149:AC149"/>
    <mergeCell ref="AD149:AF149"/>
    <mergeCell ref="AG149:AI149"/>
    <mergeCell ref="AK154:AL154"/>
    <mergeCell ref="AM154:AN154"/>
    <mergeCell ref="AO154:AQ154"/>
    <mergeCell ref="AR154:AT154"/>
    <mergeCell ref="AU154:AZ154"/>
    <mergeCell ref="AK153:AL153"/>
    <mergeCell ref="AM153:AN153"/>
    <mergeCell ref="AO153:AQ153"/>
    <mergeCell ref="AR153:AT153"/>
    <mergeCell ref="AU153:AZ153"/>
    <mergeCell ref="U153:X153"/>
    <mergeCell ref="Y153:AA153"/>
    <mergeCell ref="AB153:AC153"/>
    <mergeCell ref="AD153:AF153"/>
    <mergeCell ref="AG153:AI153"/>
    <mergeCell ref="AK152:AL152"/>
    <mergeCell ref="AM152:AN152"/>
    <mergeCell ref="AO152:AQ152"/>
    <mergeCell ref="AR152:AT152"/>
    <mergeCell ref="AU152:AZ152"/>
    <mergeCell ref="U152:X152"/>
    <mergeCell ref="Y152:AA152"/>
    <mergeCell ref="AB152:AC152"/>
    <mergeCell ref="AD152:AF152"/>
    <mergeCell ref="AG152:AI152"/>
    <mergeCell ref="AK157:AL157"/>
    <mergeCell ref="AM157:AN157"/>
    <mergeCell ref="AO157:AQ157"/>
    <mergeCell ref="AR157:AT157"/>
    <mergeCell ref="AU157:AZ157"/>
    <mergeCell ref="AK156:AL156"/>
    <mergeCell ref="AM156:AN156"/>
    <mergeCell ref="AO156:AQ156"/>
    <mergeCell ref="AR156:AT156"/>
    <mergeCell ref="AU156:AZ156"/>
    <mergeCell ref="U156:X156"/>
    <mergeCell ref="Y156:AA156"/>
    <mergeCell ref="AB156:AC156"/>
    <mergeCell ref="AD156:AF156"/>
    <mergeCell ref="AG156:AI156"/>
    <mergeCell ref="AK155:AL155"/>
    <mergeCell ref="AM155:AN155"/>
    <mergeCell ref="AO155:AQ155"/>
    <mergeCell ref="AR155:AT155"/>
    <mergeCell ref="AU155:AZ155"/>
    <mergeCell ref="U155:X155"/>
    <mergeCell ref="Y155:AA155"/>
    <mergeCell ref="AB155:AC155"/>
    <mergeCell ref="AD155:AF155"/>
    <mergeCell ref="AG155:AI155"/>
    <mergeCell ref="AK160:AL160"/>
    <mergeCell ref="AM160:AN160"/>
    <mergeCell ref="AO160:AQ160"/>
    <mergeCell ref="AR160:AT160"/>
    <mergeCell ref="AU160:AZ160"/>
    <mergeCell ref="AK159:AL159"/>
    <mergeCell ref="AM159:AN159"/>
    <mergeCell ref="AO159:AQ159"/>
    <mergeCell ref="AR159:AT159"/>
    <mergeCell ref="AU159:AZ159"/>
    <mergeCell ref="U159:X159"/>
    <mergeCell ref="Y159:AA159"/>
    <mergeCell ref="AB159:AC159"/>
    <mergeCell ref="AD159:AF159"/>
    <mergeCell ref="AG159:AI159"/>
    <mergeCell ref="AK158:AL158"/>
    <mergeCell ref="AM158:AN158"/>
    <mergeCell ref="AO158:AQ158"/>
    <mergeCell ref="AR158:AT158"/>
    <mergeCell ref="AU158:AZ158"/>
    <mergeCell ref="U158:X158"/>
    <mergeCell ref="Y158:AA158"/>
    <mergeCell ref="AB158:AC158"/>
    <mergeCell ref="AD158:AF158"/>
    <mergeCell ref="AG158:AI158"/>
    <mergeCell ref="AK163:AL163"/>
    <mergeCell ref="AM163:AN163"/>
    <mergeCell ref="AO163:AQ163"/>
    <mergeCell ref="AR163:AT163"/>
    <mergeCell ref="AU163:AZ163"/>
    <mergeCell ref="AK162:AL162"/>
    <mergeCell ref="AM162:AN162"/>
    <mergeCell ref="AO162:AQ162"/>
    <mergeCell ref="AR162:AT162"/>
    <mergeCell ref="AU162:AZ162"/>
    <mergeCell ref="U162:X162"/>
    <mergeCell ref="Y162:AA162"/>
    <mergeCell ref="AB162:AC162"/>
    <mergeCell ref="AD162:AF162"/>
    <mergeCell ref="AG162:AI162"/>
    <mergeCell ref="AK161:AL161"/>
    <mergeCell ref="AM161:AN161"/>
    <mergeCell ref="AO161:AQ161"/>
    <mergeCell ref="AR161:AT161"/>
    <mergeCell ref="AU161:AZ161"/>
    <mergeCell ref="U161:X161"/>
    <mergeCell ref="Y161:AA161"/>
    <mergeCell ref="AB161:AC161"/>
    <mergeCell ref="AD161:AF161"/>
    <mergeCell ref="AG161:AI161"/>
    <mergeCell ref="AK166:AL166"/>
    <mergeCell ref="AM166:AN166"/>
    <mergeCell ref="AO166:AQ166"/>
    <mergeCell ref="AR166:AT166"/>
    <mergeCell ref="AU166:AZ166"/>
    <mergeCell ref="AK165:AL165"/>
    <mergeCell ref="AM165:AN165"/>
    <mergeCell ref="AO165:AQ165"/>
    <mergeCell ref="AR165:AT165"/>
    <mergeCell ref="AU165:AZ165"/>
    <mergeCell ref="U165:X165"/>
    <mergeCell ref="Y165:AA165"/>
    <mergeCell ref="AB165:AC165"/>
    <mergeCell ref="AD165:AF165"/>
    <mergeCell ref="AG165:AI165"/>
    <mergeCell ref="AK164:AL164"/>
    <mergeCell ref="AM164:AN164"/>
    <mergeCell ref="AO164:AQ164"/>
    <mergeCell ref="AR164:AT164"/>
    <mergeCell ref="AU164:AZ164"/>
    <mergeCell ref="U164:X164"/>
    <mergeCell ref="Y164:AA164"/>
    <mergeCell ref="AB164:AC164"/>
    <mergeCell ref="AD164:AF164"/>
    <mergeCell ref="AG164:AI164"/>
    <mergeCell ref="AK169:AL169"/>
    <mergeCell ref="AM169:AN169"/>
    <mergeCell ref="AO169:AQ169"/>
    <mergeCell ref="AR169:AT169"/>
    <mergeCell ref="AU169:AZ169"/>
    <mergeCell ref="AK168:AL168"/>
    <mergeCell ref="AM168:AN168"/>
    <mergeCell ref="AO168:AQ168"/>
    <mergeCell ref="AR168:AT168"/>
    <mergeCell ref="AU168:AZ168"/>
    <mergeCell ref="U168:X168"/>
    <mergeCell ref="Y168:AA168"/>
    <mergeCell ref="AB168:AC168"/>
    <mergeCell ref="AD168:AF168"/>
    <mergeCell ref="AG168:AI168"/>
    <mergeCell ref="AK167:AL167"/>
    <mergeCell ref="AM167:AN167"/>
    <mergeCell ref="AO167:AQ167"/>
    <mergeCell ref="AR167:AT167"/>
    <mergeCell ref="AU167:AZ167"/>
    <mergeCell ref="U167:X167"/>
    <mergeCell ref="Y167:AA167"/>
    <mergeCell ref="AB167:AC167"/>
    <mergeCell ref="AD167:AF167"/>
    <mergeCell ref="AG167:AI167"/>
    <mergeCell ref="AK172:AL172"/>
    <mergeCell ref="AM172:AN172"/>
    <mergeCell ref="AO172:AQ172"/>
    <mergeCell ref="AR172:AT172"/>
    <mergeCell ref="AU172:AZ172"/>
    <mergeCell ref="AK171:AL171"/>
    <mergeCell ref="AM171:AN171"/>
    <mergeCell ref="AO171:AQ171"/>
    <mergeCell ref="AR171:AT171"/>
    <mergeCell ref="AU171:AZ171"/>
    <mergeCell ref="U171:X171"/>
    <mergeCell ref="Y171:AA171"/>
    <mergeCell ref="AB171:AC171"/>
    <mergeCell ref="AD171:AF171"/>
    <mergeCell ref="AG171:AI171"/>
    <mergeCell ref="AK170:AL170"/>
    <mergeCell ref="AM170:AN170"/>
    <mergeCell ref="AO170:AQ170"/>
    <mergeCell ref="AR170:AT170"/>
    <mergeCell ref="AU170:AZ170"/>
    <mergeCell ref="U170:X170"/>
    <mergeCell ref="Y170:AA170"/>
    <mergeCell ref="AB170:AC170"/>
    <mergeCell ref="AD170:AF170"/>
    <mergeCell ref="AG170:AI170"/>
    <mergeCell ref="AK175:AL175"/>
    <mergeCell ref="AM175:AN175"/>
    <mergeCell ref="AO175:AQ175"/>
    <mergeCell ref="AR175:AT175"/>
    <mergeCell ref="AU175:AZ175"/>
    <mergeCell ref="AK174:AL174"/>
    <mergeCell ref="AM174:AN174"/>
    <mergeCell ref="AO174:AQ174"/>
    <mergeCell ref="AR174:AT174"/>
    <mergeCell ref="AU174:AZ174"/>
    <mergeCell ref="U174:X174"/>
    <mergeCell ref="Y174:AA174"/>
    <mergeCell ref="AB174:AC174"/>
    <mergeCell ref="AD174:AF174"/>
    <mergeCell ref="AG174:AI174"/>
    <mergeCell ref="AK173:AL173"/>
    <mergeCell ref="AM173:AN173"/>
    <mergeCell ref="AO173:AQ173"/>
    <mergeCell ref="AR173:AT173"/>
    <mergeCell ref="AU173:AZ173"/>
    <mergeCell ref="U173:X173"/>
    <mergeCell ref="Y173:AA173"/>
    <mergeCell ref="AB173:AC173"/>
    <mergeCell ref="AD173:AF173"/>
    <mergeCell ref="AG173:AI173"/>
    <mergeCell ref="AK178:AL178"/>
    <mergeCell ref="AM178:AN178"/>
    <mergeCell ref="AO178:AQ178"/>
    <mergeCell ref="AR178:AT178"/>
    <mergeCell ref="AU178:AZ178"/>
    <mergeCell ref="AK177:AL177"/>
    <mergeCell ref="AM177:AN177"/>
    <mergeCell ref="AO177:AQ177"/>
    <mergeCell ref="AR177:AT177"/>
    <mergeCell ref="AU177:AZ177"/>
    <mergeCell ref="U177:X177"/>
    <mergeCell ref="Y177:AA177"/>
    <mergeCell ref="AB177:AC177"/>
    <mergeCell ref="AD177:AF177"/>
    <mergeCell ref="AG177:AI177"/>
    <mergeCell ref="AK176:AL176"/>
    <mergeCell ref="AM176:AN176"/>
    <mergeCell ref="AO176:AQ176"/>
    <mergeCell ref="AR176:AT176"/>
    <mergeCell ref="AU176:AZ176"/>
    <mergeCell ref="U176:X176"/>
    <mergeCell ref="Y176:AA176"/>
    <mergeCell ref="AB176:AC176"/>
    <mergeCell ref="AD176:AF176"/>
    <mergeCell ref="AG176:AI176"/>
    <mergeCell ref="AK181:AL181"/>
    <mergeCell ref="AM181:AN181"/>
    <mergeCell ref="AO181:AQ181"/>
    <mergeCell ref="AR181:AT181"/>
    <mergeCell ref="AU181:AZ181"/>
    <mergeCell ref="AK180:AL180"/>
    <mergeCell ref="AM180:AN180"/>
    <mergeCell ref="AO180:AQ180"/>
    <mergeCell ref="AR180:AT180"/>
    <mergeCell ref="AU180:AZ180"/>
    <mergeCell ref="U180:X180"/>
    <mergeCell ref="Y180:AA180"/>
    <mergeCell ref="AB180:AC180"/>
    <mergeCell ref="AD180:AF180"/>
    <mergeCell ref="AG180:AI180"/>
    <mergeCell ref="AK179:AL179"/>
    <mergeCell ref="AM179:AN179"/>
    <mergeCell ref="AO179:AQ179"/>
    <mergeCell ref="AR179:AT179"/>
    <mergeCell ref="AU179:AZ179"/>
    <mergeCell ref="U179:X179"/>
    <mergeCell ref="Y179:AA179"/>
    <mergeCell ref="AB179:AC179"/>
    <mergeCell ref="AD179:AF179"/>
    <mergeCell ref="AG179:AI179"/>
    <mergeCell ref="AK184:AL184"/>
    <mergeCell ref="AM184:AN184"/>
    <mergeCell ref="AO184:AQ184"/>
    <mergeCell ref="AR184:AT184"/>
    <mergeCell ref="AU184:AZ184"/>
    <mergeCell ref="AK183:AL183"/>
    <mergeCell ref="AM183:AN183"/>
    <mergeCell ref="AO183:AQ183"/>
    <mergeCell ref="AR183:AT183"/>
    <mergeCell ref="AU183:AZ183"/>
    <mergeCell ref="U183:X183"/>
    <mergeCell ref="Y183:AA183"/>
    <mergeCell ref="AB183:AC183"/>
    <mergeCell ref="AD183:AF183"/>
    <mergeCell ref="AG183:AI183"/>
    <mergeCell ref="AK182:AL182"/>
    <mergeCell ref="AM182:AN182"/>
    <mergeCell ref="AO182:AQ182"/>
    <mergeCell ref="AR182:AT182"/>
    <mergeCell ref="AU182:AZ182"/>
    <mergeCell ref="U182:X182"/>
    <mergeCell ref="Y182:AA182"/>
    <mergeCell ref="AB182:AC182"/>
    <mergeCell ref="AD182:AF182"/>
    <mergeCell ref="AG182:AI182"/>
    <mergeCell ref="AK187:AL187"/>
    <mergeCell ref="AM187:AN187"/>
    <mergeCell ref="AO187:AQ187"/>
    <mergeCell ref="AR187:AT187"/>
    <mergeCell ref="AU187:AZ187"/>
    <mergeCell ref="AK186:AL186"/>
    <mergeCell ref="AM186:AN186"/>
    <mergeCell ref="AO186:AQ186"/>
    <mergeCell ref="AR186:AT186"/>
    <mergeCell ref="AU186:AZ186"/>
    <mergeCell ref="U186:X186"/>
    <mergeCell ref="Y186:AA186"/>
    <mergeCell ref="AB186:AC186"/>
    <mergeCell ref="AD186:AF186"/>
    <mergeCell ref="AG186:AI186"/>
    <mergeCell ref="AK185:AL185"/>
    <mergeCell ref="AM185:AN185"/>
    <mergeCell ref="AO185:AQ185"/>
    <mergeCell ref="AR185:AT185"/>
    <mergeCell ref="AU185:AZ185"/>
    <mergeCell ref="U185:X185"/>
    <mergeCell ref="Y185:AA185"/>
    <mergeCell ref="AB185:AC185"/>
    <mergeCell ref="AD185:AF185"/>
    <mergeCell ref="AG185:AI185"/>
    <mergeCell ref="AK190:AL190"/>
    <mergeCell ref="AM190:AN190"/>
    <mergeCell ref="AO190:AQ190"/>
    <mergeCell ref="AR190:AT190"/>
    <mergeCell ref="AU190:AZ190"/>
    <mergeCell ref="AK189:AL189"/>
    <mergeCell ref="AM189:AN189"/>
    <mergeCell ref="AO189:AQ189"/>
    <mergeCell ref="AR189:AT189"/>
    <mergeCell ref="AU189:AZ189"/>
    <mergeCell ref="U189:X189"/>
    <mergeCell ref="Y189:AA189"/>
    <mergeCell ref="AB189:AC189"/>
    <mergeCell ref="AD189:AF189"/>
    <mergeCell ref="AG189:AI189"/>
    <mergeCell ref="AK188:AL188"/>
    <mergeCell ref="AM188:AN188"/>
    <mergeCell ref="AO188:AQ188"/>
    <mergeCell ref="AR188:AT188"/>
    <mergeCell ref="AU188:AZ188"/>
    <mergeCell ref="U188:X188"/>
    <mergeCell ref="Y188:AA188"/>
    <mergeCell ref="AB188:AC188"/>
    <mergeCell ref="AD188:AF188"/>
    <mergeCell ref="AG188:AI188"/>
    <mergeCell ref="AK193:AL193"/>
    <mergeCell ref="AM193:AN193"/>
    <mergeCell ref="AO193:AQ193"/>
    <mergeCell ref="AR193:AT193"/>
    <mergeCell ref="AU193:AZ193"/>
    <mergeCell ref="AK192:AL192"/>
    <mergeCell ref="AM192:AN192"/>
    <mergeCell ref="AO192:AQ192"/>
    <mergeCell ref="AR192:AT192"/>
    <mergeCell ref="AU192:AZ192"/>
    <mergeCell ref="U192:X192"/>
    <mergeCell ref="Y192:AA192"/>
    <mergeCell ref="AB192:AC192"/>
    <mergeCell ref="AD192:AF192"/>
    <mergeCell ref="AG192:AI192"/>
    <mergeCell ref="AK191:AL191"/>
    <mergeCell ref="AM191:AN191"/>
    <mergeCell ref="AO191:AQ191"/>
    <mergeCell ref="AR191:AT191"/>
    <mergeCell ref="AU191:AZ191"/>
    <mergeCell ref="U191:X191"/>
    <mergeCell ref="Y191:AA191"/>
    <mergeCell ref="AB191:AC191"/>
    <mergeCell ref="AD191:AF191"/>
    <mergeCell ref="AG191:AI191"/>
    <mergeCell ref="AK196:AL196"/>
    <mergeCell ref="AM196:AN196"/>
    <mergeCell ref="AO196:AQ196"/>
    <mergeCell ref="AR196:AT196"/>
    <mergeCell ref="AU196:AZ196"/>
    <mergeCell ref="AK195:AL195"/>
    <mergeCell ref="AM195:AN195"/>
    <mergeCell ref="AO195:AQ195"/>
    <mergeCell ref="AR195:AT195"/>
    <mergeCell ref="AU195:AZ195"/>
    <mergeCell ref="U195:X195"/>
    <mergeCell ref="Y195:AA195"/>
    <mergeCell ref="AB195:AC195"/>
    <mergeCell ref="AD195:AF195"/>
    <mergeCell ref="AG195:AI195"/>
    <mergeCell ref="AK194:AL194"/>
    <mergeCell ref="AM194:AN194"/>
    <mergeCell ref="AO194:AQ194"/>
    <mergeCell ref="AR194:AT194"/>
    <mergeCell ref="AU194:AZ194"/>
    <mergeCell ref="U194:X194"/>
    <mergeCell ref="Y194:AA194"/>
    <mergeCell ref="AB194:AC194"/>
    <mergeCell ref="AD194:AF194"/>
    <mergeCell ref="AG194:AI194"/>
    <mergeCell ref="AK199:AL199"/>
    <mergeCell ref="AM199:AN199"/>
    <mergeCell ref="AO199:AQ199"/>
    <mergeCell ref="AR199:AT199"/>
    <mergeCell ref="AU199:AZ199"/>
    <mergeCell ref="AK198:AL198"/>
    <mergeCell ref="AM198:AN198"/>
    <mergeCell ref="AO198:AQ198"/>
    <mergeCell ref="AR198:AT198"/>
    <mergeCell ref="AU198:AZ198"/>
    <mergeCell ref="U198:X198"/>
    <mergeCell ref="Y198:AA198"/>
    <mergeCell ref="AB198:AC198"/>
    <mergeCell ref="AD198:AF198"/>
    <mergeCell ref="AG198:AI198"/>
    <mergeCell ref="AK197:AL197"/>
    <mergeCell ref="AM197:AN197"/>
    <mergeCell ref="AO197:AQ197"/>
    <mergeCell ref="AR197:AT197"/>
    <mergeCell ref="AU197:AZ197"/>
    <mergeCell ref="U197:X197"/>
    <mergeCell ref="Y197:AA197"/>
    <mergeCell ref="AB197:AC197"/>
    <mergeCell ref="AD197:AF197"/>
    <mergeCell ref="AG197:AI197"/>
    <mergeCell ref="AM202:AN202"/>
    <mergeCell ref="AO202:AQ202"/>
    <mergeCell ref="AR202:AT202"/>
    <mergeCell ref="AU202:AZ202"/>
    <mergeCell ref="AK201:AL201"/>
    <mergeCell ref="AM201:AN201"/>
    <mergeCell ref="AO201:AQ201"/>
    <mergeCell ref="AR201:AT201"/>
    <mergeCell ref="AU201:AZ201"/>
    <mergeCell ref="U201:X201"/>
    <mergeCell ref="Y201:AA201"/>
    <mergeCell ref="AB201:AC201"/>
    <mergeCell ref="AD201:AF201"/>
    <mergeCell ref="AG201:AI201"/>
    <mergeCell ref="AK200:AL200"/>
    <mergeCell ref="AM200:AN200"/>
    <mergeCell ref="AO200:AQ200"/>
    <mergeCell ref="AR200:AT200"/>
    <mergeCell ref="AU200:AZ200"/>
    <mergeCell ref="U200:X200"/>
    <mergeCell ref="Y200:AA200"/>
    <mergeCell ref="AB200:AC200"/>
    <mergeCell ref="AD200:AF200"/>
    <mergeCell ref="AG200:AI200"/>
    <mergeCell ref="AU206:AZ206"/>
    <mergeCell ref="B1:AZ1"/>
    <mergeCell ref="B2:AZ3"/>
    <mergeCell ref="B4:AZ4"/>
    <mergeCell ref="AD208:AF208"/>
    <mergeCell ref="AO208:AQ208"/>
    <mergeCell ref="AK205:AL205"/>
    <mergeCell ref="AM205:AN205"/>
    <mergeCell ref="AO205:AQ205"/>
    <mergeCell ref="AR205:AT205"/>
    <mergeCell ref="AU205:AZ205"/>
    <mergeCell ref="AK204:AL204"/>
    <mergeCell ref="AM204:AN204"/>
    <mergeCell ref="AO204:AQ204"/>
    <mergeCell ref="AR204:AT204"/>
    <mergeCell ref="AU204:AZ204"/>
    <mergeCell ref="U204:X204"/>
    <mergeCell ref="Y204:AA204"/>
    <mergeCell ref="AB204:AC204"/>
    <mergeCell ref="AD204:AF204"/>
    <mergeCell ref="AG204:AI204"/>
    <mergeCell ref="AK203:AL203"/>
    <mergeCell ref="AM203:AN203"/>
    <mergeCell ref="AO203:AQ203"/>
    <mergeCell ref="AR203:AT203"/>
    <mergeCell ref="AU203:AZ203"/>
    <mergeCell ref="U203:X203"/>
    <mergeCell ref="Y203:AA203"/>
    <mergeCell ref="AB203:AC203"/>
    <mergeCell ref="AD203:AF203"/>
    <mergeCell ref="AG203:AI203"/>
    <mergeCell ref="AK202:AL202"/>
  </mergeCells>
  <dataValidations count="2">
    <dataValidation type="list" allowBlank="1" showInputMessage="1" showErrorMessage="1" sqref="P19:Q206" xr:uid="{B5FC1E00-F28A-483B-8689-D4C0D04371A9}">
      <formula1>$BC$24:$BC$31</formula1>
    </dataValidation>
    <dataValidation type="list" allowBlank="1" showInputMessage="1" showErrorMessage="1" sqref="AK19:AL206" xr:uid="{0429F33C-8483-4744-B46D-5CE3829B93A2}">
      <formula1>$BC$20:$BC$21</formula1>
    </dataValidation>
  </dataValidations>
  <pageMargins left="0.23622047244094499" right="0.23622047244094499" top="0.74" bottom="0.4" header="0.17" footer="0.15748031496063"/>
  <pageSetup scale="55" fitToHeight="0" orientation="landscape" horizontalDpi="300" r:id="rId1"/>
  <headerFooter>
    <oddFooter>&amp;L&amp;A&amp;R&amp;P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6" tint="-0.499984740745262"/>
    <pageSetUpPr autoPageBreaks="0" fitToPage="1"/>
  </sheetPr>
  <dimension ref="A1:BC208"/>
  <sheetViews>
    <sheetView showGridLines="0" showRowColHeaders="0" zoomScale="70" zoomScaleNormal="70" zoomScaleSheetLayoutView="40" workbookViewId="0">
      <pane xSplit="1" ySplit="18" topLeftCell="B19" activePane="bottomRight" state="frozen"/>
      <selection pane="topRight" activeCell="B1" sqref="B1"/>
      <selection pane="bottomLeft" activeCell="A19" sqref="A19"/>
      <selection pane="bottomRight" activeCell="U22" sqref="U22:X22"/>
    </sheetView>
  </sheetViews>
  <sheetFormatPr defaultColWidth="11.42578125" defaultRowHeight="15.75" x14ac:dyDescent="0.2"/>
  <cols>
    <col min="1" max="4" width="7.7109375" style="23" customWidth="1"/>
    <col min="5" max="5" width="7.7109375" style="32" customWidth="1"/>
    <col min="6" max="35" width="7.7109375" style="23" customWidth="1"/>
    <col min="36" max="36" width="3.7109375" style="23" customWidth="1"/>
    <col min="37" max="46" width="7.7109375" style="23" customWidth="1"/>
    <col min="47" max="48" width="11.42578125" style="23" customWidth="1"/>
    <col min="49" max="50" width="11.42578125" style="23"/>
    <col min="51" max="51" width="11.42578125" style="23" customWidth="1"/>
    <col min="52" max="54" width="11.42578125" style="23"/>
    <col min="55" max="55" width="11.28515625" style="23" hidden="1" customWidth="1"/>
    <col min="56" max="16384" width="11.42578125" style="23"/>
  </cols>
  <sheetData>
    <row r="1" spans="2:52" ht="27" customHeight="1" x14ac:dyDescent="0.2">
      <c r="B1" s="129" t="str">
        <f>'Inv ID'!P27</f>
        <v>Inventory - 2023 / 2024</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row>
    <row r="2" spans="2:52" ht="24" customHeight="1" x14ac:dyDescent="0.2">
      <c r="B2" s="130">
        <f>'Inv ID'!H29</f>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row>
    <row r="3" spans="2:52" ht="27" customHeight="1" x14ac:dyDescent="0.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row>
    <row r="4" spans="2:52" ht="41.25" customHeight="1" x14ac:dyDescent="0.2">
      <c r="B4" s="131" t="str">
        <f>CONCATENATE('Page 9-11 Inv'!C52," ",'Page 9-11 Inv'!D52)</f>
        <v>1550 - Office Equipment</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row>
    <row r="5" spans="2:52" ht="16.5" customHeight="1" thickBot="1" x14ac:dyDescent="0.25"/>
    <row r="6" spans="2:52" ht="32.25" customHeight="1" thickTop="1" x14ac:dyDescent="0.2">
      <c r="B6" s="208" t="str">
        <f>IF($BC$19=2,"CATÉGORIES","CATEGORY")</f>
        <v>CATEGORY</v>
      </c>
      <c r="C6" s="176"/>
      <c r="D6" s="176" t="str">
        <f>IF($BC$19=2,"NOM","NAME")</f>
        <v>NAME</v>
      </c>
      <c r="E6" s="176"/>
      <c r="F6" s="176"/>
      <c r="G6" s="176"/>
      <c r="H6" s="171" t="str">
        <f>IF($BC$19=2,"MONTANT TOTAL - ACHAT","TOTAL AMOUNT - PURCHASE")</f>
        <v>TOTAL AMOUNT - PURCHASE</v>
      </c>
      <c r="I6" s="171"/>
      <c r="J6" s="171"/>
      <c r="K6" s="171" t="str">
        <f>IF($BC$19=2,"MONTANT TOTAL - REMPLACEMENT","TOTAL AMOUNT - REPLACEMENT")</f>
        <v>TOTAL AMOUNT - REPLACEMENT</v>
      </c>
      <c r="L6" s="171"/>
      <c r="M6" s="172"/>
      <c r="O6" s="174" t="str">
        <f>IF($BC$19=2,"CATÉGORIES","CATEGORY")</f>
        <v>CATEGORY</v>
      </c>
      <c r="P6" s="175"/>
      <c r="Q6" s="176" t="str">
        <f>IF($BC$19=2,"NOM","NAME")</f>
        <v>NAME</v>
      </c>
      <c r="R6" s="176"/>
      <c r="S6" s="176"/>
      <c r="T6" s="176"/>
      <c r="U6" s="171" t="str">
        <f>IF($BC$19=2,"MONTANT TOTAL - ACHAT","TOTAL AMOUNT - PURCHASE")</f>
        <v>TOTAL AMOUNT - PURCHASE</v>
      </c>
      <c r="V6" s="171"/>
      <c r="W6" s="171"/>
      <c r="X6" s="171" t="str">
        <f>IF($BC$19=2,"MONTANT TOTAL - REMPLACEMENT","TOTAL AMOUNT - REPLACEMENT")</f>
        <v>TOTAL AMOUNT - REPLACEMENT</v>
      </c>
      <c r="Y6" s="171"/>
      <c r="Z6" s="172"/>
      <c r="AF6" s="27"/>
    </row>
    <row r="7" spans="2:52" ht="33" customHeight="1" x14ac:dyDescent="0.2">
      <c r="B7" s="156" t="s">
        <v>38</v>
      </c>
      <c r="C7" s="157"/>
      <c r="D7" s="239"/>
      <c r="E7" s="239"/>
      <c r="F7" s="239"/>
      <c r="G7" s="239"/>
      <c r="H7" s="160">
        <f>SUMIF($P$19:$Q$206,B7,$AG$19:$AI$206)</f>
        <v>0</v>
      </c>
      <c r="I7" s="160"/>
      <c r="J7" s="160"/>
      <c r="K7" s="160">
        <f>SUMIF($P$19:$Q$206,B7,$AR$19:$AT$206)</f>
        <v>0</v>
      </c>
      <c r="L7" s="160"/>
      <c r="M7" s="161"/>
      <c r="O7" s="156" t="s">
        <v>42</v>
      </c>
      <c r="P7" s="157"/>
      <c r="Q7" s="238"/>
      <c r="R7" s="233"/>
      <c r="S7" s="233"/>
      <c r="T7" s="233"/>
      <c r="U7" s="160">
        <f>SUMIF($P$19:$Q$206,O7,$AG$19:$AI$206)</f>
        <v>0</v>
      </c>
      <c r="V7" s="160"/>
      <c r="W7" s="160"/>
      <c r="X7" s="160">
        <f>SUMIF($P$19:$Q$206,O7,$AR$19:$AT$206)</f>
        <v>0</v>
      </c>
      <c r="Y7" s="160"/>
      <c r="Z7" s="161"/>
      <c r="AF7" s="27"/>
    </row>
    <row r="8" spans="2:52" ht="33" customHeight="1" x14ac:dyDescent="0.2">
      <c r="B8" s="156" t="s">
        <v>39</v>
      </c>
      <c r="C8" s="157"/>
      <c r="D8" s="239"/>
      <c r="E8" s="239"/>
      <c r="F8" s="239"/>
      <c r="G8" s="239"/>
      <c r="H8" s="160">
        <f>SUMIF($P$19:$Q$206,B8,$AG$19:$AI$206)</f>
        <v>0</v>
      </c>
      <c r="I8" s="160"/>
      <c r="J8" s="160"/>
      <c r="K8" s="160">
        <f>SUMIF($P$19:$Q$206,B8,$AR$19:$AT$206)</f>
        <v>0</v>
      </c>
      <c r="L8" s="160"/>
      <c r="M8" s="161"/>
      <c r="O8" s="156" t="s">
        <v>43</v>
      </c>
      <c r="P8" s="157"/>
      <c r="Q8" s="238"/>
      <c r="R8" s="233"/>
      <c r="S8" s="233"/>
      <c r="T8" s="233"/>
      <c r="U8" s="160">
        <f>SUMIF($P$19:$Q$206,O8,$AG$19:$AI$206)</f>
        <v>0</v>
      </c>
      <c r="V8" s="160"/>
      <c r="W8" s="160"/>
      <c r="X8" s="160">
        <f>SUMIF($P$19:$Q$206,O8,$AR$19:$AT$206)</f>
        <v>0</v>
      </c>
      <c r="Y8" s="160"/>
      <c r="Z8" s="161"/>
      <c r="AF8" s="27"/>
    </row>
    <row r="9" spans="2:52" ht="33" customHeight="1" x14ac:dyDescent="0.2">
      <c r="B9" s="156" t="s">
        <v>40</v>
      </c>
      <c r="C9" s="157"/>
      <c r="D9" s="239"/>
      <c r="E9" s="239"/>
      <c r="F9" s="239"/>
      <c r="G9" s="239"/>
      <c r="H9" s="160">
        <f>SUMIF($P$19:$Q$206,B9,$AG$19:$AI$206)</f>
        <v>0</v>
      </c>
      <c r="I9" s="160"/>
      <c r="J9" s="160"/>
      <c r="K9" s="160">
        <f>SUMIF($P$19:$Q$206,B9,$AR$19:$AT$206)</f>
        <v>0</v>
      </c>
      <c r="L9" s="160"/>
      <c r="M9" s="161"/>
      <c r="O9" s="156" t="s">
        <v>44</v>
      </c>
      <c r="P9" s="157"/>
      <c r="Q9" s="238"/>
      <c r="R9" s="233"/>
      <c r="S9" s="233"/>
      <c r="T9" s="233"/>
      <c r="U9" s="160">
        <f>SUMIF($P$19:$Q$206,O9,$AG$19:$AI$206)</f>
        <v>0</v>
      </c>
      <c r="V9" s="160"/>
      <c r="W9" s="160"/>
      <c r="X9" s="160">
        <f>SUMIF($P$19:$Q$206,O9,$AR$19:$AT$206)</f>
        <v>0</v>
      </c>
      <c r="Y9" s="160"/>
      <c r="Z9" s="161"/>
      <c r="AF9" s="27"/>
    </row>
    <row r="10" spans="2:52" ht="33" customHeight="1" thickBot="1" x14ac:dyDescent="0.25">
      <c r="B10" s="158" t="s">
        <v>41</v>
      </c>
      <c r="C10" s="159"/>
      <c r="D10" s="241"/>
      <c r="E10" s="241"/>
      <c r="F10" s="241"/>
      <c r="G10" s="241"/>
      <c r="H10" s="154">
        <f>SUMIF($P$19:$Q$206,B10,$AG$19:$AI$206)</f>
        <v>0</v>
      </c>
      <c r="I10" s="154"/>
      <c r="J10" s="154"/>
      <c r="K10" s="154">
        <f>SUMIF($P$19:$Q$206,B10,$AR$19:$AT$206)</f>
        <v>0</v>
      </c>
      <c r="L10" s="154"/>
      <c r="M10" s="155"/>
      <c r="O10" s="158" t="s">
        <v>45</v>
      </c>
      <c r="P10" s="159"/>
      <c r="Q10" s="165" t="str">
        <f>IF($BC$19=2,"Autres","Others")</f>
        <v>Others</v>
      </c>
      <c r="R10" s="166"/>
      <c r="S10" s="166"/>
      <c r="T10" s="166"/>
      <c r="U10" s="154">
        <f>SUMIF($P$19:$Q$206,O10,$AG$19:$AI$206)</f>
        <v>0</v>
      </c>
      <c r="V10" s="154"/>
      <c r="W10" s="154"/>
      <c r="X10" s="154">
        <f>SUMIF($P$19:$Q$206,O10,$AR$19:$AT$206)</f>
        <v>0</v>
      </c>
      <c r="Y10" s="154"/>
      <c r="Z10" s="155"/>
      <c r="AF10" s="27"/>
    </row>
    <row r="11" spans="2:52" ht="16.5" hidden="1" customHeight="1" thickTop="1" x14ac:dyDescent="0.2">
      <c r="E11" s="23"/>
      <c r="I11" s="27"/>
      <c r="K11" s="26"/>
      <c r="AF11" s="27"/>
    </row>
    <row r="12" spans="2:52" hidden="1" x14ac:dyDescent="0.2">
      <c r="E12" s="23"/>
      <c r="I12" s="27"/>
      <c r="K12" s="26"/>
    </row>
    <row r="13" spans="2:52" hidden="1" x14ac:dyDescent="0.2">
      <c r="E13" s="23"/>
      <c r="I13" s="27"/>
      <c r="K13" s="26"/>
    </row>
    <row r="14" spans="2:52" hidden="1" x14ac:dyDescent="0.2">
      <c r="E14" s="23"/>
      <c r="I14" s="27"/>
      <c r="K14" s="26"/>
    </row>
    <row r="15" spans="2:52" ht="17.25" thickTop="1" thickBot="1" x14ac:dyDescent="0.25">
      <c r="E15" s="23"/>
      <c r="I15" s="27"/>
      <c r="K15" s="26"/>
    </row>
    <row r="16" spans="2:52" ht="36" customHeight="1" thickTop="1" x14ac:dyDescent="0.2">
      <c r="B16" s="218" t="str">
        <f>IF($BC$19=2,"Nom abrégé
(Champ obligatoire)","Short Name
(Mandatory Field)")</f>
        <v>Short Name
(Mandatory Field)</v>
      </c>
      <c r="C16" s="219"/>
      <c r="D16" s="219"/>
      <c r="E16" s="219"/>
      <c r="F16" s="215" t="str">
        <f>IF($BC$19=2,"Numéro de série","Serial Number")</f>
        <v>Serial Number</v>
      </c>
      <c r="G16" s="215"/>
      <c r="H16" s="215"/>
      <c r="I16" s="215"/>
      <c r="J16" s="215" t="str">
        <f>IF($BC$19=2,"Description","Description")</f>
        <v>Description</v>
      </c>
      <c r="K16" s="215"/>
      <c r="L16" s="215"/>
      <c r="M16" s="215"/>
      <c r="N16" s="215"/>
      <c r="O16" s="215"/>
      <c r="P16" s="215" t="str">
        <f>IF($BC$19=2,"Catégorie","Category")</f>
        <v>Category</v>
      </c>
      <c r="Q16" s="215"/>
      <c r="R16" s="215" t="str">
        <f>IF($BC$19=2,"Marque","Make")</f>
        <v>Make</v>
      </c>
      <c r="S16" s="215"/>
      <c r="T16" s="215"/>
      <c r="U16" s="226" t="str">
        <f>IF($BC$19=2,"Modèle","Model")</f>
        <v>Model</v>
      </c>
      <c r="V16" s="145"/>
      <c r="W16" s="145"/>
      <c r="X16" s="146"/>
      <c r="Y16" s="229" t="str">
        <f>IF($BC$19=2,"ACHAT","PURCHASE")</f>
        <v>PURCHASE</v>
      </c>
      <c r="Z16" s="182"/>
      <c r="AA16" s="182"/>
      <c r="AB16" s="182"/>
      <c r="AC16" s="182"/>
      <c r="AD16" s="182"/>
      <c r="AE16" s="182"/>
      <c r="AF16" s="182"/>
      <c r="AG16" s="182"/>
      <c r="AH16" s="182"/>
      <c r="AI16" s="230"/>
      <c r="AJ16" s="45"/>
      <c r="AK16" s="181" t="str">
        <f>IF($BC$19=2,"REMPLACEMENT","REPLACEMENT")</f>
        <v>REPLACEMENT</v>
      </c>
      <c r="AL16" s="182"/>
      <c r="AM16" s="182"/>
      <c r="AN16" s="182"/>
      <c r="AO16" s="182"/>
      <c r="AP16" s="182"/>
      <c r="AQ16" s="182"/>
      <c r="AR16" s="182"/>
      <c r="AS16" s="182"/>
      <c r="AT16" s="182"/>
      <c r="AU16" s="144" t="str">
        <f>IF($BC$19=2,"Commentaires","Comments")</f>
        <v>Comments</v>
      </c>
      <c r="AV16" s="145"/>
      <c r="AW16" s="145"/>
      <c r="AX16" s="145"/>
      <c r="AY16" s="145"/>
      <c r="AZ16" s="146"/>
    </row>
    <row r="17" spans="1:55" ht="36" customHeight="1" x14ac:dyDescent="0.2">
      <c r="B17" s="220"/>
      <c r="C17" s="221"/>
      <c r="D17" s="221"/>
      <c r="E17" s="221"/>
      <c r="F17" s="216"/>
      <c r="G17" s="216"/>
      <c r="H17" s="216"/>
      <c r="I17" s="216"/>
      <c r="J17" s="216"/>
      <c r="K17" s="216"/>
      <c r="L17" s="216"/>
      <c r="M17" s="216"/>
      <c r="N17" s="216"/>
      <c r="O17" s="216"/>
      <c r="P17" s="216"/>
      <c r="Q17" s="216"/>
      <c r="R17" s="216"/>
      <c r="S17" s="216"/>
      <c r="T17" s="216"/>
      <c r="U17" s="227"/>
      <c r="V17" s="148"/>
      <c r="W17" s="148"/>
      <c r="X17" s="149"/>
      <c r="Y17" s="231"/>
      <c r="Z17" s="184"/>
      <c r="AA17" s="184"/>
      <c r="AB17" s="184"/>
      <c r="AC17" s="184"/>
      <c r="AD17" s="184"/>
      <c r="AE17" s="184"/>
      <c r="AF17" s="184"/>
      <c r="AG17" s="184"/>
      <c r="AH17" s="184"/>
      <c r="AI17" s="232"/>
      <c r="AJ17" s="46"/>
      <c r="AK17" s="183" t="str">
        <f>CONCATENATE('Inv ID'!I26," / ",'Inv ID'!J26)</f>
        <v>2023 / 2024</v>
      </c>
      <c r="AL17" s="184"/>
      <c r="AM17" s="184"/>
      <c r="AN17" s="184"/>
      <c r="AO17" s="184"/>
      <c r="AP17" s="184"/>
      <c r="AQ17" s="184"/>
      <c r="AR17" s="184"/>
      <c r="AS17" s="184"/>
      <c r="AT17" s="184"/>
      <c r="AU17" s="147"/>
      <c r="AV17" s="148"/>
      <c r="AW17" s="148"/>
      <c r="AX17" s="148"/>
      <c r="AY17" s="148"/>
      <c r="AZ17" s="149"/>
    </row>
    <row r="18" spans="1:55" ht="45.75" customHeight="1" thickBot="1" x14ac:dyDescent="0.25">
      <c r="B18" s="222"/>
      <c r="C18" s="223"/>
      <c r="D18" s="223"/>
      <c r="E18" s="223"/>
      <c r="F18" s="217"/>
      <c r="G18" s="217"/>
      <c r="H18" s="217"/>
      <c r="I18" s="217"/>
      <c r="J18" s="217"/>
      <c r="K18" s="217"/>
      <c r="L18" s="217"/>
      <c r="M18" s="217"/>
      <c r="N18" s="217"/>
      <c r="O18" s="217"/>
      <c r="P18" s="217"/>
      <c r="Q18" s="217"/>
      <c r="R18" s="217"/>
      <c r="S18" s="217"/>
      <c r="T18" s="217"/>
      <c r="U18" s="228"/>
      <c r="V18" s="151"/>
      <c r="W18" s="151"/>
      <c r="X18" s="152"/>
      <c r="Y18" s="201" t="str">
        <f>IF($BC$19=2,"Date
jj/mm/aaaa","Date
dd/mm/yyyy")</f>
        <v>Date
dd/mm/yyyy</v>
      </c>
      <c r="Z18" s="202"/>
      <c r="AA18" s="203"/>
      <c r="AB18" s="207" t="str">
        <f>IF($BC$19=2,"Quantité","Quantity")</f>
        <v>Quantity</v>
      </c>
      <c r="AC18" s="207"/>
      <c r="AD18" s="207" t="str">
        <f>IF($BC$19=2,"Prix unitaire","Unit Price")</f>
        <v>Unit Price</v>
      </c>
      <c r="AE18" s="207"/>
      <c r="AF18" s="207"/>
      <c r="AG18" s="205" t="str">
        <f>IF($BC$19=2,"Montant Total - 
Achat","Total Amount -
Purchase")</f>
        <v>Total Amount -
Purchase</v>
      </c>
      <c r="AH18" s="205"/>
      <c r="AI18" s="205"/>
      <c r="AJ18" s="47"/>
      <c r="AK18" s="206" t="str">
        <f>IF($BC$19=2,"Assuré
√","Insured
√")</f>
        <v>Insured
√</v>
      </c>
      <c r="AL18" s="203"/>
      <c r="AM18" s="204" t="str">
        <f>IF($BC$19=2,"Quantité","Quantity")</f>
        <v>Quantity</v>
      </c>
      <c r="AN18" s="204"/>
      <c r="AO18" s="204" t="str">
        <f>IF($BC$19=2,"Prix unitaire","Unit Price")</f>
        <v>Unit Price</v>
      </c>
      <c r="AP18" s="204"/>
      <c r="AQ18" s="204"/>
      <c r="AR18" s="204" t="str">
        <f>IF($BC$19=2,"Montant Total - Remplacement","Total Amount -Replacement")</f>
        <v>Total Amount -Replacement</v>
      </c>
      <c r="AS18" s="204"/>
      <c r="AT18" s="206"/>
      <c r="AU18" s="150"/>
      <c r="AV18" s="151"/>
      <c r="AW18" s="151"/>
      <c r="AX18" s="151"/>
      <c r="AY18" s="151"/>
      <c r="AZ18" s="152"/>
    </row>
    <row r="19" spans="1:55" ht="36" customHeight="1" thickTop="1" x14ac:dyDescent="0.2">
      <c r="A19" s="73">
        <v>1</v>
      </c>
      <c r="B19" s="224"/>
      <c r="C19" s="225"/>
      <c r="D19" s="225"/>
      <c r="E19" s="225"/>
      <c r="F19" s="225"/>
      <c r="G19" s="225"/>
      <c r="H19" s="225"/>
      <c r="I19" s="225"/>
      <c r="J19" s="225"/>
      <c r="K19" s="225"/>
      <c r="L19" s="225"/>
      <c r="M19" s="225"/>
      <c r="N19" s="225"/>
      <c r="O19" s="225"/>
      <c r="P19" s="188"/>
      <c r="Q19" s="188"/>
      <c r="R19" s="211"/>
      <c r="S19" s="211"/>
      <c r="T19" s="211"/>
      <c r="U19" s="212"/>
      <c r="V19" s="142"/>
      <c r="W19" s="142"/>
      <c r="X19" s="143"/>
      <c r="Y19" s="213"/>
      <c r="Z19" s="214"/>
      <c r="AA19" s="214"/>
      <c r="AB19" s="210"/>
      <c r="AC19" s="210"/>
      <c r="AD19" s="209"/>
      <c r="AE19" s="209"/>
      <c r="AF19" s="209"/>
      <c r="AG19" s="187">
        <f t="shared" ref="AG19:AG50" si="0">AD19*AB19</f>
        <v>0</v>
      </c>
      <c r="AH19" s="187"/>
      <c r="AI19" s="187"/>
      <c r="AJ19" s="52"/>
      <c r="AK19" s="188"/>
      <c r="AL19" s="188"/>
      <c r="AM19" s="210"/>
      <c r="AN19" s="210"/>
      <c r="AO19" s="209"/>
      <c r="AP19" s="209"/>
      <c r="AQ19" s="209"/>
      <c r="AR19" s="187">
        <f t="shared" ref="AR19:AR50" si="1">AO19*AM19</f>
        <v>0</v>
      </c>
      <c r="AS19" s="187"/>
      <c r="AT19" s="200"/>
      <c r="AU19" s="141"/>
      <c r="AV19" s="142"/>
      <c r="AW19" s="142"/>
      <c r="AX19" s="142"/>
      <c r="AY19" s="142"/>
      <c r="AZ19" s="143"/>
      <c r="BC19" s="83">
        <f>'Inv ID'!O25</f>
        <v>1</v>
      </c>
    </row>
    <row r="20" spans="1:55" ht="36" customHeight="1" x14ac:dyDescent="0.2">
      <c r="A20" s="73">
        <v>2</v>
      </c>
      <c r="B20" s="170"/>
      <c r="C20" s="167"/>
      <c r="D20" s="167"/>
      <c r="E20" s="167"/>
      <c r="F20" s="167"/>
      <c r="G20" s="167"/>
      <c r="H20" s="167"/>
      <c r="I20" s="167"/>
      <c r="J20" s="167"/>
      <c r="K20" s="167"/>
      <c r="L20" s="167"/>
      <c r="M20" s="167"/>
      <c r="N20" s="167"/>
      <c r="O20" s="167"/>
      <c r="P20" s="168"/>
      <c r="Q20" s="168"/>
      <c r="R20" s="169"/>
      <c r="S20" s="169"/>
      <c r="T20" s="169"/>
      <c r="U20" s="134"/>
      <c r="V20" s="135"/>
      <c r="W20" s="135"/>
      <c r="X20" s="136"/>
      <c r="Y20" s="132"/>
      <c r="Z20" s="133"/>
      <c r="AA20" s="133"/>
      <c r="AB20" s="186"/>
      <c r="AC20" s="186"/>
      <c r="AD20" s="185"/>
      <c r="AE20" s="185"/>
      <c r="AF20" s="185"/>
      <c r="AG20" s="187">
        <f t="shared" si="0"/>
        <v>0</v>
      </c>
      <c r="AH20" s="187"/>
      <c r="AI20" s="187"/>
      <c r="AJ20" s="53"/>
      <c r="AK20" s="188"/>
      <c r="AL20" s="188"/>
      <c r="AM20" s="186"/>
      <c r="AN20" s="186"/>
      <c r="AO20" s="185"/>
      <c r="AP20" s="185"/>
      <c r="AQ20" s="185"/>
      <c r="AR20" s="187">
        <f t="shared" si="1"/>
        <v>0</v>
      </c>
      <c r="AS20" s="187"/>
      <c r="AT20" s="200"/>
      <c r="AU20" s="137"/>
      <c r="AV20" s="135"/>
      <c r="AW20" s="135"/>
      <c r="AX20" s="135"/>
      <c r="AY20" s="135"/>
      <c r="AZ20" s="136"/>
      <c r="BC20" s="25" t="str">
        <f>LEFT(B7,4)</f>
        <v>1550</v>
      </c>
    </row>
    <row r="21" spans="1:55" ht="36" customHeight="1" x14ac:dyDescent="0.2">
      <c r="A21" s="73">
        <v>3</v>
      </c>
      <c r="B21" s="170"/>
      <c r="C21" s="167"/>
      <c r="D21" s="167"/>
      <c r="E21" s="167"/>
      <c r="F21" s="167"/>
      <c r="G21" s="167"/>
      <c r="H21" s="167"/>
      <c r="I21" s="167"/>
      <c r="J21" s="167"/>
      <c r="K21" s="167"/>
      <c r="L21" s="167"/>
      <c r="M21" s="167"/>
      <c r="N21" s="167"/>
      <c r="O21" s="167"/>
      <c r="P21" s="168"/>
      <c r="Q21" s="168"/>
      <c r="R21" s="169"/>
      <c r="S21" s="169"/>
      <c r="T21" s="169"/>
      <c r="U21" s="134"/>
      <c r="V21" s="135"/>
      <c r="W21" s="135"/>
      <c r="X21" s="136"/>
      <c r="Y21" s="132"/>
      <c r="Z21" s="133"/>
      <c r="AA21" s="133"/>
      <c r="AB21" s="186"/>
      <c r="AC21" s="186"/>
      <c r="AD21" s="185"/>
      <c r="AE21" s="185"/>
      <c r="AF21" s="185"/>
      <c r="AG21" s="187">
        <f t="shared" si="0"/>
        <v>0</v>
      </c>
      <c r="AH21" s="187"/>
      <c r="AI21" s="187"/>
      <c r="AJ21" s="53"/>
      <c r="AK21" s="188"/>
      <c r="AL21" s="188"/>
      <c r="AM21" s="186"/>
      <c r="AN21" s="186"/>
      <c r="AO21" s="185"/>
      <c r="AP21" s="185"/>
      <c r="AQ21" s="185"/>
      <c r="AR21" s="187">
        <f t="shared" si="1"/>
        <v>0</v>
      </c>
      <c r="AS21" s="187"/>
      <c r="AT21" s="200"/>
      <c r="AU21" s="137"/>
      <c r="AV21" s="135"/>
      <c r="AW21" s="135"/>
      <c r="AX21" s="135"/>
      <c r="AY21" s="135"/>
      <c r="AZ21" s="136"/>
    </row>
    <row r="22" spans="1:55" ht="36" customHeight="1" x14ac:dyDescent="0.2">
      <c r="A22" s="73">
        <v>4</v>
      </c>
      <c r="B22" s="170"/>
      <c r="C22" s="167"/>
      <c r="D22" s="167"/>
      <c r="E22" s="167"/>
      <c r="F22" s="167"/>
      <c r="G22" s="167"/>
      <c r="H22" s="167"/>
      <c r="I22" s="167"/>
      <c r="J22" s="167"/>
      <c r="K22" s="167"/>
      <c r="L22" s="167"/>
      <c r="M22" s="167"/>
      <c r="N22" s="167"/>
      <c r="O22" s="167"/>
      <c r="P22" s="168"/>
      <c r="Q22" s="168"/>
      <c r="R22" s="169"/>
      <c r="S22" s="169"/>
      <c r="T22" s="169"/>
      <c r="U22" s="134"/>
      <c r="V22" s="135"/>
      <c r="W22" s="135"/>
      <c r="X22" s="136"/>
      <c r="Y22" s="132"/>
      <c r="Z22" s="133"/>
      <c r="AA22" s="133"/>
      <c r="AB22" s="186"/>
      <c r="AC22" s="186"/>
      <c r="AD22" s="185"/>
      <c r="AE22" s="185"/>
      <c r="AF22" s="185"/>
      <c r="AG22" s="187">
        <f t="shared" si="0"/>
        <v>0</v>
      </c>
      <c r="AH22" s="187"/>
      <c r="AI22" s="187"/>
      <c r="AJ22" s="53"/>
      <c r="AK22" s="188"/>
      <c r="AL22" s="188"/>
      <c r="AM22" s="186"/>
      <c r="AN22" s="186"/>
      <c r="AO22" s="185"/>
      <c r="AP22" s="185"/>
      <c r="AQ22" s="185"/>
      <c r="AR22" s="187">
        <f t="shared" si="1"/>
        <v>0</v>
      </c>
      <c r="AS22" s="187"/>
      <c r="AT22" s="200"/>
      <c r="AU22" s="137"/>
      <c r="AV22" s="135"/>
      <c r="AW22" s="135"/>
      <c r="AX22" s="135"/>
      <c r="AY22" s="135"/>
      <c r="AZ22" s="136"/>
      <c r="BC22" s="44" t="s">
        <v>1</v>
      </c>
    </row>
    <row r="23" spans="1:55" ht="36" customHeight="1" x14ac:dyDescent="0.2">
      <c r="A23" s="73">
        <v>5</v>
      </c>
      <c r="B23" s="170"/>
      <c r="C23" s="167"/>
      <c r="D23" s="167"/>
      <c r="E23" s="167"/>
      <c r="F23" s="167"/>
      <c r="G23" s="167"/>
      <c r="H23" s="167"/>
      <c r="I23" s="167"/>
      <c r="J23" s="167"/>
      <c r="K23" s="167"/>
      <c r="L23" s="167"/>
      <c r="M23" s="167"/>
      <c r="N23" s="167"/>
      <c r="O23" s="167"/>
      <c r="P23" s="168"/>
      <c r="Q23" s="168"/>
      <c r="R23" s="169"/>
      <c r="S23" s="169"/>
      <c r="T23" s="169"/>
      <c r="U23" s="134"/>
      <c r="V23" s="135"/>
      <c r="W23" s="135"/>
      <c r="X23" s="136"/>
      <c r="Y23" s="132"/>
      <c r="Z23" s="133"/>
      <c r="AA23" s="133"/>
      <c r="AB23" s="186"/>
      <c r="AC23" s="186"/>
      <c r="AD23" s="185"/>
      <c r="AE23" s="185"/>
      <c r="AF23" s="185"/>
      <c r="AG23" s="187">
        <f t="shared" si="0"/>
        <v>0</v>
      </c>
      <c r="AH23" s="187"/>
      <c r="AI23" s="187"/>
      <c r="AJ23" s="53"/>
      <c r="AK23" s="188"/>
      <c r="AL23" s="188"/>
      <c r="AM23" s="186"/>
      <c r="AN23" s="186"/>
      <c r="AO23" s="185"/>
      <c r="AP23" s="185"/>
      <c r="AQ23" s="185"/>
      <c r="AR23" s="187">
        <f t="shared" si="1"/>
        <v>0</v>
      </c>
      <c r="AS23" s="187"/>
      <c r="AT23" s="200"/>
      <c r="AU23" s="137"/>
      <c r="AV23" s="135"/>
      <c r="AW23" s="135"/>
      <c r="AX23" s="135"/>
      <c r="AY23" s="135"/>
      <c r="AZ23" s="136"/>
    </row>
    <row r="24" spans="1:55" ht="36" customHeight="1" x14ac:dyDescent="0.2">
      <c r="A24" s="73">
        <v>6</v>
      </c>
      <c r="B24" s="170"/>
      <c r="C24" s="167"/>
      <c r="D24" s="167"/>
      <c r="E24" s="167"/>
      <c r="F24" s="167"/>
      <c r="G24" s="167"/>
      <c r="H24" s="167"/>
      <c r="I24" s="167"/>
      <c r="J24" s="167"/>
      <c r="K24" s="167"/>
      <c r="L24" s="167"/>
      <c r="M24" s="167"/>
      <c r="N24" s="167"/>
      <c r="O24" s="167"/>
      <c r="P24" s="168"/>
      <c r="Q24" s="168"/>
      <c r="R24" s="169"/>
      <c r="S24" s="169"/>
      <c r="T24" s="169"/>
      <c r="U24" s="134"/>
      <c r="V24" s="135"/>
      <c r="W24" s="135"/>
      <c r="X24" s="136"/>
      <c r="Y24" s="132"/>
      <c r="Z24" s="133"/>
      <c r="AA24" s="133"/>
      <c r="AB24" s="186"/>
      <c r="AC24" s="186"/>
      <c r="AD24" s="185"/>
      <c r="AE24" s="185"/>
      <c r="AF24" s="185"/>
      <c r="AG24" s="187">
        <f t="shared" si="0"/>
        <v>0</v>
      </c>
      <c r="AH24" s="187"/>
      <c r="AI24" s="187"/>
      <c r="AJ24" s="53"/>
      <c r="AK24" s="188"/>
      <c r="AL24" s="188"/>
      <c r="AM24" s="186"/>
      <c r="AN24" s="186"/>
      <c r="AO24" s="185"/>
      <c r="AP24" s="185"/>
      <c r="AQ24" s="185"/>
      <c r="AR24" s="187">
        <f t="shared" si="1"/>
        <v>0</v>
      </c>
      <c r="AS24" s="187"/>
      <c r="AT24" s="200"/>
      <c r="AU24" s="137"/>
      <c r="AV24" s="135"/>
      <c r="AW24" s="135"/>
      <c r="AX24" s="135"/>
      <c r="AY24" s="135"/>
      <c r="AZ24" s="136"/>
      <c r="BC24" s="27" t="str">
        <f>B7</f>
        <v>1550-1</v>
      </c>
    </row>
    <row r="25" spans="1:55" ht="36" customHeight="1" x14ac:dyDescent="0.2">
      <c r="A25" s="73">
        <v>7</v>
      </c>
      <c r="B25" s="170"/>
      <c r="C25" s="167"/>
      <c r="D25" s="167"/>
      <c r="E25" s="167"/>
      <c r="F25" s="167"/>
      <c r="G25" s="167"/>
      <c r="H25" s="167"/>
      <c r="I25" s="167"/>
      <c r="J25" s="167"/>
      <c r="K25" s="167"/>
      <c r="L25" s="167"/>
      <c r="M25" s="167"/>
      <c r="N25" s="167"/>
      <c r="O25" s="167"/>
      <c r="P25" s="168"/>
      <c r="Q25" s="168"/>
      <c r="R25" s="169"/>
      <c r="S25" s="169"/>
      <c r="T25" s="169"/>
      <c r="U25" s="134"/>
      <c r="V25" s="135"/>
      <c r="W25" s="135"/>
      <c r="X25" s="136"/>
      <c r="Y25" s="132"/>
      <c r="Z25" s="133"/>
      <c r="AA25" s="133"/>
      <c r="AB25" s="186"/>
      <c r="AC25" s="186"/>
      <c r="AD25" s="185"/>
      <c r="AE25" s="185"/>
      <c r="AF25" s="185"/>
      <c r="AG25" s="187">
        <f t="shared" si="0"/>
        <v>0</v>
      </c>
      <c r="AH25" s="187"/>
      <c r="AI25" s="187"/>
      <c r="AJ25" s="53"/>
      <c r="AK25" s="188"/>
      <c r="AL25" s="188"/>
      <c r="AM25" s="186"/>
      <c r="AN25" s="186"/>
      <c r="AO25" s="185"/>
      <c r="AP25" s="185"/>
      <c r="AQ25" s="185"/>
      <c r="AR25" s="187">
        <f t="shared" si="1"/>
        <v>0</v>
      </c>
      <c r="AS25" s="187"/>
      <c r="AT25" s="200"/>
      <c r="AU25" s="137"/>
      <c r="AV25" s="135"/>
      <c r="AW25" s="135"/>
      <c r="AX25" s="135"/>
      <c r="AY25" s="135"/>
      <c r="AZ25" s="136"/>
      <c r="BC25" s="27" t="str">
        <f>B8</f>
        <v>1550-2</v>
      </c>
    </row>
    <row r="26" spans="1:55" ht="36" customHeight="1" x14ac:dyDescent="0.2">
      <c r="A26" s="73">
        <v>8</v>
      </c>
      <c r="B26" s="170"/>
      <c r="C26" s="167"/>
      <c r="D26" s="167"/>
      <c r="E26" s="167"/>
      <c r="F26" s="167"/>
      <c r="G26" s="167"/>
      <c r="H26" s="167"/>
      <c r="I26" s="167"/>
      <c r="J26" s="167"/>
      <c r="K26" s="167"/>
      <c r="L26" s="167"/>
      <c r="M26" s="167"/>
      <c r="N26" s="167"/>
      <c r="O26" s="167"/>
      <c r="P26" s="168"/>
      <c r="Q26" s="168"/>
      <c r="R26" s="169"/>
      <c r="S26" s="169"/>
      <c r="T26" s="169"/>
      <c r="U26" s="134"/>
      <c r="V26" s="135"/>
      <c r="W26" s="135"/>
      <c r="X26" s="136"/>
      <c r="Y26" s="132"/>
      <c r="Z26" s="133"/>
      <c r="AA26" s="133"/>
      <c r="AB26" s="186"/>
      <c r="AC26" s="186"/>
      <c r="AD26" s="185"/>
      <c r="AE26" s="185"/>
      <c r="AF26" s="185"/>
      <c r="AG26" s="187">
        <f t="shared" si="0"/>
        <v>0</v>
      </c>
      <c r="AH26" s="187"/>
      <c r="AI26" s="187"/>
      <c r="AJ26" s="53"/>
      <c r="AK26" s="188"/>
      <c r="AL26" s="188"/>
      <c r="AM26" s="186"/>
      <c r="AN26" s="186"/>
      <c r="AO26" s="185"/>
      <c r="AP26" s="185"/>
      <c r="AQ26" s="185"/>
      <c r="AR26" s="187">
        <f t="shared" si="1"/>
        <v>0</v>
      </c>
      <c r="AS26" s="187"/>
      <c r="AT26" s="200"/>
      <c r="AU26" s="137"/>
      <c r="AV26" s="135"/>
      <c r="AW26" s="135"/>
      <c r="AX26" s="135"/>
      <c r="AY26" s="135"/>
      <c r="AZ26" s="136"/>
      <c r="BC26" s="27" t="str">
        <f>B9</f>
        <v>1550-3</v>
      </c>
    </row>
    <row r="27" spans="1:55" ht="36" customHeight="1" x14ac:dyDescent="0.2">
      <c r="A27" s="73">
        <v>9</v>
      </c>
      <c r="B27" s="170"/>
      <c r="C27" s="167"/>
      <c r="D27" s="167"/>
      <c r="E27" s="167"/>
      <c r="F27" s="167"/>
      <c r="G27" s="167"/>
      <c r="H27" s="167"/>
      <c r="I27" s="167"/>
      <c r="J27" s="167"/>
      <c r="K27" s="167"/>
      <c r="L27" s="167"/>
      <c r="M27" s="167"/>
      <c r="N27" s="167"/>
      <c r="O27" s="167"/>
      <c r="P27" s="168"/>
      <c r="Q27" s="168"/>
      <c r="R27" s="169"/>
      <c r="S27" s="169"/>
      <c r="T27" s="169"/>
      <c r="U27" s="134"/>
      <c r="V27" s="135"/>
      <c r="W27" s="135"/>
      <c r="X27" s="136"/>
      <c r="Y27" s="132"/>
      <c r="Z27" s="133"/>
      <c r="AA27" s="133"/>
      <c r="AB27" s="186"/>
      <c r="AC27" s="186"/>
      <c r="AD27" s="185"/>
      <c r="AE27" s="185"/>
      <c r="AF27" s="185"/>
      <c r="AG27" s="187">
        <f t="shared" si="0"/>
        <v>0</v>
      </c>
      <c r="AH27" s="187"/>
      <c r="AI27" s="187"/>
      <c r="AJ27" s="53"/>
      <c r="AK27" s="188"/>
      <c r="AL27" s="188"/>
      <c r="AM27" s="186"/>
      <c r="AN27" s="186"/>
      <c r="AO27" s="185"/>
      <c r="AP27" s="185"/>
      <c r="AQ27" s="185"/>
      <c r="AR27" s="187">
        <f t="shared" si="1"/>
        <v>0</v>
      </c>
      <c r="AS27" s="187"/>
      <c r="AT27" s="200"/>
      <c r="AU27" s="137"/>
      <c r="AV27" s="135"/>
      <c r="AW27" s="135"/>
      <c r="AX27" s="135"/>
      <c r="AY27" s="135"/>
      <c r="AZ27" s="136"/>
      <c r="BC27" s="27" t="str">
        <f>B10</f>
        <v>1550-4</v>
      </c>
    </row>
    <row r="28" spans="1:55" ht="36" customHeight="1" x14ac:dyDescent="0.2">
      <c r="A28" s="73">
        <v>10</v>
      </c>
      <c r="B28" s="170"/>
      <c r="C28" s="167"/>
      <c r="D28" s="167"/>
      <c r="E28" s="167"/>
      <c r="F28" s="167"/>
      <c r="G28" s="167"/>
      <c r="H28" s="167"/>
      <c r="I28" s="167"/>
      <c r="J28" s="167"/>
      <c r="K28" s="167"/>
      <c r="L28" s="167"/>
      <c r="M28" s="167"/>
      <c r="N28" s="167"/>
      <c r="O28" s="167"/>
      <c r="P28" s="168"/>
      <c r="Q28" s="168"/>
      <c r="R28" s="169"/>
      <c r="S28" s="169"/>
      <c r="T28" s="169"/>
      <c r="U28" s="134"/>
      <c r="V28" s="135"/>
      <c r="W28" s="135"/>
      <c r="X28" s="136"/>
      <c r="Y28" s="132"/>
      <c r="Z28" s="133"/>
      <c r="AA28" s="133"/>
      <c r="AB28" s="186"/>
      <c r="AC28" s="186"/>
      <c r="AD28" s="185"/>
      <c r="AE28" s="185"/>
      <c r="AF28" s="185"/>
      <c r="AG28" s="187">
        <f t="shared" si="0"/>
        <v>0</v>
      </c>
      <c r="AH28" s="187"/>
      <c r="AI28" s="187"/>
      <c r="AJ28" s="53"/>
      <c r="AK28" s="188"/>
      <c r="AL28" s="188"/>
      <c r="AM28" s="186"/>
      <c r="AN28" s="186"/>
      <c r="AO28" s="185"/>
      <c r="AP28" s="185"/>
      <c r="AQ28" s="185"/>
      <c r="AR28" s="187">
        <f t="shared" si="1"/>
        <v>0</v>
      </c>
      <c r="AS28" s="187"/>
      <c r="AT28" s="200"/>
      <c r="AU28" s="137"/>
      <c r="AV28" s="135"/>
      <c r="AW28" s="135"/>
      <c r="AX28" s="135"/>
      <c r="AY28" s="135"/>
      <c r="AZ28" s="136"/>
      <c r="BC28" s="27" t="str">
        <f>O7</f>
        <v>1550-5</v>
      </c>
    </row>
    <row r="29" spans="1:55" ht="36" customHeight="1" x14ac:dyDescent="0.2">
      <c r="A29" s="73">
        <v>11</v>
      </c>
      <c r="B29" s="170"/>
      <c r="C29" s="167"/>
      <c r="D29" s="167"/>
      <c r="E29" s="167"/>
      <c r="F29" s="167"/>
      <c r="G29" s="167"/>
      <c r="H29" s="167"/>
      <c r="I29" s="167"/>
      <c r="J29" s="167"/>
      <c r="K29" s="167"/>
      <c r="L29" s="167"/>
      <c r="M29" s="167"/>
      <c r="N29" s="167"/>
      <c r="O29" s="167"/>
      <c r="P29" s="168"/>
      <c r="Q29" s="168"/>
      <c r="R29" s="169"/>
      <c r="S29" s="169"/>
      <c r="T29" s="169"/>
      <c r="U29" s="134"/>
      <c r="V29" s="135"/>
      <c r="W29" s="135"/>
      <c r="X29" s="136"/>
      <c r="Y29" s="132"/>
      <c r="Z29" s="133"/>
      <c r="AA29" s="133"/>
      <c r="AB29" s="186"/>
      <c r="AC29" s="186"/>
      <c r="AD29" s="185"/>
      <c r="AE29" s="185"/>
      <c r="AF29" s="185"/>
      <c r="AG29" s="187">
        <f t="shared" si="0"/>
        <v>0</v>
      </c>
      <c r="AH29" s="187"/>
      <c r="AI29" s="187"/>
      <c r="AJ29" s="53"/>
      <c r="AK29" s="188"/>
      <c r="AL29" s="188"/>
      <c r="AM29" s="186"/>
      <c r="AN29" s="186"/>
      <c r="AO29" s="185"/>
      <c r="AP29" s="185"/>
      <c r="AQ29" s="185"/>
      <c r="AR29" s="187">
        <f t="shared" si="1"/>
        <v>0</v>
      </c>
      <c r="AS29" s="187"/>
      <c r="AT29" s="200"/>
      <c r="AU29" s="137"/>
      <c r="AV29" s="135"/>
      <c r="AW29" s="135"/>
      <c r="AX29" s="135"/>
      <c r="AY29" s="135"/>
      <c r="AZ29" s="136"/>
      <c r="BC29" s="27" t="str">
        <f>O8</f>
        <v>1550-6</v>
      </c>
    </row>
    <row r="30" spans="1:55" ht="36" customHeight="1" x14ac:dyDescent="0.2">
      <c r="A30" s="73">
        <v>12</v>
      </c>
      <c r="B30" s="170"/>
      <c r="C30" s="167"/>
      <c r="D30" s="167"/>
      <c r="E30" s="167"/>
      <c r="F30" s="167"/>
      <c r="G30" s="167"/>
      <c r="H30" s="167"/>
      <c r="I30" s="167"/>
      <c r="J30" s="167"/>
      <c r="K30" s="167"/>
      <c r="L30" s="167"/>
      <c r="M30" s="167"/>
      <c r="N30" s="167"/>
      <c r="O30" s="167"/>
      <c r="P30" s="168"/>
      <c r="Q30" s="168"/>
      <c r="R30" s="169"/>
      <c r="S30" s="169"/>
      <c r="T30" s="169"/>
      <c r="U30" s="134"/>
      <c r="V30" s="135"/>
      <c r="W30" s="135"/>
      <c r="X30" s="136"/>
      <c r="Y30" s="132"/>
      <c r="Z30" s="133"/>
      <c r="AA30" s="133"/>
      <c r="AB30" s="186"/>
      <c r="AC30" s="186"/>
      <c r="AD30" s="185"/>
      <c r="AE30" s="185"/>
      <c r="AF30" s="185"/>
      <c r="AG30" s="187">
        <f t="shared" si="0"/>
        <v>0</v>
      </c>
      <c r="AH30" s="187"/>
      <c r="AI30" s="187"/>
      <c r="AJ30" s="53"/>
      <c r="AK30" s="188"/>
      <c r="AL30" s="188"/>
      <c r="AM30" s="186"/>
      <c r="AN30" s="186"/>
      <c r="AO30" s="185"/>
      <c r="AP30" s="185"/>
      <c r="AQ30" s="185"/>
      <c r="AR30" s="187">
        <f t="shared" si="1"/>
        <v>0</v>
      </c>
      <c r="AS30" s="187"/>
      <c r="AT30" s="200"/>
      <c r="AU30" s="137"/>
      <c r="AV30" s="135"/>
      <c r="AW30" s="135"/>
      <c r="AX30" s="135"/>
      <c r="AY30" s="135"/>
      <c r="AZ30" s="136"/>
      <c r="BC30" s="27" t="str">
        <f>O9</f>
        <v>1550-7</v>
      </c>
    </row>
    <row r="31" spans="1:55" ht="36" customHeight="1" x14ac:dyDescent="0.2">
      <c r="A31" s="73">
        <v>13</v>
      </c>
      <c r="B31" s="170"/>
      <c r="C31" s="167"/>
      <c r="D31" s="167"/>
      <c r="E31" s="167"/>
      <c r="F31" s="167"/>
      <c r="G31" s="167"/>
      <c r="H31" s="167"/>
      <c r="I31" s="167"/>
      <c r="J31" s="167"/>
      <c r="K31" s="167"/>
      <c r="L31" s="167"/>
      <c r="M31" s="167"/>
      <c r="N31" s="167"/>
      <c r="O31" s="167"/>
      <c r="P31" s="168"/>
      <c r="Q31" s="168"/>
      <c r="R31" s="169"/>
      <c r="S31" s="169"/>
      <c r="T31" s="169"/>
      <c r="U31" s="134"/>
      <c r="V31" s="135"/>
      <c r="W31" s="135"/>
      <c r="X31" s="136"/>
      <c r="Y31" s="132"/>
      <c r="Z31" s="133"/>
      <c r="AA31" s="133"/>
      <c r="AB31" s="186"/>
      <c r="AC31" s="186"/>
      <c r="AD31" s="185"/>
      <c r="AE31" s="185"/>
      <c r="AF31" s="185"/>
      <c r="AG31" s="187">
        <f t="shared" si="0"/>
        <v>0</v>
      </c>
      <c r="AH31" s="187"/>
      <c r="AI31" s="187"/>
      <c r="AJ31" s="53"/>
      <c r="AK31" s="188"/>
      <c r="AL31" s="188"/>
      <c r="AM31" s="186"/>
      <c r="AN31" s="186"/>
      <c r="AO31" s="185"/>
      <c r="AP31" s="185"/>
      <c r="AQ31" s="185"/>
      <c r="AR31" s="187">
        <f t="shared" si="1"/>
        <v>0</v>
      </c>
      <c r="AS31" s="187"/>
      <c r="AT31" s="200"/>
      <c r="AU31" s="137"/>
      <c r="AV31" s="135"/>
      <c r="AW31" s="135"/>
      <c r="AX31" s="135"/>
      <c r="AY31" s="135"/>
      <c r="AZ31" s="136"/>
      <c r="BC31" s="27" t="str">
        <f>O10</f>
        <v>1550-8</v>
      </c>
    </row>
    <row r="32" spans="1:55" ht="36" customHeight="1" x14ac:dyDescent="0.2">
      <c r="A32" s="73">
        <v>14</v>
      </c>
      <c r="B32" s="170"/>
      <c r="C32" s="167"/>
      <c r="D32" s="167"/>
      <c r="E32" s="167"/>
      <c r="F32" s="167"/>
      <c r="G32" s="167"/>
      <c r="H32" s="167"/>
      <c r="I32" s="167"/>
      <c r="J32" s="167"/>
      <c r="K32" s="167"/>
      <c r="L32" s="167"/>
      <c r="M32" s="167"/>
      <c r="N32" s="167"/>
      <c r="O32" s="167"/>
      <c r="P32" s="168"/>
      <c r="Q32" s="168"/>
      <c r="R32" s="169"/>
      <c r="S32" s="169"/>
      <c r="T32" s="169"/>
      <c r="U32" s="134"/>
      <c r="V32" s="135"/>
      <c r="W32" s="135"/>
      <c r="X32" s="136"/>
      <c r="Y32" s="132"/>
      <c r="Z32" s="133"/>
      <c r="AA32" s="133"/>
      <c r="AB32" s="186"/>
      <c r="AC32" s="186"/>
      <c r="AD32" s="185"/>
      <c r="AE32" s="185"/>
      <c r="AF32" s="185"/>
      <c r="AG32" s="187">
        <f t="shared" si="0"/>
        <v>0</v>
      </c>
      <c r="AH32" s="187"/>
      <c r="AI32" s="187"/>
      <c r="AJ32" s="53"/>
      <c r="AK32" s="188"/>
      <c r="AL32" s="188"/>
      <c r="AM32" s="186"/>
      <c r="AN32" s="186"/>
      <c r="AO32" s="185"/>
      <c r="AP32" s="185"/>
      <c r="AQ32" s="185"/>
      <c r="AR32" s="187">
        <f t="shared" si="1"/>
        <v>0</v>
      </c>
      <c r="AS32" s="187"/>
      <c r="AT32" s="200"/>
      <c r="AU32" s="137"/>
      <c r="AV32" s="135"/>
      <c r="AW32" s="135"/>
      <c r="AX32" s="135"/>
      <c r="AY32" s="135"/>
      <c r="AZ32" s="136"/>
    </row>
    <row r="33" spans="1:52" ht="36" customHeight="1" x14ac:dyDescent="0.2">
      <c r="A33" s="73">
        <v>15</v>
      </c>
      <c r="B33" s="170"/>
      <c r="C33" s="167"/>
      <c r="D33" s="167"/>
      <c r="E33" s="167"/>
      <c r="F33" s="167"/>
      <c r="G33" s="167"/>
      <c r="H33" s="167"/>
      <c r="I33" s="167"/>
      <c r="J33" s="167"/>
      <c r="K33" s="167"/>
      <c r="L33" s="167"/>
      <c r="M33" s="167"/>
      <c r="N33" s="167"/>
      <c r="O33" s="167"/>
      <c r="P33" s="168"/>
      <c r="Q33" s="168"/>
      <c r="R33" s="169"/>
      <c r="S33" s="169"/>
      <c r="T33" s="169"/>
      <c r="U33" s="134"/>
      <c r="V33" s="135"/>
      <c r="W33" s="135"/>
      <c r="X33" s="136"/>
      <c r="Y33" s="132"/>
      <c r="Z33" s="133"/>
      <c r="AA33" s="133"/>
      <c r="AB33" s="186"/>
      <c r="AC33" s="186"/>
      <c r="AD33" s="185"/>
      <c r="AE33" s="185"/>
      <c r="AF33" s="185"/>
      <c r="AG33" s="187">
        <f t="shared" si="0"/>
        <v>0</v>
      </c>
      <c r="AH33" s="187"/>
      <c r="AI33" s="187"/>
      <c r="AJ33" s="53"/>
      <c r="AK33" s="188"/>
      <c r="AL33" s="188"/>
      <c r="AM33" s="186"/>
      <c r="AN33" s="186"/>
      <c r="AO33" s="185"/>
      <c r="AP33" s="185"/>
      <c r="AQ33" s="185"/>
      <c r="AR33" s="187">
        <f t="shared" si="1"/>
        <v>0</v>
      </c>
      <c r="AS33" s="187"/>
      <c r="AT33" s="200"/>
      <c r="AU33" s="137"/>
      <c r="AV33" s="135"/>
      <c r="AW33" s="135"/>
      <c r="AX33" s="135"/>
      <c r="AY33" s="135"/>
      <c r="AZ33" s="136"/>
    </row>
    <row r="34" spans="1:52" ht="36" customHeight="1" x14ac:dyDescent="0.2">
      <c r="A34" s="73">
        <v>16</v>
      </c>
      <c r="B34" s="170"/>
      <c r="C34" s="167"/>
      <c r="D34" s="167"/>
      <c r="E34" s="167"/>
      <c r="F34" s="167"/>
      <c r="G34" s="167"/>
      <c r="H34" s="167"/>
      <c r="I34" s="167"/>
      <c r="J34" s="167"/>
      <c r="K34" s="167"/>
      <c r="L34" s="167"/>
      <c r="M34" s="167"/>
      <c r="N34" s="167"/>
      <c r="O34" s="167"/>
      <c r="P34" s="168"/>
      <c r="Q34" s="168"/>
      <c r="R34" s="169"/>
      <c r="S34" s="169"/>
      <c r="T34" s="169"/>
      <c r="U34" s="134"/>
      <c r="V34" s="135"/>
      <c r="W34" s="135"/>
      <c r="X34" s="136"/>
      <c r="Y34" s="132"/>
      <c r="Z34" s="133"/>
      <c r="AA34" s="133"/>
      <c r="AB34" s="186"/>
      <c r="AC34" s="186"/>
      <c r="AD34" s="185"/>
      <c r="AE34" s="185"/>
      <c r="AF34" s="185"/>
      <c r="AG34" s="187">
        <f t="shared" si="0"/>
        <v>0</v>
      </c>
      <c r="AH34" s="187"/>
      <c r="AI34" s="187"/>
      <c r="AJ34" s="53"/>
      <c r="AK34" s="188"/>
      <c r="AL34" s="188"/>
      <c r="AM34" s="186"/>
      <c r="AN34" s="186"/>
      <c r="AO34" s="185"/>
      <c r="AP34" s="185"/>
      <c r="AQ34" s="185"/>
      <c r="AR34" s="187">
        <f t="shared" si="1"/>
        <v>0</v>
      </c>
      <c r="AS34" s="187"/>
      <c r="AT34" s="200"/>
      <c r="AU34" s="137"/>
      <c r="AV34" s="135"/>
      <c r="AW34" s="135"/>
      <c r="AX34" s="135"/>
      <c r="AY34" s="135"/>
      <c r="AZ34" s="136"/>
    </row>
    <row r="35" spans="1:52" ht="36" customHeight="1" x14ac:dyDescent="0.2">
      <c r="A35" s="73">
        <v>17</v>
      </c>
      <c r="B35" s="170"/>
      <c r="C35" s="167"/>
      <c r="D35" s="167"/>
      <c r="E35" s="167"/>
      <c r="F35" s="167"/>
      <c r="G35" s="167"/>
      <c r="H35" s="167"/>
      <c r="I35" s="167"/>
      <c r="J35" s="167"/>
      <c r="K35" s="167"/>
      <c r="L35" s="167"/>
      <c r="M35" s="167"/>
      <c r="N35" s="167"/>
      <c r="O35" s="167"/>
      <c r="P35" s="168"/>
      <c r="Q35" s="168"/>
      <c r="R35" s="169"/>
      <c r="S35" s="169"/>
      <c r="T35" s="169"/>
      <c r="U35" s="134"/>
      <c r="V35" s="135"/>
      <c r="W35" s="135"/>
      <c r="X35" s="136"/>
      <c r="Y35" s="132"/>
      <c r="Z35" s="133"/>
      <c r="AA35" s="133"/>
      <c r="AB35" s="186"/>
      <c r="AC35" s="186"/>
      <c r="AD35" s="185"/>
      <c r="AE35" s="185"/>
      <c r="AF35" s="185"/>
      <c r="AG35" s="187">
        <f t="shared" si="0"/>
        <v>0</v>
      </c>
      <c r="AH35" s="187"/>
      <c r="AI35" s="187"/>
      <c r="AJ35" s="53"/>
      <c r="AK35" s="188"/>
      <c r="AL35" s="188"/>
      <c r="AM35" s="186"/>
      <c r="AN35" s="186"/>
      <c r="AO35" s="185"/>
      <c r="AP35" s="185"/>
      <c r="AQ35" s="185"/>
      <c r="AR35" s="187">
        <f t="shared" si="1"/>
        <v>0</v>
      </c>
      <c r="AS35" s="187"/>
      <c r="AT35" s="200"/>
      <c r="AU35" s="137"/>
      <c r="AV35" s="135"/>
      <c r="AW35" s="135"/>
      <c r="AX35" s="135"/>
      <c r="AY35" s="135"/>
      <c r="AZ35" s="136"/>
    </row>
    <row r="36" spans="1:52" ht="36" customHeight="1" x14ac:dyDescent="0.2">
      <c r="A36" s="73">
        <v>18</v>
      </c>
      <c r="B36" s="170"/>
      <c r="C36" s="167"/>
      <c r="D36" s="167"/>
      <c r="E36" s="167"/>
      <c r="F36" s="167"/>
      <c r="G36" s="167"/>
      <c r="H36" s="167"/>
      <c r="I36" s="167"/>
      <c r="J36" s="167"/>
      <c r="K36" s="167"/>
      <c r="L36" s="167"/>
      <c r="M36" s="167"/>
      <c r="N36" s="167"/>
      <c r="O36" s="167"/>
      <c r="P36" s="168"/>
      <c r="Q36" s="168"/>
      <c r="R36" s="169"/>
      <c r="S36" s="169"/>
      <c r="T36" s="169"/>
      <c r="U36" s="134"/>
      <c r="V36" s="135"/>
      <c r="W36" s="135"/>
      <c r="X36" s="136"/>
      <c r="Y36" s="132"/>
      <c r="Z36" s="133"/>
      <c r="AA36" s="133"/>
      <c r="AB36" s="186"/>
      <c r="AC36" s="186"/>
      <c r="AD36" s="185"/>
      <c r="AE36" s="185"/>
      <c r="AF36" s="185"/>
      <c r="AG36" s="187">
        <f t="shared" si="0"/>
        <v>0</v>
      </c>
      <c r="AH36" s="187"/>
      <c r="AI36" s="187"/>
      <c r="AJ36" s="53"/>
      <c r="AK36" s="188"/>
      <c r="AL36" s="188"/>
      <c r="AM36" s="186"/>
      <c r="AN36" s="186"/>
      <c r="AO36" s="185"/>
      <c r="AP36" s="185"/>
      <c r="AQ36" s="185"/>
      <c r="AR36" s="187">
        <f t="shared" si="1"/>
        <v>0</v>
      </c>
      <c r="AS36" s="187"/>
      <c r="AT36" s="200"/>
      <c r="AU36" s="137"/>
      <c r="AV36" s="135"/>
      <c r="AW36" s="135"/>
      <c r="AX36" s="135"/>
      <c r="AY36" s="135"/>
      <c r="AZ36" s="136"/>
    </row>
    <row r="37" spans="1:52" ht="36" customHeight="1" x14ac:dyDescent="0.2">
      <c r="A37" s="73">
        <v>19</v>
      </c>
      <c r="B37" s="170"/>
      <c r="C37" s="167"/>
      <c r="D37" s="167"/>
      <c r="E37" s="167"/>
      <c r="F37" s="167"/>
      <c r="G37" s="167"/>
      <c r="H37" s="167"/>
      <c r="I37" s="167"/>
      <c r="J37" s="167"/>
      <c r="K37" s="167"/>
      <c r="L37" s="167"/>
      <c r="M37" s="167"/>
      <c r="N37" s="167"/>
      <c r="O37" s="167"/>
      <c r="P37" s="168"/>
      <c r="Q37" s="168"/>
      <c r="R37" s="169"/>
      <c r="S37" s="169"/>
      <c r="T37" s="169"/>
      <c r="U37" s="134"/>
      <c r="V37" s="135"/>
      <c r="W37" s="135"/>
      <c r="X37" s="136"/>
      <c r="Y37" s="132"/>
      <c r="Z37" s="133"/>
      <c r="AA37" s="133"/>
      <c r="AB37" s="186"/>
      <c r="AC37" s="186"/>
      <c r="AD37" s="185"/>
      <c r="AE37" s="185"/>
      <c r="AF37" s="185"/>
      <c r="AG37" s="187">
        <f t="shared" si="0"/>
        <v>0</v>
      </c>
      <c r="AH37" s="187"/>
      <c r="AI37" s="187"/>
      <c r="AJ37" s="53"/>
      <c r="AK37" s="188"/>
      <c r="AL37" s="188"/>
      <c r="AM37" s="186"/>
      <c r="AN37" s="186"/>
      <c r="AO37" s="185"/>
      <c r="AP37" s="185"/>
      <c r="AQ37" s="185"/>
      <c r="AR37" s="187">
        <f t="shared" si="1"/>
        <v>0</v>
      </c>
      <c r="AS37" s="187"/>
      <c r="AT37" s="200"/>
      <c r="AU37" s="137"/>
      <c r="AV37" s="135"/>
      <c r="AW37" s="135"/>
      <c r="AX37" s="135"/>
      <c r="AY37" s="135"/>
      <c r="AZ37" s="136"/>
    </row>
    <row r="38" spans="1:52" ht="36" customHeight="1" x14ac:dyDescent="0.2">
      <c r="A38" s="73">
        <v>20</v>
      </c>
      <c r="B38" s="170"/>
      <c r="C38" s="167"/>
      <c r="D38" s="167"/>
      <c r="E38" s="167"/>
      <c r="F38" s="167"/>
      <c r="G38" s="167"/>
      <c r="H38" s="167"/>
      <c r="I38" s="167"/>
      <c r="J38" s="167"/>
      <c r="K38" s="167"/>
      <c r="L38" s="167"/>
      <c r="M38" s="167"/>
      <c r="N38" s="167"/>
      <c r="O38" s="167"/>
      <c r="P38" s="168"/>
      <c r="Q38" s="168"/>
      <c r="R38" s="169"/>
      <c r="S38" s="169"/>
      <c r="T38" s="169"/>
      <c r="U38" s="134"/>
      <c r="V38" s="135"/>
      <c r="W38" s="135"/>
      <c r="X38" s="136"/>
      <c r="Y38" s="132"/>
      <c r="Z38" s="133"/>
      <c r="AA38" s="133"/>
      <c r="AB38" s="186"/>
      <c r="AC38" s="186"/>
      <c r="AD38" s="185"/>
      <c r="AE38" s="185"/>
      <c r="AF38" s="185"/>
      <c r="AG38" s="187">
        <f t="shared" si="0"/>
        <v>0</v>
      </c>
      <c r="AH38" s="187"/>
      <c r="AI38" s="187"/>
      <c r="AJ38" s="53"/>
      <c r="AK38" s="188"/>
      <c r="AL38" s="188"/>
      <c r="AM38" s="186"/>
      <c r="AN38" s="186"/>
      <c r="AO38" s="185"/>
      <c r="AP38" s="185"/>
      <c r="AQ38" s="185"/>
      <c r="AR38" s="187">
        <f t="shared" si="1"/>
        <v>0</v>
      </c>
      <c r="AS38" s="187"/>
      <c r="AT38" s="200"/>
      <c r="AU38" s="137"/>
      <c r="AV38" s="135"/>
      <c r="AW38" s="135"/>
      <c r="AX38" s="135"/>
      <c r="AY38" s="135"/>
      <c r="AZ38" s="136"/>
    </row>
    <row r="39" spans="1:52" ht="36" customHeight="1" x14ac:dyDescent="0.2">
      <c r="A39" s="73">
        <v>21</v>
      </c>
      <c r="B39" s="170"/>
      <c r="C39" s="167"/>
      <c r="D39" s="167"/>
      <c r="E39" s="167"/>
      <c r="F39" s="167"/>
      <c r="G39" s="167"/>
      <c r="H39" s="167"/>
      <c r="I39" s="167"/>
      <c r="J39" s="167"/>
      <c r="K39" s="167"/>
      <c r="L39" s="167"/>
      <c r="M39" s="167"/>
      <c r="N39" s="167"/>
      <c r="O39" s="167"/>
      <c r="P39" s="168"/>
      <c r="Q39" s="168"/>
      <c r="R39" s="169"/>
      <c r="S39" s="169"/>
      <c r="T39" s="169"/>
      <c r="U39" s="134"/>
      <c r="V39" s="135"/>
      <c r="W39" s="135"/>
      <c r="X39" s="136"/>
      <c r="Y39" s="132"/>
      <c r="Z39" s="133"/>
      <c r="AA39" s="133"/>
      <c r="AB39" s="186"/>
      <c r="AC39" s="186"/>
      <c r="AD39" s="185"/>
      <c r="AE39" s="185"/>
      <c r="AF39" s="185"/>
      <c r="AG39" s="187">
        <f t="shared" si="0"/>
        <v>0</v>
      </c>
      <c r="AH39" s="187"/>
      <c r="AI39" s="187"/>
      <c r="AJ39" s="53"/>
      <c r="AK39" s="188"/>
      <c r="AL39" s="188"/>
      <c r="AM39" s="186"/>
      <c r="AN39" s="186"/>
      <c r="AO39" s="185"/>
      <c r="AP39" s="185"/>
      <c r="AQ39" s="185"/>
      <c r="AR39" s="187">
        <f t="shared" si="1"/>
        <v>0</v>
      </c>
      <c r="AS39" s="187"/>
      <c r="AT39" s="200"/>
      <c r="AU39" s="137"/>
      <c r="AV39" s="135"/>
      <c r="AW39" s="135"/>
      <c r="AX39" s="135"/>
      <c r="AY39" s="135"/>
      <c r="AZ39" s="136"/>
    </row>
    <row r="40" spans="1:52" ht="36" customHeight="1" x14ac:dyDescent="0.2">
      <c r="A40" s="73">
        <v>22</v>
      </c>
      <c r="B40" s="170"/>
      <c r="C40" s="167"/>
      <c r="D40" s="167"/>
      <c r="E40" s="167"/>
      <c r="F40" s="167"/>
      <c r="G40" s="167"/>
      <c r="H40" s="167"/>
      <c r="I40" s="167"/>
      <c r="J40" s="167"/>
      <c r="K40" s="167"/>
      <c r="L40" s="167"/>
      <c r="M40" s="167"/>
      <c r="N40" s="167"/>
      <c r="O40" s="167"/>
      <c r="P40" s="168"/>
      <c r="Q40" s="168"/>
      <c r="R40" s="169"/>
      <c r="S40" s="169"/>
      <c r="T40" s="169"/>
      <c r="U40" s="134"/>
      <c r="V40" s="135"/>
      <c r="W40" s="135"/>
      <c r="X40" s="136"/>
      <c r="Y40" s="132"/>
      <c r="Z40" s="133"/>
      <c r="AA40" s="133"/>
      <c r="AB40" s="186"/>
      <c r="AC40" s="186"/>
      <c r="AD40" s="185"/>
      <c r="AE40" s="185"/>
      <c r="AF40" s="185"/>
      <c r="AG40" s="187">
        <f t="shared" si="0"/>
        <v>0</v>
      </c>
      <c r="AH40" s="187"/>
      <c r="AI40" s="187"/>
      <c r="AJ40" s="53"/>
      <c r="AK40" s="188"/>
      <c r="AL40" s="188"/>
      <c r="AM40" s="186"/>
      <c r="AN40" s="186"/>
      <c r="AO40" s="185"/>
      <c r="AP40" s="185"/>
      <c r="AQ40" s="185"/>
      <c r="AR40" s="187">
        <f t="shared" si="1"/>
        <v>0</v>
      </c>
      <c r="AS40" s="187"/>
      <c r="AT40" s="200"/>
      <c r="AU40" s="137"/>
      <c r="AV40" s="135"/>
      <c r="AW40" s="135"/>
      <c r="AX40" s="135"/>
      <c r="AY40" s="135"/>
      <c r="AZ40" s="136"/>
    </row>
    <row r="41" spans="1:52" ht="36" customHeight="1" x14ac:dyDescent="0.2">
      <c r="A41" s="73">
        <v>23</v>
      </c>
      <c r="B41" s="170"/>
      <c r="C41" s="167"/>
      <c r="D41" s="167"/>
      <c r="E41" s="167"/>
      <c r="F41" s="167"/>
      <c r="G41" s="167"/>
      <c r="H41" s="167"/>
      <c r="I41" s="167"/>
      <c r="J41" s="167"/>
      <c r="K41" s="167"/>
      <c r="L41" s="167"/>
      <c r="M41" s="167"/>
      <c r="N41" s="167"/>
      <c r="O41" s="167"/>
      <c r="P41" s="168"/>
      <c r="Q41" s="168"/>
      <c r="R41" s="169"/>
      <c r="S41" s="169"/>
      <c r="T41" s="169"/>
      <c r="U41" s="134"/>
      <c r="V41" s="135"/>
      <c r="W41" s="135"/>
      <c r="X41" s="136"/>
      <c r="Y41" s="132"/>
      <c r="Z41" s="133"/>
      <c r="AA41" s="133"/>
      <c r="AB41" s="186"/>
      <c r="AC41" s="186"/>
      <c r="AD41" s="185"/>
      <c r="AE41" s="185"/>
      <c r="AF41" s="185"/>
      <c r="AG41" s="187">
        <f t="shared" si="0"/>
        <v>0</v>
      </c>
      <c r="AH41" s="187"/>
      <c r="AI41" s="187"/>
      <c r="AJ41" s="53"/>
      <c r="AK41" s="188"/>
      <c r="AL41" s="188"/>
      <c r="AM41" s="186"/>
      <c r="AN41" s="186"/>
      <c r="AO41" s="185"/>
      <c r="AP41" s="185"/>
      <c r="AQ41" s="185"/>
      <c r="AR41" s="187">
        <f t="shared" si="1"/>
        <v>0</v>
      </c>
      <c r="AS41" s="187"/>
      <c r="AT41" s="200"/>
      <c r="AU41" s="137"/>
      <c r="AV41" s="135"/>
      <c r="AW41" s="135"/>
      <c r="AX41" s="135"/>
      <c r="AY41" s="135"/>
      <c r="AZ41" s="136"/>
    </row>
    <row r="42" spans="1:52" ht="36" customHeight="1" x14ac:dyDescent="0.2">
      <c r="A42" s="73">
        <v>24</v>
      </c>
      <c r="B42" s="170"/>
      <c r="C42" s="167"/>
      <c r="D42" s="167"/>
      <c r="E42" s="167"/>
      <c r="F42" s="167"/>
      <c r="G42" s="167"/>
      <c r="H42" s="167"/>
      <c r="I42" s="167"/>
      <c r="J42" s="167"/>
      <c r="K42" s="167"/>
      <c r="L42" s="167"/>
      <c r="M42" s="167"/>
      <c r="N42" s="167"/>
      <c r="O42" s="167"/>
      <c r="P42" s="168"/>
      <c r="Q42" s="168"/>
      <c r="R42" s="169"/>
      <c r="S42" s="169"/>
      <c r="T42" s="169"/>
      <c r="U42" s="134"/>
      <c r="V42" s="135"/>
      <c r="W42" s="135"/>
      <c r="X42" s="136"/>
      <c r="Y42" s="132"/>
      <c r="Z42" s="133"/>
      <c r="AA42" s="133"/>
      <c r="AB42" s="186"/>
      <c r="AC42" s="186"/>
      <c r="AD42" s="185"/>
      <c r="AE42" s="185"/>
      <c r="AF42" s="185"/>
      <c r="AG42" s="187">
        <f t="shared" si="0"/>
        <v>0</v>
      </c>
      <c r="AH42" s="187"/>
      <c r="AI42" s="187"/>
      <c r="AJ42" s="53"/>
      <c r="AK42" s="188"/>
      <c r="AL42" s="188"/>
      <c r="AM42" s="186"/>
      <c r="AN42" s="186"/>
      <c r="AO42" s="185"/>
      <c r="AP42" s="185"/>
      <c r="AQ42" s="185"/>
      <c r="AR42" s="187">
        <f t="shared" si="1"/>
        <v>0</v>
      </c>
      <c r="AS42" s="187"/>
      <c r="AT42" s="200"/>
      <c r="AU42" s="137"/>
      <c r="AV42" s="135"/>
      <c r="AW42" s="135"/>
      <c r="AX42" s="135"/>
      <c r="AY42" s="135"/>
      <c r="AZ42" s="136"/>
    </row>
    <row r="43" spans="1:52" ht="36" customHeight="1" x14ac:dyDescent="0.2">
      <c r="A43" s="73">
        <v>25</v>
      </c>
      <c r="B43" s="170"/>
      <c r="C43" s="167"/>
      <c r="D43" s="167"/>
      <c r="E43" s="167"/>
      <c r="F43" s="167"/>
      <c r="G43" s="167"/>
      <c r="H43" s="167"/>
      <c r="I43" s="167"/>
      <c r="J43" s="167"/>
      <c r="K43" s="167"/>
      <c r="L43" s="167"/>
      <c r="M43" s="167"/>
      <c r="N43" s="167"/>
      <c r="O43" s="167"/>
      <c r="P43" s="168"/>
      <c r="Q43" s="168"/>
      <c r="R43" s="169"/>
      <c r="S43" s="169"/>
      <c r="T43" s="169"/>
      <c r="U43" s="134"/>
      <c r="V43" s="135"/>
      <c r="W43" s="135"/>
      <c r="X43" s="136"/>
      <c r="Y43" s="132"/>
      <c r="Z43" s="133"/>
      <c r="AA43" s="133"/>
      <c r="AB43" s="186"/>
      <c r="AC43" s="186"/>
      <c r="AD43" s="185"/>
      <c r="AE43" s="185"/>
      <c r="AF43" s="185"/>
      <c r="AG43" s="187">
        <f t="shared" si="0"/>
        <v>0</v>
      </c>
      <c r="AH43" s="187"/>
      <c r="AI43" s="187"/>
      <c r="AJ43" s="53"/>
      <c r="AK43" s="188"/>
      <c r="AL43" s="188"/>
      <c r="AM43" s="186"/>
      <c r="AN43" s="186"/>
      <c r="AO43" s="185"/>
      <c r="AP43" s="185"/>
      <c r="AQ43" s="185"/>
      <c r="AR43" s="187">
        <f t="shared" si="1"/>
        <v>0</v>
      </c>
      <c r="AS43" s="187"/>
      <c r="AT43" s="200"/>
      <c r="AU43" s="137"/>
      <c r="AV43" s="135"/>
      <c r="AW43" s="135"/>
      <c r="AX43" s="135"/>
      <c r="AY43" s="135"/>
      <c r="AZ43" s="136"/>
    </row>
    <row r="44" spans="1:52" ht="36" customHeight="1" x14ac:dyDescent="0.2">
      <c r="A44" s="73">
        <v>26</v>
      </c>
      <c r="B44" s="170"/>
      <c r="C44" s="167"/>
      <c r="D44" s="167"/>
      <c r="E44" s="167"/>
      <c r="F44" s="167"/>
      <c r="G44" s="167"/>
      <c r="H44" s="167"/>
      <c r="I44" s="167"/>
      <c r="J44" s="167"/>
      <c r="K44" s="167"/>
      <c r="L44" s="167"/>
      <c r="M44" s="167"/>
      <c r="N44" s="167"/>
      <c r="O44" s="167"/>
      <c r="P44" s="168"/>
      <c r="Q44" s="168"/>
      <c r="R44" s="169"/>
      <c r="S44" s="169"/>
      <c r="T44" s="169"/>
      <c r="U44" s="134"/>
      <c r="V44" s="135"/>
      <c r="W44" s="135"/>
      <c r="X44" s="136"/>
      <c r="Y44" s="132"/>
      <c r="Z44" s="133"/>
      <c r="AA44" s="133"/>
      <c r="AB44" s="186"/>
      <c r="AC44" s="186"/>
      <c r="AD44" s="185"/>
      <c r="AE44" s="185"/>
      <c r="AF44" s="185"/>
      <c r="AG44" s="187">
        <f t="shared" si="0"/>
        <v>0</v>
      </c>
      <c r="AH44" s="187"/>
      <c r="AI44" s="187"/>
      <c r="AJ44" s="53"/>
      <c r="AK44" s="188"/>
      <c r="AL44" s="188"/>
      <c r="AM44" s="186"/>
      <c r="AN44" s="186"/>
      <c r="AO44" s="185"/>
      <c r="AP44" s="185"/>
      <c r="AQ44" s="185"/>
      <c r="AR44" s="187">
        <f t="shared" si="1"/>
        <v>0</v>
      </c>
      <c r="AS44" s="187"/>
      <c r="AT44" s="200"/>
      <c r="AU44" s="137"/>
      <c r="AV44" s="135"/>
      <c r="AW44" s="135"/>
      <c r="AX44" s="135"/>
      <c r="AY44" s="135"/>
      <c r="AZ44" s="136"/>
    </row>
    <row r="45" spans="1:52" ht="36" customHeight="1" x14ac:dyDescent="0.2">
      <c r="A45" s="73">
        <v>27</v>
      </c>
      <c r="B45" s="170"/>
      <c r="C45" s="167"/>
      <c r="D45" s="167"/>
      <c r="E45" s="167"/>
      <c r="F45" s="167"/>
      <c r="G45" s="167"/>
      <c r="H45" s="167"/>
      <c r="I45" s="167"/>
      <c r="J45" s="167"/>
      <c r="K45" s="167"/>
      <c r="L45" s="167"/>
      <c r="M45" s="167"/>
      <c r="N45" s="167"/>
      <c r="O45" s="167"/>
      <c r="P45" s="168"/>
      <c r="Q45" s="168"/>
      <c r="R45" s="169"/>
      <c r="S45" s="169"/>
      <c r="T45" s="169"/>
      <c r="U45" s="134"/>
      <c r="V45" s="135"/>
      <c r="W45" s="135"/>
      <c r="X45" s="136"/>
      <c r="Y45" s="132"/>
      <c r="Z45" s="133"/>
      <c r="AA45" s="133"/>
      <c r="AB45" s="186"/>
      <c r="AC45" s="186"/>
      <c r="AD45" s="185"/>
      <c r="AE45" s="185"/>
      <c r="AF45" s="185"/>
      <c r="AG45" s="187">
        <f t="shared" si="0"/>
        <v>0</v>
      </c>
      <c r="AH45" s="187"/>
      <c r="AI45" s="187"/>
      <c r="AJ45" s="53"/>
      <c r="AK45" s="188"/>
      <c r="AL45" s="188"/>
      <c r="AM45" s="186"/>
      <c r="AN45" s="186"/>
      <c r="AO45" s="185"/>
      <c r="AP45" s="185"/>
      <c r="AQ45" s="185"/>
      <c r="AR45" s="187">
        <f t="shared" si="1"/>
        <v>0</v>
      </c>
      <c r="AS45" s="187"/>
      <c r="AT45" s="200"/>
      <c r="AU45" s="137"/>
      <c r="AV45" s="135"/>
      <c r="AW45" s="135"/>
      <c r="AX45" s="135"/>
      <c r="AY45" s="135"/>
      <c r="AZ45" s="136"/>
    </row>
    <row r="46" spans="1:52" ht="36" customHeight="1" x14ac:dyDescent="0.2">
      <c r="A46" s="73">
        <v>28</v>
      </c>
      <c r="B46" s="170"/>
      <c r="C46" s="167"/>
      <c r="D46" s="167"/>
      <c r="E46" s="167"/>
      <c r="F46" s="167"/>
      <c r="G46" s="167"/>
      <c r="H46" s="167"/>
      <c r="I46" s="167"/>
      <c r="J46" s="167"/>
      <c r="K46" s="167"/>
      <c r="L46" s="167"/>
      <c r="M46" s="167"/>
      <c r="N46" s="167"/>
      <c r="O46" s="167"/>
      <c r="P46" s="168"/>
      <c r="Q46" s="168"/>
      <c r="R46" s="169"/>
      <c r="S46" s="169"/>
      <c r="T46" s="169"/>
      <c r="U46" s="134"/>
      <c r="V46" s="135"/>
      <c r="W46" s="135"/>
      <c r="X46" s="136"/>
      <c r="Y46" s="132"/>
      <c r="Z46" s="133"/>
      <c r="AA46" s="133"/>
      <c r="AB46" s="186"/>
      <c r="AC46" s="186"/>
      <c r="AD46" s="185"/>
      <c r="AE46" s="185"/>
      <c r="AF46" s="185"/>
      <c r="AG46" s="187">
        <f t="shared" si="0"/>
        <v>0</v>
      </c>
      <c r="AH46" s="187"/>
      <c r="AI46" s="187"/>
      <c r="AJ46" s="53"/>
      <c r="AK46" s="188"/>
      <c r="AL46" s="188"/>
      <c r="AM46" s="186"/>
      <c r="AN46" s="186"/>
      <c r="AO46" s="185"/>
      <c r="AP46" s="185"/>
      <c r="AQ46" s="185"/>
      <c r="AR46" s="187">
        <f t="shared" si="1"/>
        <v>0</v>
      </c>
      <c r="AS46" s="187"/>
      <c r="AT46" s="200"/>
      <c r="AU46" s="137"/>
      <c r="AV46" s="135"/>
      <c r="AW46" s="135"/>
      <c r="AX46" s="135"/>
      <c r="AY46" s="135"/>
      <c r="AZ46" s="136"/>
    </row>
    <row r="47" spans="1:52" ht="36" customHeight="1" x14ac:dyDescent="0.2">
      <c r="A47" s="73">
        <v>29</v>
      </c>
      <c r="B47" s="170"/>
      <c r="C47" s="167"/>
      <c r="D47" s="167"/>
      <c r="E47" s="167"/>
      <c r="F47" s="167"/>
      <c r="G47" s="167"/>
      <c r="H47" s="167"/>
      <c r="I47" s="167"/>
      <c r="J47" s="167"/>
      <c r="K47" s="167"/>
      <c r="L47" s="167"/>
      <c r="M47" s="167"/>
      <c r="N47" s="167"/>
      <c r="O47" s="167"/>
      <c r="P47" s="168"/>
      <c r="Q47" s="168"/>
      <c r="R47" s="169"/>
      <c r="S47" s="169"/>
      <c r="T47" s="169"/>
      <c r="U47" s="134"/>
      <c r="V47" s="135"/>
      <c r="W47" s="135"/>
      <c r="X47" s="136"/>
      <c r="Y47" s="132"/>
      <c r="Z47" s="133"/>
      <c r="AA47" s="133"/>
      <c r="AB47" s="186"/>
      <c r="AC47" s="186"/>
      <c r="AD47" s="185"/>
      <c r="AE47" s="185"/>
      <c r="AF47" s="185"/>
      <c r="AG47" s="187">
        <f t="shared" si="0"/>
        <v>0</v>
      </c>
      <c r="AH47" s="187"/>
      <c r="AI47" s="187"/>
      <c r="AJ47" s="53"/>
      <c r="AK47" s="188"/>
      <c r="AL47" s="188"/>
      <c r="AM47" s="186"/>
      <c r="AN47" s="186"/>
      <c r="AO47" s="185"/>
      <c r="AP47" s="185"/>
      <c r="AQ47" s="185"/>
      <c r="AR47" s="187">
        <f t="shared" si="1"/>
        <v>0</v>
      </c>
      <c r="AS47" s="187"/>
      <c r="AT47" s="200"/>
      <c r="AU47" s="137"/>
      <c r="AV47" s="135"/>
      <c r="AW47" s="135"/>
      <c r="AX47" s="135"/>
      <c r="AY47" s="135"/>
      <c r="AZ47" s="136"/>
    </row>
    <row r="48" spans="1:52" ht="36" customHeight="1" x14ac:dyDescent="0.2">
      <c r="A48" s="73">
        <v>30</v>
      </c>
      <c r="B48" s="170"/>
      <c r="C48" s="167"/>
      <c r="D48" s="167"/>
      <c r="E48" s="167"/>
      <c r="F48" s="167"/>
      <c r="G48" s="167"/>
      <c r="H48" s="167"/>
      <c r="I48" s="167"/>
      <c r="J48" s="167"/>
      <c r="K48" s="167"/>
      <c r="L48" s="167"/>
      <c r="M48" s="167"/>
      <c r="N48" s="167"/>
      <c r="O48" s="167"/>
      <c r="P48" s="168"/>
      <c r="Q48" s="168"/>
      <c r="R48" s="169"/>
      <c r="S48" s="169"/>
      <c r="T48" s="169"/>
      <c r="U48" s="134"/>
      <c r="V48" s="135"/>
      <c r="W48" s="135"/>
      <c r="X48" s="136"/>
      <c r="Y48" s="132"/>
      <c r="Z48" s="133"/>
      <c r="AA48" s="133"/>
      <c r="AB48" s="186"/>
      <c r="AC48" s="186"/>
      <c r="AD48" s="185"/>
      <c r="AE48" s="185"/>
      <c r="AF48" s="185"/>
      <c r="AG48" s="187">
        <f t="shared" si="0"/>
        <v>0</v>
      </c>
      <c r="AH48" s="187"/>
      <c r="AI48" s="187"/>
      <c r="AJ48" s="53"/>
      <c r="AK48" s="188"/>
      <c r="AL48" s="188"/>
      <c r="AM48" s="186"/>
      <c r="AN48" s="186"/>
      <c r="AO48" s="185"/>
      <c r="AP48" s="185"/>
      <c r="AQ48" s="185"/>
      <c r="AR48" s="187">
        <f t="shared" si="1"/>
        <v>0</v>
      </c>
      <c r="AS48" s="187"/>
      <c r="AT48" s="200"/>
      <c r="AU48" s="137"/>
      <c r="AV48" s="135"/>
      <c r="AW48" s="135"/>
      <c r="AX48" s="135"/>
      <c r="AY48" s="135"/>
      <c r="AZ48" s="136"/>
    </row>
    <row r="49" spans="1:52" ht="36" customHeight="1" x14ac:dyDescent="0.2">
      <c r="A49" s="73">
        <v>31</v>
      </c>
      <c r="B49" s="170"/>
      <c r="C49" s="167"/>
      <c r="D49" s="167"/>
      <c r="E49" s="167"/>
      <c r="F49" s="167"/>
      <c r="G49" s="167"/>
      <c r="H49" s="167"/>
      <c r="I49" s="167"/>
      <c r="J49" s="167"/>
      <c r="K49" s="167"/>
      <c r="L49" s="167"/>
      <c r="M49" s="167"/>
      <c r="N49" s="167"/>
      <c r="O49" s="167"/>
      <c r="P49" s="168"/>
      <c r="Q49" s="168"/>
      <c r="R49" s="169"/>
      <c r="S49" s="169"/>
      <c r="T49" s="169"/>
      <c r="U49" s="134"/>
      <c r="V49" s="135"/>
      <c r="W49" s="135"/>
      <c r="X49" s="136"/>
      <c r="Y49" s="132"/>
      <c r="Z49" s="133"/>
      <c r="AA49" s="133"/>
      <c r="AB49" s="186"/>
      <c r="AC49" s="186"/>
      <c r="AD49" s="185"/>
      <c r="AE49" s="185"/>
      <c r="AF49" s="185"/>
      <c r="AG49" s="187">
        <f t="shared" si="0"/>
        <v>0</v>
      </c>
      <c r="AH49" s="187"/>
      <c r="AI49" s="187"/>
      <c r="AJ49" s="53"/>
      <c r="AK49" s="188"/>
      <c r="AL49" s="188"/>
      <c r="AM49" s="186"/>
      <c r="AN49" s="186"/>
      <c r="AO49" s="185"/>
      <c r="AP49" s="185"/>
      <c r="AQ49" s="185"/>
      <c r="AR49" s="187">
        <f t="shared" si="1"/>
        <v>0</v>
      </c>
      <c r="AS49" s="187"/>
      <c r="AT49" s="200"/>
      <c r="AU49" s="137"/>
      <c r="AV49" s="135"/>
      <c r="AW49" s="135"/>
      <c r="AX49" s="135"/>
      <c r="AY49" s="135"/>
      <c r="AZ49" s="136"/>
    </row>
    <row r="50" spans="1:52" ht="36" customHeight="1" x14ac:dyDescent="0.2">
      <c r="A50" s="73">
        <v>32</v>
      </c>
      <c r="B50" s="170"/>
      <c r="C50" s="167"/>
      <c r="D50" s="167"/>
      <c r="E50" s="167"/>
      <c r="F50" s="167"/>
      <c r="G50" s="167"/>
      <c r="H50" s="167"/>
      <c r="I50" s="167"/>
      <c r="J50" s="167"/>
      <c r="K50" s="167"/>
      <c r="L50" s="167"/>
      <c r="M50" s="167"/>
      <c r="N50" s="167"/>
      <c r="O50" s="167"/>
      <c r="P50" s="168"/>
      <c r="Q50" s="168"/>
      <c r="R50" s="169"/>
      <c r="S50" s="169"/>
      <c r="T50" s="169"/>
      <c r="U50" s="134"/>
      <c r="V50" s="135"/>
      <c r="W50" s="135"/>
      <c r="X50" s="136"/>
      <c r="Y50" s="132"/>
      <c r="Z50" s="133"/>
      <c r="AA50" s="133"/>
      <c r="AB50" s="186"/>
      <c r="AC50" s="186"/>
      <c r="AD50" s="185"/>
      <c r="AE50" s="185"/>
      <c r="AF50" s="185"/>
      <c r="AG50" s="187">
        <f t="shared" si="0"/>
        <v>0</v>
      </c>
      <c r="AH50" s="187"/>
      <c r="AI50" s="187"/>
      <c r="AJ50" s="53"/>
      <c r="AK50" s="188"/>
      <c r="AL50" s="188"/>
      <c r="AM50" s="186"/>
      <c r="AN50" s="186"/>
      <c r="AO50" s="185"/>
      <c r="AP50" s="185"/>
      <c r="AQ50" s="185"/>
      <c r="AR50" s="187">
        <f t="shared" si="1"/>
        <v>0</v>
      </c>
      <c r="AS50" s="187"/>
      <c r="AT50" s="200"/>
      <c r="AU50" s="137"/>
      <c r="AV50" s="135"/>
      <c r="AW50" s="135"/>
      <c r="AX50" s="135"/>
      <c r="AY50" s="135"/>
      <c r="AZ50" s="136"/>
    </row>
    <row r="51" spans="1:52" ht="36" customHeight="1" x14ac:dyDescent="0.2">
      <c r="A51" s="73">
        <v>33</v>
      </c>
      <c r="B51" s="170"/>
      <c r="C51" s="167"/>
      <c r="D51" s="167"/>
      <c r="E51" s="167"/>
      <c r="F51" s="167"/>
      <c r="G51" s="167"/>
      <c r="H51" s="167"/>
      <c r="I51" s="167"/>
      <c r="J51" s="167"/>
      <c r="K51" s="167"/>
      <c r="L51" s="167"/>
      <c r="M51" s="167"/>
      <c r="N51" s="167"/>
      <c r="O51" s="167"/>
      <c r="P51" s="168"/>
      <c r="Q51" s="168"/>
      <c r="R51" s="169"/>
      <c r="S51" s="169"/>
      <c r="T51" s="169"/>
      <c r="U51" s="134"/>
      <c r="V51" s="135"/>
      <c r="W51" s="135"/>
      <c r="X51" s="136"/>
      <c r="Y51" s="132"/>
      <c r="Z51" s="133"/>
      <c r="AA51" s="133"/>
      <c r="AB51" s="186"/>
      <c r="AC51" s="186"/>
      <c r="AD51" s="185"/>
      <c r="AE51" s="185"/>
      <c r="AF51" s="185"/>
      <c r="AG51" s="187">
        <f t="shared" ref="AG51:AG82" si="2">AD51*AB51</f>
        <v>0</v>
      </c>
      <c r="AH51" s="187"/>
      <c r="AI51" s="187"/>
      <c r="AJ51" s="53"/>
      <c r="AK51" s="188"/>
      <c r="AL51" s="188"/>
      <c r="AM51" s="186"/>
      <c r="AN51" s="186"/>
      <c r="AO51" s="185"/>
      <c r="AP51" s="185"/>
      <c r="AQ51" s="185"/>
      <c r="AR51" s="187">
        <f t="shared" ref="AR51:AR82" si="3">AO51*AM51</f>
        <v>0</v>
      </c>
      <c r="AS51" s="187"/>
      <c r="AT51" s="200"/>
      <c r="AU51" s="137"/>
      <c r="AV51" s="135"/>
      <c r="AW51" s="135"/>
      <c r="AX51" s="135"/>
      <c r="AY51" s="135"/>
      <c r="AZ51" s="136"/>
    </row>
    <row r="52" spans="1:52" ht="36" customHeight="1" x14ac:dyDescent="0.2">
      <c r="A52" s="73">
        <v>34</v>
      </c>
      <c r="B52" s="170"/>
      <c r="C52" s="167"/>
      <c r="D52" s="167"/>
      <c r="E52" s="167"/>
      <c r="F52" s="167"/>
      <c r="G52" s="167"/>
      <c r="H52" s="167"/>
      <c r="I52" s="167"/>
      <c r="J52" s="167"/>
      <c r="K52" s="167"/>
      <c r="L52" s="167"/>
      <c r="M52" s="167"/>
      <c r="N52" s="167"/>
      <c r="O52" s="167"/>
      <c r="P52" s="168"/>
      <c r="Q52" s="168"/>
      <c r="R52" s="169"/>
      <c r="S52" s="169"/>
      <c r="T52" s="169"/>
      <c r="U52" s="134"/>
      <c r="V52" s="135"/>
      <c r="W52" s="135"/>
      <c r="X52" s="136"/>
      <c r="Y52" s="132"/>
      <c r="Z52" s="133"/>
      <c r="AA52" s="133"/>
      <c r="AB52" s="186"/>
      <c r="AC52" s="186"/>
      <c r="AD52" s="185"/>
      <c r="AE52" s="185"/>
      <c r="AF52" s="185"/>
      <c r="AG52" s="187">
        <f t="shared" si="2"/>
        <v>0</v>
      </c>
      <c r="AH52" s="187"/>
      <c r="AI52" s="187"/>
      <c r="AJ52" s="53"/>
      <c r="AK52" s="188"/>
      <c r="AL52" s="188"/>
      <c r="AM52" s="186"/>
      <c r="AN52" s="186"/>
      <c r="AO52" s="185"/>
      <c r="AP52" s="185"/>
      <c r="AQ52" s="185"/>
      <c r="AR52" s="187">
        <f t="shared" si="3"/>
        <v>0</v>
      </c>
      <c r="AS52" s="187"/>
      <c r="AT52" s="200"/>
      <c r="AU52" s="137"/>
      <c r="AV52" s="135"/>
      <c r="AW52" s="135"/>
      <c r="AX52" s="135"/>
      <c r="AY52" s="135"/>
      <c r="AZ52" s="136"/>
    </row>
    <row r="53" spans="1:52" ht="36" customHeight="1" x14ac:dyDescent="0.2">
      <c r="A53" s="73">
        <v>35</v>
      </c>
      <c r="B53" s="170"/>
      <c r="C53" s="167"/>
      <c r="D53" s="167"/>
      <c r="E53" s="167"/>
      <c r="F53" s="167"/>
      <c r="G53" s="167"/>
      <c r="H53" s="167"/>
      <c r="I53" s="167"/>
      <c r="J53" s="167"/>
      <c r="K53" s="167"/>
      <c r="L53" s="167"/>
      <c r="M53" s="167"/>
      <c r="N53" s="167"/>
      <c r="O53" s="167"/>
      <c r="P53" s="168"/>
      <c r="Q53" s="168"/>
      <c r="R53" s="169"/>
      <c r="S53" s="169"/>
      <c r="T53" s="169"/>
      <c r="U53" s="134"/>
      <c r="V53" s="135"/>
      <c r="W53" s="135"/>
      <c r="X53" s="136"/>
      <c r="Y53" s="132"/>
      <c r="Z53" s="133"/>
      <c r="AA53" s="133"/>
      <c r="AB53" s="186"/>
      <c r="AC53" s="186"/>
      <c r="AD53" s="185"/>
      <c r="AE53" s="185"/>
      <c r="AF53" s="185"/>
      <c r="AG53" s="187">
        <f t="shared" si="2"/>
        <v>0</v>
      </c>
      <c r="AH53" s="187"/>
      <c r="AI53" s="187"/>
      <c r="AJ53" s="53"/>
      <c r="AK53" s="188"/>
      <c r="AL53" s="188"/>
      <c r="AM53" s="186"/>
      <c r="AN53" s="186"/>
      <c r="AO53" s="185"/>
      <c r="AP53" s="185"/>
      <c r="AQ53" s="185"/>
      <c r="AR53" s="187">
        <f t="shared" si="3"/>
        <v>0</v>
      </c>
      <c r="AS53" s="187"/>
      <c r="AT53" s="200"/>
      <c r="AU53" s="137"/>
      <c r="AV53" s="135"/>
      <c r="AW53" s="135"/>
      <c r="AX53" s="135"/>
      <c r="AY53" s="135"/>
      <c r="AZ53" s="136"/>
    </row>
    <row r="54" spans="1:52" ht="36" customHeight="1" x14ac:dyDescent="0.2">
      <c r="A54" s="73">
        <v>36</v>
      </c>
      <c r="B54" s="170"/>
      <c r="C54" s="167"/>
      <c r="D54" s="167"/>
      <c r="E54" s="167"/>
      <c r="F54" s="167"/>
      <c r="G54" s="167"/>
      <c r="H54" s="167"/>
      <c r="I54" s="167"/>
      <c r="J54" s="167"/>
      <c r="K54" s="167"/>
      <c r="L54" s="167"/>
      <c r="M54" s="167"/>
      <c r="N54" s="167"/>
      <c r="O54" s="167"/>
      <c r="P54" s="168"/>
      <c r="Q54" s="168"/>
      <c r="R54" s="169"/>
      <c r="S54" s="169"/>
      <c r="T54" s="169"/>
      <c r="U54" s="134"/>
      <c r="V54" s="135"/>
      <c r="W54" s="135"/>
      <c r="X54" s="136"/>
      <c r="Y54" s="132"/>
      <c r="Z54" s="133"/>
      <c r="AA54" s="133"/>
      <c r="AB54" s="186"/>
      <c r="AC54" s="186"/>
      <c r="AD54" s="185"/>
      <c r="AE54" s="185"/>
      <c r="AF54" s="185"/>
      <c r="AG54" s="187">
        <f t="shared" si="2"/>
        <v>0</v>
      </c>
      <c r="AH54" s="187"/>
      <c r="AI54" s="187"/>
      <c r="AJ54" s="53"/>
      <c r="AK54" s="188"/>
      <c r="AL54" s="188"/>
      <c r="AM54" s="186"/>
      <c r="AN54" s="186"/>
      <c r="AO54" s="185"/>
      <c r="AP54" s="185"/>
      <c r="AQ54" s="185"/>
      <c r="AR54" s="187">
        <f t="shared" si="3"/>
        <v>0</v>
      </c>
      <c r="AS54" s="187"/>
      <c r="AT54" s="200"/>
      <c r="AU54" s="137"/>
      <c r="AV54" s="135"/>
      <c r="AW54" s="135"/>
      <c r="AX54" s="135"/>
      <c r="AY54" s="135"/>
      <c r="AZ54" s="136"/>
    </row>
    <row r="55" spans="1:52" ht="36" customHeight="1" x14ac:dyDescent="0.2">
      <c r="A55" s="73">
        <v>37</v>
      </c>
      <c r="B55" s="170"/>
      <c r="C55" s="167"/>
      <c r="D55" s="167"/>
      <c r="E55" s="167"/>
      <c r="F55" s="167"/>
      <c r="G55" s="167"/>
      <c r="H55" s="167"/>
      <c r="I55" s="167"/>
      <c r="J55" s="167"/>
      <c r="K55" s="167"/>
      <c r="L55" s="167"/>
      <c r="M55" s="167"/>
      <c r="N55" s="167"/>
      <c r="O55" s="167"/>
      <c r="P55" s="168"/>
      <c r="Q55" s="168"/>
      <c r="R55" s="169"/>
      <c r="S55" s="169"/>
      <c r="T55" s="169"/>
      <c r="U55" s="134"/>
      <c r="V55" s="135"/>
      <c r="W55" s="135"/>
      <c r="X55" s="136"/>
      <c r="Y55" s="132"/>
      <c r="Z55" s="133"/>
      <c r="AA55" s="133"/>
      <c r="AB55" s="186"/>
      <c r="AC55" s="186"/>
      <c r="AD55" s="185"/>
      <c r="AE55" s="185"/>
      <c r="AF55" s="185"/>
      <c r="AG55" s="187">
        <f t="shared" si="2"/>
        <v>0</v>
      </c>
      <c r="AH55" s="187"/>
      <c r="AI55" s="187"/>
      <c r="AJ55" s="53"/>
      <c r="AK55" s="188"/>
      <c r="AL55" s="188"/>
      <c r="AM55" s="186"/>
      <c r="AN55" s="186"/>
      <c r="AO55" s="185"/>
      <c r="AP55" s="185"/>
      <c r="AQ55" s="185"/>
      <c r="AR55" s="187">
        <f t="shared" si="3"/>
        <v>0</v>
      </c>
      <c r="AS55" s="187"/>
      <c r="AT55" s="200"/>
      <c r="AU55" s="137"/>
      <c r="AV55" s="135"/>
      <c r="AW55" s="135"/>
      <c r="AX55" s="135"/>
      <c r="AY55" s="135"/>
      <c r="AZ55" s="136"/>
    </row>
    <row r="56" spans="1:52" ht="36" customHeight="1" x14ac:dyDescent="0.2">
      <c r="A56" s="73">
        <v>38</v>
      </c>
      <c r="B56" s="170"/>
      <c r="C56" s="167"/>
      <c r="D56" s="167"/>
      <c r="E56" s="167"/>
      <c r="F56" s="167"/>
      <c r="G56" s="167"/>
      <c r="H56" s="167"/>
      <c r="I56" s="167"/>
      <c r="J56" s="167"/>
      <c r="K56" s="167"/>
      <c r="L56" s="167"/>
      <c r="M56" s="167"/>
      <c r="N56" s="167"/>
      <c r="O56" s="167"/>
      <c r="P56" s="168"/>
      <c r="Q56" s="168"/>
      <c r="R56" s="169"/>
      <c r="S56" s="169"/>
      <c r="T56" s="169"/>
      <c r="U56" s="134"/>
      <c r="V56" s="135"/>
      <c r="W56" s="135"/>
      <c r="X56" s="136"/>
      <c r="Y56" s="132"/>
      <c r="Z56" s="133"/>
      <c r="AA56" s="133"/>
      <c r="AB56" s="186"/>
      <c r="AC56" s="186"/>
      <c r="AD56" s="185"/>
      <c r="AE56" s="185"/>
      <c r="AF56" s="185"/>
      <c r="AG56" s="187">
        <f t="shared" si="2"/>
        <v>0</v>
      </c>
      <c r="AH56" s="187"/>
      <c r="AI56" s="187"/>
      <c r="AJ56" s="53"/>
      <c r="AK56" s="188"/>
      <c r="AL56" s="188"/>
      <c r="AM56" s="186"/>
      <c r="AN56" s="186"/>
      <c r="AO56" s="185"/>
      <c r="AP56" s="185"/>
      <c r="AQ56" s="185"/>
      <c r="AR56" s="187">
        <f t="shared" si="3"/>
        <v>0</v>
      </c>
      <c r="AS56" s="187"/>
      <c r="AT56" s="200"/>
      <c r="AU56" s="137"/>
      <c r="AV56" s="135"/>
      <c r="AW56" s="135"/>
      <c r="AX56" s="135"/>
      <c r="AY56" s="135"/>
      <c r="AZ56" s="136"/>
    </row>
    <row r="57" spans="1:52" ht="36" customHeight="1" x14ac:dyDescent="0.2">
      <c r="A57" s="73">
        <v>39</v>
      </c>
      <c r="B57" s="170"/>
      <c r="C57" s="167"/>
      <c r="D57" s="167"/>
      <c r="E57" s="167"/>
      <c r="F57" s="167"/>
      <c r="G57" s="167"/>
      <c r="H57" s="167"/>
      <c r="I57" s="167"/>
      <c r="J57" s="167"/>
      <c r="K57" s="167"/>
      <c r="L57" s="167"/>
      <c r="M57" s="167"/>
      <c r="N57" s="167"/>
      <c r="O57" s="167"/>
      <c r="P57" s="168"/>
      <c r="Q57" s="168"/>
      <c r="R57" s="169"/>
      <c r="S57" s="169"/>
      <c r="T57" s="169"/>
      <c r="U57" s="134"/>
      <c r="V57" s="135"/>
      <c r="W57" s="135"/>
      <c r="X57" s="136"/>
      <c r="Y57" s="132"/>
      <c r="Z57" s="133"/>
      <c r="AA57" s="133"/>
      <c r="AB57" s="186"/>
      <c r="AC57" s="186"/>
      <c r="AD57" s="185"/>
      <c r="AE57" s="185"/>
      <c r="AF57" s="185"/>
      <c r="AG57" s="187">
        <f t="shared" si="2"/>
        <v>0</v>
      </c>
      <c r="AH57" s="187"/>
      <c r="AI57" s="187"/>
      <c r="AJ57" s="53"/>
      <c r="AK57" s="188"/>
      <c r="AL57" s="188"/>
      <c r="AM57" s="186"/>
      <c r="AN57" s="186"/>
      <c r="AO57" s="185"/>
      <c r="AP57" s="185"/>
      <c r="AQ57" s="185"/>
      <c r="AR57" s="187">
        <f t="shared" si="3"/>
        <v>0</v>
      </c>
      <c r="AS57" s="187"/>
      <c r="AT57" s="200"/>
      <c r="AU57" s="137"/>
      <c r="AV57" s="135"/>
      <c r="AW57" s="135"/>
      <c r="AX57" s="135"/>
      <c r="AY57" s="135"/>
      <c r="AZ57" s="136"/>
    </row>
    <row r="58" spans="1:52" ht="36" customHeight="1" x14ac:dyDescent="0.2">
      <c r="A58" s="73">
        <v>40</v>
      </c>
      <c r="B58" s="170"/>
      <c r="C58" s="167"/>
      <c r="D58" s="167"/>
      <c r="E58" s="167"/>
      <c r="F58" s="167"/>
      <c r="G58" s="167"/>
      <c r="H58" s="167"/>
      <c r="I58" s="167"/>
      <c r="J58" s="167"/>
      <c r="K58" s="167"/>
      <c r="L58" s="167"/>
      <c r="M58" s="167"/>
      <c r="N58" s="167"/>
      <c r="O58" s="167"/>
      <c r="P58" s="168"/>
      <c r="Q58" s="168"/>
      <c r="R58" s="169"/>
      <c r="S58" s="169"/>
      <c r="T58" s="169"/>
      <c r="U58" s="134"/>
      <c r="V58" s="135"/>
      <c r="W58" s="135"/>
      <c r="X58" s="136"/>
      <c r="Y58" s="132"/>
      <c r="Z58" s="133"/>
      <c r="AA58" s="133"/>
      <c r="AB58" s="186"/>
      <c r="AC58" s="186"/>
      <c r="AD58" s="185"/>
      <c r="AE58" s="185"/>
      <c r="AF58" s="185"/>
      <c r="AG58" s="187">
        <f t="shared" si="2"/>
        <v>0</v>
      </c>
      <c r="AH58" s="187"/>
      <c r="AI58" s="187"/>
      <c r="AJ58" s="53"/>
      <c r="AK58" s="188"/>
      <c r="AL58" s="188"/>
      <c r="AM58" s="186"/>
      <c r="AN58" s="186"/>
      <c r="AO58" s="185"/>
      <c r="AP58" s="185"/>
      <c r="AQ58" s="185"/>
      <c r="AR58" s="187">
        <f t="shared" si="3"/>
        <v>0</v>
      </c>
      <c r="AS58" s="187"/>
      <c r="AT58" s="200"/>
      <c r="AU58" s="137"/>
      <c r="AV58" s="135"/>
      <c r="AW58" s="135"/>
      <c r="AX58" s="135"/>
      <c r="AY58" s="135"/>
      <c r="AZ58" s="136"/>
    </row>
    <row r="59" spans="1:52" ht="36" customHeight="1" x14ac:dyDescent="0.2">
      <c r="A59" s="73">
        <v>41</v>
      </c>
      <c r="B59" s="170"/>
      <c r="C59" s="167"/>
      <c r="D59" s="167"/>
      <c r="E59" s="167"/>
      <c r="F59" s="167"/>
      <c r="G59" s="167"/>
      <c r="H59" s="167"/>
      <c r="I59" s="167"/>
      <c r="J59" s="167"/>
      <c r="K59" s="167"/>
      <c r="L59" s="167"/>
      <c r="M59" s="167"/>
      <c r="N59" s="167"/>
      <c r="O59" s="167"/>
      <c r="P59" s="168"/>
      <c r="Q59" s="168"/>
      <c r="R59" s="169"/>
      <c r="S59" s="169"/>
      <c r="T59" s="169"/>
      <c r="U59" s="134"/>
      <c r="V59" s="135"/>
      <c r="W59" s="135"/>
      <c r="X59" s="136"/>
      <c r="Y59" s="132"/>
      <c r="Z59" s="133"/>
      <c r="AA59" s="133"/>
      <c r="AB59" s="186"/>
      <c r="AC59" s="186"/>
      <c r="AD59" s="185"/>
      <c r="AE59" s="185"/>
      <c r="AF59" s="185"/>
      <c r="AG59" s="187">
        <f t="shared" si="2"/>
        <v>0</v>
      </c>
      <c r="AH59" s="187"/>
      <c r="AI59" s="187"/>
      <c r="AJ59" s="53"/>
      <c r="AK59" s="188"/>
      <c r="AL59" s="188"/>
      <c r="AM59" s="186"/>
      <c r="AN59" s="186"/>
      <c r="AO59" s="185"/>
      <c r="AP59" s="185"/>
      <c r="AQ59" s="185"/>
      <c r="AR59" s="187">
        <f t="shared" si="3"/>
        <v>0</v>
      </c>
      <c r="AS59" s="187"/>
      <c r="AT59" s="200"/>
      <c r="AU59" s="137"/>
      <c r="AV59" s="135"/>
      <c r="AW59" s="135"/>
      <c r="AX59" s="135"/>
      <c r="AY59" s="135"/>
      <c r="AZ59" s="136"/>
    </row>
    <row r="60" spans="1:52" ht="36" customHeight="1" x14ac:dyDescent="0.2">
      <c r="A60" s="73">
        <v>42</v>
      </c>
      <c r="B60" s="170"/>
      <c r="C60" s="167"/>
      <c r="D60" s="167"/>
      <c r="E60" s="167"/>
      <c r="F60" s="167"/>
      <c r="G60" s="167"/>
      <c r="H60" s="167"/>
      <c r="I60" s="167"/>
      <c r="J60" s="167"/>
      <c r="K60" s="167"/>
      <c r="L60" s="167"/>
      <c r="M60" s="167"/>
      <c r="N60" s="167"/>
      <c r="O60" s="167"/>
      <c r="P60" s="168"/>
      <c r="Q60" s="168"/>
      <c r="R60" s="169"/>
      <c r="S60" s="169"/>
      <c r="T60" s="169"/>
      <c r="U60" s="134"/>
      <c r="V60" s="135"/>
      <c r="W60" s="135"/>
      <c r="X60" s="136"/>
      <c r="Y60" s="132"/>
      <c r="Z60" s="133"/>
      <c r="AA60" s="133"/>
      <c r="AB60" s="186"/>
      <c r="AC60" s="186"/>
      <c r="AD60" s="185"/>
      <c r="AE60" s="185"/>
      <c r="AF60" s="185"/>
      <c r="AG60" s="187">
        <f t="shared" si="2"/>
        <v>0</v>
      </c>
      <c r="AH60" s="187"/>
      <c r="AI60" s="187"/>
      <c r="AJ60" s="53"/>
      <c r="AK60" s="188"/>
      <c r="AL60" s="188"/>
      <c r="AM60" s="186"/>
      <c r="AN60" s="186"/>
      <c r="AO60" s="185"/>
      <c r="AP60" s="185"/>
      <c r="AQ60" s="185"/>
      <c r="AR60" s="187">
        <f t="shared" si="3"/>
        <v>0</v>
      </c>
      <c r="AS60" s="187"/>
      <c r="AT60" s="200"/>
      <c r="AU60" s="137"/>
      <c r="AV60" s="135"/>
      <c r="AW60" s="135"/>
      <c r="AX60" s="135"/>
      <c r="AY60" s="135"/>
      <c r="AZ60" s="136"/>
    </row>
    <row r="61" spans="1:52" ht="36" customHeight="1" x14ac:dyDescent="0.2">
      <c r="A61" s="73">
        <v>43</v>
      </c>
      <c r="B61" s="170"/>
      <c r="C61" s="167"/>
      <c r="D61" s="167"/>
      <c r="E61" s="167"/>
      <c r="F61" s="167"/>
      <c r="G61" s="167"/>
      <c r="H61" s="167"/>
      <c r="I61" s="167"/>
      <c r="J61" s="167"/>
      <c r="K61" s="167"/>
      <c r="L61" s="167"/>
      <c r="M61" s="167"/>
      <c r="N61" s="167"/>
      <c r="O61" s="167"/>
      <c r="P61" s="168"/>
      <c r="Q61" s="168"/>
      <c r="R61" s="169"/>
      <c r="S61" s="169"/>
      <c r="T61" s="169"/>
      <c r="U61" s="134"/>
      <c r="V61" s="135"/>
      <c r="W61" s="135"/>
      <c r="X61" s="136"/>
      <c r="Y61" s="132"/>
      <c r="Z61" s="133"/>
      <c r="AA61" s="133"/>
      <c r="AB61" s="186"/>
      <c r="AC61" s="186"/>
      <c r="AD61" s="185"/>
      <c r="AE61" s="185"/>
      <c r="AF61" s="185"/>
      <c r="AG61" s="187">
        <f t="shared" si="2"/>
        <v>0</v>
      </c>
      <c r="AH61" s="187"/>
      <c r="AI61" s="187"/>
      <c r="AJ61" s="53"/>
      <c r="AK61" s="188"/>
      <c r="AL61" s="188"/>
      <c r="AM61" s="186"/>
      <c r="AN61" s="186"/>
      <c r="AO61" s="185"/>
      <c r="AP61" s="185"/>
      <c r="AQ61" s="185"/>
      <c r="AR61" s="187">
        <f t="shared" si="3"/>
        <v>0</v>
      </c>
      <c r="AS61" s="187"/>
      <c r="AT61" s="200"/>
      <c r="AU61" s="137"/>
      <c r="AV61" s="135"/>
      <c r="AW61" s="135"/>
      <c r="AX61" s="135"/>
      <c r="AY61" s="135"/>
      <c r="AZ61" s="136"/>
    </row>
    <row r="62" spans="1:52" ht="36" customHeight="1" x14ac:dyDescent="0.2">
      <c r="A62" s="73">
        <v>44</v>
      </c>
      <c r="B62" s="170"/>
      <c r="C62" s="167"/>
      <c r="D62" s="167"/>
      <c r="E62" s="167"/>
      <c r="F62" s="167"/>
      <c r="G62" s="167"/>
      <c r="H62" s="167"/>
      <c r="I62" s="167"/>
      <c r="J62" s="167"/>
      <c r="K62" s="167"/>
      <c r="L62" s="167"/>
      <c r="M62" s="167"/>
      <c r="N62" s="167"/>
      <c r="O62" s="167"/>
      <c r="P62" s="168"/>
      <c r="Q62" s="168"/>
      <c r="R62" s="169"/>
      <c r="S62" s="169"/>
      <c r="T62" s="169"/>
      <c r="U62" s="134"/>
      <c r="V62" s="135"/>
      <c r="W62" s="135"/>
      <c r="X62" s="136"/>
      <c r="Y62" s="132"/>
      <c r="Z62" s="133"/>
      <c r="AA62" s="133"/>
      <c r="AB62" s="186"/>
      <c r="AC62" s="186"/>
      <c r="AD62" s="185"/>
      <c r="AE62" s="185"/>
      <c r="AF62" s="185"/>
      <c r="AG62" s="187">
        <f t="shared" si="2"/>
        <v>0</v>
      </c>
      <c r="AH62" s="187"/>
      <c r="AI62" s="187"/>
      <c r="AJ62" s="53"/>
      <c r="AK62" s="188"/>
      <c r="AL62" s="188"/>
      <c r="AM62" s="186"/>
      <c r="AN62" s="186"/>
      <c r="AO62" s="185"/>
      <c r="AP62" s="185"/>
      <c r="AQ62" s="185"/>
      <c r="AR62" s="187">
        <f t="shared" si="3"/>
        <v>0</v>
      </c>
      <c r="AS62" s="187"/>
      <c r="AT62" s="200"/>
      <c r="AU62" s="137"/>
      <c r="AV62" s="135"/>
      <c r="AW62" s="135"/>
      <c r="AX62" s="135"/>
      <c r="AY62" s="135"/>
      <c r="AZ62" s="136"/>
    </row>
    <row r="63" spans="1:52" ht="36" customHeight="1" x14ac:dyDescent="0.2">
      <c r="A63" s="73">
        <v>45</v>
      </c>
      <c r="B63" s="170"/>
      <c r="C63" s="167"/>
      <c r="D63" s="167"/>
      <c r="E63" s="167"/>
      <c r="F63" s="167"/>
      <c r="G63" s="167"/>
      <c r="H63" s="167"/>
      <c r="I63" s="167"/>
      <c r="J63" s="167"/>
      <c r="K63" s="167"/>
      <c r="L63" s="167"/>
      <c r="M63" s="167"/>
      <c r="N63" s="167"/>
      <c r="O63" s="167"/>
      <c r="P63" s="168"/>
      <c r="Q63" s="168"/>
      <c r="R63" s="169"/>
      <c r="S63" s="169"/>
      <c r="T63" s="169"/>
      <c r="U63" s="134"/>
      <c r="V63" s="135"/>
      <c r="W63" s="135"/>
      <c r="X63" s="136"/>
      <c r="Y63" s="132"/>
      <c r="Z63" s="133"/>
      <c r="AA63" s="133"/>
      <c r="AB63" s="186"/>
      <c r="AC63" s="186"/>
      <c r="AD63" s="185"/>
      <c r="AE63" s="185"/>
      <c r="AF63" s="185"/>
      <c r="AG63" s="187">
        <f t="shared" si="2"/>
        <v>0</v>
      </c>
      <c r="AH63" s="187"/>
      <c r="AI63" s="187"/>
      <c r="AJ63" s="53"/>
      <c r="AK63" s="188"/>
      <c r="AL63" s="188"/>
      <c r="AM63" s="186"/>
      <c r="AN63" s="186"/>
      <c r="AO63" s="185"/>
      <c r="AP63" s="185"/>
      <c r="AQ63" s="185"/>
      <c r="AR63" s="187">
        <f t="shared" si="3"/>
        <v>0</v>
      </c>
      <c r="AS63" s="187"/>
      <c r="AT63" s="200"/>
      <c r="AU63" s="137"/>
      <c r="AV63" s="135"/>
      <c r="AW63" s="135"/>
      <c r="AX63" s="135"/>
      <c r="AY63" s="135"/>
      <c r="AZ63" s="136"/>
    </row>
    <row r="64" spans="1:52" ht="36" customHeight="1" x14ac:dyDescent="0.2">
      <c r="A64" s="73">
        <v>46</v>
      </c>
      <c r="B64" s="170"/>
      <c r="C64" s="167"/>
      <c r="D64" s="167"/>
      <c r="E64" s="167"/>
      <c r="F64" s="167"/>
      <c r="G64" s="167"/>
      <c r="H64" s="167"/>
      <c r="I64" s="167"/>
      <c r="J64" s="167"/>
      <c r="K64" s="167"/>
      <c r="L64" s="167"/>
      <c r="M64" s="167"/>
      <c r="N64" s="167"/>
      <c r="O64" s="167"/>
      <c r="P64" s="168"/>
      <c r="Q64" s="168"/>
      <c r="R64" s="169"/>
      <c r="S64" s="169"/>
      <c r="T64" s="169"/>
      <c r="U64" s="134"/>
      <c r="V64" s="135"/>
      <c r="W64" s="135"/>
      <c r="X64" s="136"/>
      <c r="Y64" s="132"/>
      <c r="Z64" s="133"/>
      <c r="AA64" s="133"/>
      <c r="AB64" s="186"/>
      <c r="AC64" s="186"/>
      <c r="AD64" s="185"/>
      <c r="AE64" s="185"/>
      <c r="AF64" s="185"/>
      <c r="AG64" s="187">
        <f t="shared" si="2"/>
        <v>0</v>
      </c>
      <c r="AH64" s="187"/>
      <c r="AI64" s="187"/>
      <c r="AJ64" s="53"/>
      <c r="AK64" s="188"/>
      <c r="AL64" s="188"/>
      <c r="AM64" s="186"/>
      <c r="AN64" s="186"/>
      <c r="AO64" s="185"/>
      <c r="AP64" s="185"/>
      <c r="AQ64" s="185"/>
      <c r="AR64" s="187">
        <f t="shared" si="3"/>
        <v>0</v>
      </c>
      <c r="AS64" s="187"/>
      <c r="AT64" s="200"/>
      <c r="AU64" s="137"/>
      <c r="AV64" s="135"/>
      <c r="AW64" s="135"/>
      <c r="AX64" s="135"/>
      <c r="AY64" s="135"/>
      <c r="AZ64" s="136"/>
    </row>
    <row r="65" spans="1:52" ht="36" customHeight="1" x14ac:dyDescent="0.2">
      <c r="A65" s="73">
        <v>47</v>
      </c>
      <c r="B65" s="170"/>
      <c r="C65" s="167"/>
      <c r="D65" s="167"/>
      <c r="E65" s="167"/>
      <c r="F65" s="167"/>
      <c r="G65" s="167"/>
      <c r="H65" s="167"/>
      <c r="I65" s="167"/>
      <c r="J65" s="167"/>
      <c r="K65" s="167"/>
      <c r="L65" s="167"/>
      <c r="M65" s="167"/>
      <c r="N65" s="167"/>
      <c r="O65" s="167"/>
      <c r="P65" s="168"/>
      <c r="Q65" s="168"/>
      <c r="R65" s="169"/>
      <c r="S65" s="169"/>
      <c r="T65" s="169"/>
      <c r="U65" s="134"/>
      <c r="V65" s="135"/>
      <c r="W65" s="135"/>
      <c r="X65" s="136"/>
      <c r="Y65" s="132"/>
      <c r="Z65" s="133"/>
      <c r="AA65" s="133"/>
      <c r="AB65" s="186"/>
      <c r="AC65" s="186"/>
      <c r="AD65" s="185"/>
      <c r="AE65" s="185"/>
      <c r="AF65" s="185"/>
      <c r="AG65" s="187">
        <f t="shared" si="2"/>
        <v>0</v>
      </c>
      <c r="AH65" s="187"/>
      <c r="AI65" s="187"/>
      <c r="AJ65" s="53"/>
      <c r="AK65" s="188"/>
      <c r="AL65" s="188"/>
      <c r="AM65" s="186"/>
      <c r="AN65" s="186"/>
      <c r="AO65" s="185"/>
      <c r="AP65" s="185"/>
      <c r="AQ65" s="185"/>
      <c r="AR65" s="187">
        <f t="shared" si="3"/>
        <v>0</v>
      </c>
      <c r="AS65" s="187"/>
      <c r="AT65" s="200"/>
      <c r="AU65" s="137"/>
      <c r="AV65" s="135"/>
      <c r="AW65" s="135"/>
      <c r="AX65" s="135"/>
      <c r="AY65" s="135"/>
      <c r="AZ65" s="136"/>
    </row>
    <row r="66" spans="1:52" ht="36" customHeight="1" x14ac:dyDescent="0.2">
      <c r="A66" s="73">
        <v>48</v>
      </c>
      <c r="B66" s="170"/>
      <c r="C66" s="167"/>
      <c r="D66" s="167"/>
      <c r="E66" s="167"/>
      <c r="F66" s="167"/>
      <c r="G66" s="167"/>
      <c r="H66" s="167"/>
      <c r="I66" s="167"/>
      <c r="J66" s="167"/>
      <c r="K66" s="167"/>
      <c r="L66" s="167"/>
      <c r="M66" s="167"/>
      <c r="N66" s="167"/>
      <c r="O66" s="167"/>
      <c r="P66" s="168"/>
      <c r="Q66" s="168"/>
      <c r="R66" s="169"/>
      <c r="S66" s="169"/>
      <c r="T66" s="169"/>
      <c r="U66" s="134"/>
      <c r="V66" s="135"/>
      <c r="W66" s="135"/>
      <c r="X66" s="136"/>
      <c r="Y66" s="132"/>
      <c r="Z66" s="133"/>
      <c r="AA66" s="133"/>
      <c r="AB66" s="186"/>
      <c r="AC66" s="186"/>
      <c r="AD66" s="185"/>
      <c r="AE66" s="185"/>
      <c r="AF66" s="185"/>
      <c r="AG66" s="187">
        <f t="shared" si="2"/>
        <v>0</v>
      </c>
      <c r="AH66" s="187"/>
      <c r="AI66" s="187"/>
      <c r="AJ66" s="53"/>
      <c r="AK66" s="188"/>
      <c r="AL66" s="188"/>
      <c r="AM66" s="186"/>
      <c r="AN66" s="186"/>
      <c r="AO66" s="185"/>
      <c r="AP66" s="185"/>
      <c r="AQ66" s="185"/>
      <c r="AR66" s="187">
        <f t="shared" si="3"/>
        <v>0</v>
      </c>
      <c r="AS66" s="187"/>
      <c r="AT66" s="200"/>
      <c r="AU66" s="137"/>
      <c r="AV66" s="135"/>
      <c r="AW66" s="135"/>
      <c r="AX66" s="135"/>
      <c r="AY66" s="135"/>
      <c r="AZ66" s="136"/>
    </row>
    <row r="67" spans="1:52" ht="36" customHeight="1" x14ac:dyDescent="0.2">
      <c r="A67" s="73">
        <v>49</v>
      </c>
      <c r="B67" s="170"/>
      <c r="C67" s="167"/>
      <c r="D67" s="167"/>
      <c r="E67" s="167"/>
      <c r="F67" s="167"/>
      <c r="G67" s="167"/>
      <c r="H67" s="167"/>
      <c r="I67" s="167"/>
      <c r="J67" s="167"/>
      <c r="K67" s="167"/>
      <c r="L67" s="167"/>
      <c r="M67" s="167"/>
      <c r="N67" s="167"/>
      <c r="O67" s="167"/>
      <c r="P67" s="168"/>
      <c r="Q67" s="168"/>
      <c r="R67" s="169"/>
      <c r="S67" s="169"/>
      <c r="T67" s="169"/>
      <c r="U67" s="134"/>
      <c r="V67" s="135"/>
      <c r="W67" s="135"/>
      <c r="X67" s="136"/>
      <c r="Y67" s="132"/>
      <c r="Z67" s="133"/>
      <c r="AA67" s="133"/>
      <c r="AB67" s="186"/>
      <c r="AC67" s="186"/>
      <c r="AD67" s="185"/>
      <c r="AE67" s="185"/>
      <c r="AF67" s="185"/>
      <c r="AG67" s="187">
        <f t="shared" si="2"/>
        <v>0</v>
      </c>
      <c r="AH67" s="187"/>
      <c r="AI67" s="187"/>
      <c r="AJ67" s="53"/>
      <c r="AK67" s="188"/>
      <c r="AL67" s="188"/>
      <c r="AM67" s="186"/>
      <c r="AN67" s="186"/>
      <c r="AO67" s="185"/>
      <c r="AP67" s="185"/>
      <c r="AQ67" s="185"/>
      <c r="AR67" s="187">
        <f t="shared" si="3"/>
        <v>0</v>
      </c>
      <c r="AS67" s="187"/>
      <c r="AT67" s="200"/>
      <c r="AU67" s="137"/>
      <c r="AV67" s="135"/>
      <c r="AW67" s="135"/>
      <c r="AX67" s="135"/>
      <c r="AY67" s="135"/>
      <c r="AZ67" s="136"/>
    </row>
    <row r="68" spans="1:52" ht="36" customHeight="1" x14ac:dyDescent="0.2">
      <c r="A68" s="73">
        <v>50</v>
      </c>
      <c r="B68" s="170"/>
      <c r="C68" s="167"/>
      <c r="D68" s="167"/>
      <c r="E68" s="167"/>
      <c r="F68" s="167"/>
      <c r="G68" s="167"/>
      <c r="H68" s="167"/>
      <c r="I68" s="167"/>
      <c r="J68" s="167"/>
      <c r="K68" s="167"/>
      <c r="L68" s="167"/>
      <c r="M68" s="167"/>
      <c r="N68" s="167"/>
      <c r="O68" s="167"/>
      <c r="P68" s="168"/>
      <c r="Q68" s="168"/>
      <c r="R68" s="169"/>
      <c r="S68" s="169"/>
      <c r="T68" s="169"/>
      <c r="U68" s="134"/>
      <c r="V68" s="135"/>
      <c r="W68" s="135"/>
      <c r="X68" s="136"/>
      <c r="Y68" s="132"/>
      <c r="Z68" s="133"/>
      <c r="AA68" s="133"/>
      <c r="AB68" s="186"/>
      <c r="AC68" s="186"/>
      <c r="AD68" s="185"/>
      <c r="AE68" s="185"/>
      <c r="AF68" s="185"/>
      <c r="AG68" s="187">
        <f t="shared" si="2"/>
        <v>0</v>
      </c>
      <c r="AH68" s="187"/>
      <c r="AI68" s="187"/>
      <c r="AJ68" s="53"/>
      <c r="AK68" s="188"/>
      <c r="AL68" s="188"/>
      <c r="AM68" s="186"/>
      <c r="AN68" s="186"/>
      <c r="AO68" s="185"/>
      <c r="AP68" s="185"/>
      <c r="AQ68" s="185"/>
      <c r="AR68" s="187">
        <f t="shared" si="3"/>
        <v>0</v>
      </c>
      <c r="AS68" s="187"/>
      <c r="AT68" s="200"/>
      <c r="AU68" s="137"/>
      <c r="AV68" s="135"/>
      <c r="AW68" s="135"/>
      <c r="AX68" s="135"/>
      <c r="AY68" s="135"/>
      <c r="AZ68" s="136"/>
    </row>
    <row r="69" spans="1:52" ht="36" customHeight="1" x14ac:dyDescent="0.2">
      <c r="A69" s="73">
        <v>51</v>
      </c>
      <c r="B69" s="170"/>
      <c r="C69" s="167"/>
      <c r="D69" s="167"/>
      <c r="E69" s="167"/>
      <c r="F69" s="167"/>
      <c r="G69" s="167"/>
      <c r="H69" s="167"/>
      <c r="I69" s="167"/>
      <c r="J69" s="167"/>
      <c r="K69" s="167"/>
      <c r="L69" s="167"/>
      <c r="M69" s="167"/>
      <c r="N69" s="167"/>
      <c r="O69" s="167"/>
      <c r="P69" s="168"/>
      <c r="Q69" s="168"/>
      <c r="R69" s="169"/>
      <c r="S69" s="169"/>
      <c r="T69" s="169"/>
      <c r="U69" s="134"/>
      <c r="V69" s="135"/>
      <c r="W69" s="135"/>
      <c r="X69" s="136"/>
      <c r="Y69" s="132"/>
      <c r="Z69" s="133"/>
      <c r="AA69" s="133"/>
      <c r="AB69" s="186"/>
      <c r="AC69" s="186"/>
      <c r="AD69" s="185"/>
      <c r="AE69" s="185"/>
      <c r="AF69" s="185"/>
      <c r="AG69" s="187">
        <f t="shared" si="2"/>
        <v>0</v>
      </c>
      <c r="AH69" s="187"/>
      <c r="AI69" s="187"/>
      <c r="AJ69" s="53"/>
      <c r="AK69" s="188"/>
      <c r="AL69" s="188"/>
      <c r="AM69" s="186"/>
      <c r="AN69" s="186"/>
      <c r="AO69" s="185"/>
      <c r="AP69" s="185"/>
      <c r="AQ69" s="185"/>
      <c r="AR69" s="187">
        <f t="shared" si="3"/>
        <v>0</v>
      </c>
      <c r="AS69" s="187"/>
      <c r="AT69" s="200"/>
      <c r="AU69" s="137"/>
      <c r="AV69" s="135"/>
      <c r="AW69" s="135"/>
      <c r="AX69" s="135"/>
      <c r="AY69" s="135"/>
      <c r="AZ69" s="136"/>
    </row>
    <row r="70" spans="1:52" ht="36" customHeight="1" x14ac:dyDescent="0.2">
      <c r="A70" s="73">
        <v>52</v>
      </c>
      <c r="B70" s="170"/>
      <c r="C70" s="167"/>
      <c r="D70" s="167"/>
      <c r="E70" s="167"/>
      <c r="F70" s="167"/>
      <c r="G70" s="167"/>
      <c r="H70" s="167"/>
      <c r="I70" s="167"/>
      <c r="J70" s="167"/>
      <c r="K70" s="167"/>
      <c r="L70" s="167"/>
      <c r="M70" s="167"/>
      <c r="N70" s="167"/>
      <c r="O70" s="167"/>
      <c r="P70" s="168"/>
      <c r="Q70" s="168"/>
      <c r="R70" s="169"/>
      <c r="S70" s="169"/>
      <c r="T70" s="169"/>
      <c r="U70" s="134"/>
      <c r="V70" s="135"/>
      <c r="W70" s="135"/>
      <c r="X70" s="136"/>
      <c r="Y70" s="132"/>
      <c r="Z70" s="133"/>
      <c r="AA70" s="133"/>
      <c r="AB70" s="186"/>
      <c r="AC70" s="186"/>
      <c r="AD70" s="185"/>
      <c r="AE70" s="185"/>
      <c r="AF70" s="185"/>
      <c r="AG70" s="187">
        <f t="shared" si="2"/>
        <v>0</v>
      </c>
      <c r="AH70" s="187"/>
      <c r="AI70" s="187"/>
      <c r="AJ70" s="53"/>
      <c r="AK70" s="188"/>
      <c r="AL70" s="188"/>
      <c r="AM70" s="186"/>
      <c r="AN70" s="186"/>
      <c r="AO70" s="185"/>
      <c r="AP70" s="185"/>
      <c r="AQ70" s="185"/>
      <c r="AR70" s="187">
        <f t="shared" si="3"/>
        <v>0</v>
      </c>
      <c r="AS70" s="187"/>
      <c r="AT70" s="200"/>
      <c r="AU70" s="137"/>
      <c r="AV70" s="135"/>
      <c r="AW70" s="135"/>
      <c r="AX70" s="135"/>
      <c r="AY70" s="135"/>
      <c r="AZ70" s="136"/>
    </row>
    <row r="71" spans="1:52" ht="36" customHeight="1" x14ac:dyDescent="0.2">
      <c r="A71" s="73">
        <v>53</v>
      </c>
      <c r="B71" s="170"/>
      <c r="C71" s="167"/>
      <c r="D71" s="167"/>
      <c r="E71" s="167"/>
      <c r="F71" s="167"/>
      <c r="G71" s="167"/>
      <c r="H71" s="167"/>
      <c r="I71" s="167"/>
      <c r="J71" s="167"/>
      <c r="K71" s="167"/>
      <c r="L71" s="167"/>
      <c r="M71" s="167"/>
      <c r="N71" s="167"/>
      <c r="O71" s="167"/>
      <c r="P71" s="168"/>
      <c r="Q71" s="168"/>
      <c r="R71" s="169"/>
      <c r="S71" s="169"/>
      <c r="T71" s="169"/>
      <c r="U71" s="134"/>
      <c r="V71" s="135"/>
      <c r="W71" s="135"/>
      <c r="X71" s="136"/>
      <c r="Y71" s="132"/>
      <c r="Z71" s="133"/>
      <c r="AA71" s="133"/>
      <c r="AB71" s="186"/>
      <c r="AC71" s="186"/>
      <c r="AD71" s="185"/>
      <c r="AE71" s="185"/>
      <c r="AF71" s="185"/>
      <c r="AG71" s="187">
        <f t="shared" si="2"/>
        <v>0</v>
      </c>
      <c r="AH71" s="187"/>
      <c r="AI71" s="187"/>
      <c r="AJ71" s="53"/>
      <c r="AK71" s="188"/>
      <c r="AL71" s="188"/>
      <c r="AM71" s="186"/>
      <c r="AN71" s="186"/>
      <c r="AO71" s="185"/>
      <c r="AP71" s="185"/>
      <c r="AQ71" s="185"/>
      <c r="AR71" s="187">
        <f t="shared" si="3"/>
        <v>0</v>
      </c>
      <c r="AS71" s="187"/>
      <c r="AT71" s="200"/>
      <c r="AU71" s="137"/>
      <c r="AV71" s="135"/>
      <c r="AW71" s="135"/>
      <c r="AX71" s="135"/>
      <c r="AY71" s="135"/>
      <c r="AZ71" s="136"/>
    </row>
    <row r="72" spans="1:52" ht="36" customHeight="1" x14ac:dyDescent="0.2">
      <c r="A72" s="73">
        <v>54</v>
      </c>
      <c r="B72" s="170"/>
      <c r="C72" s="167"/>
      <c r="D72" s="167"/>
      <c r="E72" s="167"/>
      <c r="F72" s="167"/>
      <c r="G72" s="167"/>
      <c r="H72" s="167"/>
      <c r="I72" s="167"/>
      <c r="J72" s="167"/>
      <c r="K72" s="167"/>
      <c r="L72" s="167"/>
      <c r="M72" s="167"/>
      <c r="N72" s="167"/>
      <c r="O72" s="167"/>
      <c r="P72" s="168"/>
      <c r="Q72" s="168"/>
      <c r="R72" s="169"/>
      <c r="S72" s="169"/>
      <c r="T72" s="169"/>
      <c r="U72" s="134"/>
      <c r="V72" s="135"/>
      <c r="W72" s="135"/>
      <c r="X72" s="136"/>
      <c r="Y72" s="132"/>
      <c r="Z72" s="133"/>
      <c r="AA72" s="133"/>
      <c r="AB72" s="186"/>
      <c r="AC72" s="186"/>
      <c r="AD72" s="185"/>
      <c r="AE72" s="185"/>
      <c r="AF72" s="185"/>
      <c r="AG72" s="187">
        <f t="shared" si="2"/>
        <v>0</v>
      </c>
      <c r="AH72" s="187"/>
      <c r="AI72" s="187"/>
      <c r="AJ72" s="53"/>
      <c r="AK72" s="188"/>
      <c r="AL72" s="188"/>
      <c r="AM72" s="186"/>
      <c r="AN72" s="186"/>
      <c r="AO72" s="185"/>
      <c r="AP72" s="185"/>
      <c r="AQ72" s="185"/>
      <c r="AR72" s="187">
        <f t="shared" si="3"/>
        <v>0</v>
      </c>
      <c r="AS72" s="187"/>
      <c r="AT72" s="200"/>
      <c r="AU72" s="137"/>
      <c r="AV72" s="135"/>
      <c r="AW72" s="135"/>
      <c r="AX72" s="135"/>
      <c r="AY72" s="135"/>
      <c r="AZ72" s="136"/>
    </row>
    <row r="73" spans="1:52" ht="36" customHeight="1" x14ac:dyDescent="0.2">
      <c r="A73" s="73">
        <v>55</v>
      </c>
      <c r="B73" s="170"/>
      <c r="C73" s="167"/>
      <c r="D73" s="167"/>
      <c r="E73" s="167"/>
      <c r="F73" s="167"/>
      <c r="G73" s="167"/>
      <c r="H73" s="167"/>
      <c r="I73" s="167"/>
      <c r="J73" s="167"/>
      <c r="K73" s="167"/>
      <c r="L73" s="167"/>
      <c r="M73" s="167"/>
      <c r="N73" s="167"/>
      <c r="O73" s="167"/>
      <c r="P73" s="168"/>
      <c r="Q73" s="168"/>
      <c r="R73" s="169"/>
      <c r="S73" s="169"/>
      <c r="T73" s="169"/>
      <c r="U73" s="134"/>
      <c r="V73" s="135"/>
      <c r="W73" s="135"/>
      <c r="X73" s="136"/>
      <c r="Y73" s="132"/>
      <c r="Z73" s="133"/>
      <c r="AA73" s="133"/>
      <c r="AB73" s="186"/>
      <c r="AC73" s="186"/>
      <c r="AD73" s="185"/>
      <c r="AE73" s="185"/>
      <c r="AF73" s="185"/>
      <c r="AG73" s="187">
        <f t="shared" si="2"/>
        <v>0</v>
      </c>
      <c r="AH73" s="187"/>
      <c r="AI73" s="187"/>
      <c r="AJ73" s="53"/>
      <c r="AK73" s="188"/>
      <c r="AL73" s="188"/>
      <c r="AM73" s="186"/>
      <c r="AN73" s="186"/>
      <c r="AO73" s="185"/>
      <c r="AP73" s="185"/>
      <c r="AQ73" s="185"/>
      <c r="AR73" s="187">
        <f t="shared" si="3"/>
        <v>0</v>
      </c>
      <c r="AS73" s="187"/>
      <c r="AT73" s="200"/>
      <c r="AU73" s="137"/>
      <c r="AV73" s="135"/>
      <c r="AW73" s="135"/>
      <c r="AX73" s="135"/>
      <c r="AY73" s="135"/>
      <c r="AZ73" s="136"/>
    </row>
    <row r="74" spans="1:52" ht="36" customHeight="1" x14ac:dyDescent="0.2">
      <c r="A74" s="73">
        <v>56</v>
      </c>
      <c r="B74" s="170"/>
      <c r="C74" s="167"/>
      <c r="D74" s="167"/>
      <c r="E74" s="167"/>
      <c r="F74" s="167"/>
      <c r="G74" s="167"/>
      <c r="H74" s="167"/>
      <c r="I74" s="167"/>
      <c r="J74" s="167"/>
      <c r="K74" s="167"/>
      <c r="L74" s="167"/>
      <c r="M74" s="167"/>
      <c r="N74" s="167"/>
      <c r="O74" s="167"/>
      <c r="P74" s="168"/>
      <c r="Q74" s="168"/>
      <c r="R74" s="169"/>
      <c r="S74" s="169"/>
      <c r="T74" s="169"/>
      <c r="U74" s="134"/>
      <c r="V74" s="135"/>
      <c r="W74" s="135"/>
      <c r="X74" s="136"/>
      <c r="Y74" s="132"/>
      <c r="Z74" s="133"/>
      <c r="AA74" s="133"/>
      <c r="AB74" s="186"/>
      <c r="AC74" s="186"/>
      <c r="AD74" s="185"/>
      <c r="AE74" s="185"/>
      <c r="AF74" s="185"/>
      <c r="AG74" s="187">
        <f t="shared" si="2"/>
        <v>0</v>
      </c>
      <c r="AH74" s="187"/>
      <c r="AI74" s="187"/>
      <c r="AJ74" s="53"/>
      <c r="AK74" s="188"/>
      <c r="AL74" s="188"/>
      <c r="AM74" s="186"/>
      <c r="AN74" s="186"/>
      <c r="AO74" s="185"/>
      <c r="AP74" s="185"/>
      <c r="AQ74" s="185"/>
      <c r="AR74" s="187">
        <f t="shared" si="3"/>
        <v>0</v>
      </c>
      <c r="AS74" s="187"/>
      <c r="AT74" s="200"/>
      <c r="AU74" s="137"/>
      <c r="AV74" s="135"/>
      <c r="AW74" s="135"/>
      <c r="AX74" s="135"/>
      <c r="AY74" s="135"/>
      <c r="AZ74" s="136"/>
    </row>
    <row r="75" spans="1:52" ht="36" customHeight="1" x14ac:dyDescent="0.2">
      <c r="A75" s="73">
        <v>57</v>
      </c>
      <c r="B75" s="170"/>
      <c r="C75" s="167"/>
      <c r="D75" s="167"/>
      <c r="E75" s="167"/>
      <c r="F75" s="167"/>
      <c r="G75" s="167"/>
      <c r="H75" s="167"/>
      <c r="I75" s="167"/>
      <c r="J75" s="167"/>
      <c r="K75" s="167"/>
      <c r="L75" s="167"/>
      <c r="M75" s="167"/>
      <c r="N75" s="167"/>
      <c r="O75" s="167"/>
      <c r="P75" s="168"/>
      <c r="Q75" s="168"/>
      <c r="R75" s="169"/>
      <c r="S75" s="169"/>
      <c r="T75" s="169"/>
      <c r="U75" s="134"/>
      <c r="V75" s="135"/>
      <c r="W75" s="135"/>
      <c r="X75" s="136"/>
      <c r="Y75" s="132"/>
      <c r="Z75" s="133"/>
      <c r="AA75" s="133"/>
      <c r="AB75" s="186"/>
      <c r="AC75" s="186"/>
      <c r="AD75" s="185"/>
      <c r="AE75" s="185"/>
      <c r="AF75" s="185"/>
      <c r="AG75" s="187">
        <f t="shared" si="2"/>
        <v>0</v>
      </c>
      <c r="AH75" s="187"/>
      <c r="AI75" s="187"/>
      <c r="AJ75" s="53"/>
      <c r="AK75" s="188"/>
      <c r="AL75" s="188"/>
      <c r="AM75" s="186"/>
      <c r="AN75" s="186"/>
      <c r="AO75" s="185"/>
      <c r="AP75" s="185"/>
      <c r="AQ75" s="185"/>
      <c r="AR75" s="187">
        <f t="shared" si="3"/>
        <v>0</v>
      </c>
      <c r="AS75" s="187"/>
      <c r="AT75" s="200"/>
      <c r="AU75" s="137"/>
      <c r="AV75" s="135"/>
      <c r="AW75" s="135"/>
      <c r="AX75" s="135"/>
      <c r="AY75" s="135"/>
      <c r="AZ75" s="136"/>
    </row>
    <row r="76" spans="1:52" ht="36" customHeight="1" x14ac:dyDescent="0.2">
      <c r="A76" s="73">
        <v>58</v>
      </c>
      <c r="B76" s="170"/>
      <c r="C76" s="167"/>
      <c r="D76" s="167"/>
      <c r="E76" s="167"/>
      <c r="F76" s="167"/>
      <c r="G76" s="167"/>
      <c r="H76" s="167"/>
      <c r="I76" s="167"/>
      <c r="J76" s="167"/>
      <c r="K76" s="167"/>
      <c r="L76" s="167"/>
      <c r="M76" s="167"/>
      <c r="N76" s="167"/>
      <c r="O76" s="167"/>
      <c r="P76" s="168"/>
      <c r="Q76" s="168"/>
      <c r="R76" s="169"/>
      <c r="S76" s="169"/>
      <c r="T76" s="169"/>
      <c r="U76" s="134"/>
      <c r="V76" s="135"/>
      <c r="W76" s="135"/>
      <c r="X76" s="136"/>
      <c r="Y76" s="132"/>
      <c r="Z76" s="133"/>
      <c r="AA76" s="133"/>
      <c r="AB76" s="186"/>
      <c r="AC76" s="186"/>
      <c r="AD76" s="185"/>
      <c r="AE76" s="185"/>
      <c r="AF76" s="185"/>
      <c r="AG76" s="187">
        <f t="shared" si="2"/>
        <v>0</v>
      </c>
      <c r="AH76" s="187"/>
      <c r="AI76" s="187"/>
      <c r="AJ76" s="53"/>
      <c r="AK76" s="188"/>
      <c r="AL76" s="188"/>
      <c r="AM76" s="186"/>
      <c r="AN76" s="186"/>
      <c r="AO76" s="185"/>
      <c r="AP76" s="185"/>
      <c r="AQ76" s="185"/>
      <c r="AR76" s="187">
        <f t="shared" si="3"/>
        <v>0</v>
      </c>
      <c r="AS76" s="187"/>
      <c r="AT76" s="200"/>
      <c r="AU76" s="137"/>
      <c r="AV76" s="135"/>
      <c r="AW76" s="135"/>
      <c r="AX76" s="135"/>
      <c r="AY76" s="135"/>
      <c r="AZ76" s="136"/>
    </row>
    <row r="77" spans="1:52" ht="36" customHeight="1" x14ac:dyDescent="0.2">
      <c r="A77" s="73">
        <v>59</v>
      </c>
      <c r="B77" s="170"/>
      <c r="C77" s="167"/>
      <c r="D77" s="167"/>
      <c r="E77" s="167"/>
      <c r="F77" s="167"/>
      <c r="G77" s="167"/>
      <c r="H77" s="167"/>
      <c r="I77" s="167"/>
      <c r="J77" s="167"/>
      <c r="K77" s="167"/>
      <c r="L77" s="167"/>
      <c r="M77" s="167"/>
      <c r="N77" s="167"/>
      <c r="O77" s="167"/>
      <c r="P77" s="168"/>
      <c r="Q77" s="168"/>
      <c r="R77" s="169"/>
      <c r="S77" s="169"/>
      <c r="T77" s="169"/>
      <c r="U77" s="134"/>
      <c r="V77" s="135"/>
      <c r="W77" s="135"/>
      <c r="X77" s="136"/>
      <c r="Y77" s="132"/>
      <c r="Z77" s="133"/>
      <c r="AA77" s="133"/>
      <c r="AB77" s="186"/>
      <c r="AC77" s="186"/>
      <c r="AD77" s="185"/>
      <c r="AE77" s="185"/>
      <c r="AF77" s="185"/>
      <c r="AG77" s="187">
        <f t="shared" si="2"/>
        <v>0</v>
      </c>
      <c r="AH77" s="187"/>
      <c r="AI77" s="187"/>
      <c r="AJ77" s="53"/>
      <c r="AK77" s="188"/>
      <c r="AL77" s="188"/>
      <c r="AM77" s="186"/>
      <c r="AN77" s="186"/>
      <c r="AO77" s="185"/>
      <c r="AP77" s="185"/>
      <c r="AQ77" s="185"/>
      <c r="AR77" s="187">
        <f t="shared" si="3"/>
        <v>0</v>
      </c>
      <c r="AS77" s="187"/>
      <c r="AT77" s="200"/>
      <c r="AU77" s="137"/>
      <c r="AV77" s="135"/>
      <c r="AW77" s="135"/>
      <c r="AX77" s="135"/>
      <c r="AY77" s="135"/>
      <c r="AZ77" s="136"/>
    </row>
    <row r="78" spans="1:52" ht="36" customHeight="1" x14ac:dyDescent="0.2">
      <c r="A78" s="73">
        <v>60</v>
      </c>
      <c r="B78" s="170"/>
      <c r="C78" s="167"/>
      <c r="D78" s="167"/>
      <c r="E78" s="167"/>
      <c r="F78" s="167"/>
      <c r="G78" s="167"/>
      <c r="H78" s="167"/>
      <c r="I78" s="167"/>
      <c r="J78" s="167"/>
      <c r="K78" s="167"/>
      <c r="L78" s="167"/>
      <c r="M78" s="167"/>
      <c r="N78" s="167"/>
      <c r="O78" s="167"/>
      <c r="P78" s="168"/>
      <c r="Q78" s="168"/>
      <c r="R78" s="169"/>
      <c r="S78" s="169"/>
      <c r="T78" s="169"/>
      <c r="U78" s="134"/>
      <c r="V78" s="135"/>
      <c r="W78" s="135"/>
      <c r="X78" s="136"/>
      <c r="Y78" s="132"/>
      <c r="Z78" s="133"/>
      <c r="AA78" s="133"/>
      <c r="AB78" s="186"/>
      <c r="AC78" s="186"/>
      <c r="AD78" s="185"/>
      <c r="AE78" s="185"/>
      <c r="AF78" s="185"/>
      <c r="AG78" s="187">
        <f t="shared" si="2"/>
        <v>0</v>
      </c>
      <c r="AH78" s="187"/>
      <c r="AI78" s="187"/>
      <c r="AJ78" s="53"/>
      <c r="AK78" s="188"/>
      <c r="AL78" s="188"/>
      <c r="AM78" s="186"/>
      <c r="AN78" s="186"/>
      <c r="AO78" s="185"/>
      <c r="AP78" s="185"/>
      <c r="AQ78" s="185"/>
      <c r="AR78" s="187">
        <f t="shared" si="3"/>
        <v>0</v>
      </c>
      <c r="AS78" s="187"/>
      <c r="AT78" s="200"/>
      <c r="AU78" s="137"/>
      <c r="AV78" s="135"/>
      <c r="AW78" s="135"/>
      <c r="AX78" s="135"/>
      <c r="AY78" s="135"/>
      <c r="AZ78" s="136"/>
    </row>
    <row r="79" spans="1:52" ht="36" customHeight="1" x14ac:dyDescent="0.2">
      <c r="A79" s="73">
        <v>61</v>
      </c>
      <c r="B79" s="170"/>
      <c r="C79" s="167"/>
      <c r="D79" s="167"/>
      <c r="E79" s="167"/>
      <c r="F79" s="167"/>
      <c r="G79" s="167"/>
      <c r="H79" s="167"/>
      <c r="I79" s="167"/>
      <c r="J79" s="167"/>
      <c r="K79" s="167"/>
      <c r="L79" s="167"/>
      <c r="M79" s="167"/>
      <c r="N79" s="167"/>
      <c r="O79" s="167"/>
      <c r="P79" s="168"/>
      <c r="Q79" s="168"/>
      <c r="R79" s="169"/>
      <c r="S79" s="169"/>
      <c r="T79" s="169"/>
      <c r="U79" s="134"/>
      <c r="V79" s="135"/>
      <c r="W79" s="135"/>
      <c r="X79" s="136"/>
      <c r="Y79" s="132"/>
      <c r="Z79" s="133"/>
      <c r="AA79" s="133"/>
      <c r="AB79" s="186"/>
      <c r="AC79" s="186"/>
      <c r="AD79" s="185"/>
      <c r="AE79" s="185"/>
      <c r="AF79" s="185"/>
      <c r="AG79" s="187">
        <f t="shared" si="2"/>
        <v>0</v>
      </c>
      <c r="AH79" s="187"/>
      <c r="AI79" s="187"/>
      <c r="AJ79" s="53"/>
      <c r="AK79" s="188"/>
      <c r="AL79" s="188"/>
      <c r="AM79" s="186"/>
      <c r="AN79" s="186"/>
      <c r="AO79" s="185"/>
      <c r="AP79" s="185"/>
      <c r="AQ79" s="185"/>
      <c r="AR79" s="187">
        <f t="shared" si="3"/>
        <v>0</v>
      </c>
      <c r="AS79" s="187"/>
      <c r="AT79" s="200"/>
      <c r="AU79" s="137"/>
      <c r="AV79" s="135"/>
      <c r="AW79" s="135"/>
      <c r="AX79" s="135"/>
      <c r="AY79" s="135"/>
      <c r="AZ79" s="136"/>
    </row>
    <row r="80" spans="1:52" ht="36" customHeight="1" x14ac:dyDescent="0.2">
      <c r="A80" s="73">
        <v>62</v>
      </c>
      <c r="B80" s="170"/>
      <c r="C80" s="167"/>
      <c r="D80" s="167"/>
      <c r="E80" s="167"/>
      <c r="F80" s="167"/>
      <c r="G80" s="167"/>
      <c r="H80" s="167"/>
      <c r="I80" s="167"/>
      <c r="J80" s="167"/>
      <c r="K80" s="167"/>
      <c r="L80" s="167"/>
      <c r="M80" s="167"/>
      <c r="N80" s="167"/>
      <c r="O80" s="167"/>
      <c r="P80" s="168"/>
      <c r="Q80" s="168"/>
      <c r="R80" s="169"/>
      <c r="S80" s="169"/>
      <c r="T80" s="169"/>
      <c r="U80" s="134"/>
      <c r="V80" s="135"/>
      <c r="W80" s="135"/>
      <c r="X80" s="136"/>
      <c r="Y80" s="132"/>
      <c r="Z80" s="133"/>
      <c r="AA80" s="133"/>
      <c r="AB80" s="186"/>
      <c r="AC80" s="186"/>
      <c r="AD80" s="185"/>
      <c r="AE80" s="185"/>
      <c r="AF80" s="185"/>
      <c r="AG80" s="187">
        <f t="shared" si="2"/>
        <v>0</v>
      </c>
      <c r="AH80" s="187"/>
      <c r="AI80" s="187"/>
      <c r="AJ80" s="53"/>
      <c r="AK80" s="188"/>
      <c r="AL80" s="188"/>
      <c r="AM80" s="186"/>
      <c r="AN80" s="186"/>
      <c r="AO80" s="185"/>
      <c r="AP80" s="185"/>
      <c r="AQ80" s="185"/>
      <c r="AR80" s="187">
        <f t="shared" si="3"/>
        <v>0</v>
      </c>
      <c r="AS80" s="187"/>
      <c r="AT80" s="200"/>
      <c r="AU80" s="137"/>
      <c r="AV80" s="135"/>
      <c r="AW80" s="135"/>
      <c r="AX80" s="135"/>
      <c r="AY80" s="135"/>
      <c r="AZ80" s="136"/>
    </row>
    <row r="81" spans="1:52" ht="36" customHeight="1" x14ac:dyDescent="0.2">
      <c r="A81" s="73">
        <v>63</v>
      </c>
      <c r="B81" s="170"/>
      <c r="C81" s="167"/>
      <c r="D81" s="167"/>
      <c r="E81" s="167"/>
      <c r="F81" s="167"/>
      <c r="G81" s="167"/>
      <c r="H81" s="167"/>
      <c r="I81" s="167"/>
      <c r="J81" s="167"/>
      <c r="K81" s="167"/>
      <c r="L81" s="167"/>
      <c r="M81" s="167"/>
      <c r="N81" s="167"/>
      <c r="O81" s="167"/>
      <c r="P81" s="168"/>
      <c r="Q81" s="168"/>
      <c r="R81" s="169"/>
      <c r="S81" s="169"/>
      <c r="T81" s="169"/>
      <c r="U81" s="134"/>
      <c r="V81" s="135"/>
      <c r="W81" s="135"/>
      <c r="X81" s="136"/>
      <c r="Y81" s="132"/>
      <c r="Z81" s="133"/>
      <c r="AA81" s="133"/>
      <c r="AB81" s="186"/>
      <c r="AC81" s="186"/>
      <c r="AD81" s="185"/>
      <c r="AE81" s="185"/>
      <c r="AF81" s="185"/>
      <c r="AG81" s="187">
        <f t="shared" si="2"/>
        <v>0</v>
      </c>
      <c r="AH81" s="187"/>
      <c r="AI81" s="187"/>
      <c r="AJ81" s="53"/>
      <c r="AK81" s="188"/>
      <c r="AL81" s="188"/>
      <c r="AM81" s="186"/>
      <c r="AN81" s="186"/>
      <c r="AO81" s="185"/>
      <c r="AP81" s="185"/>
      <c r="AQ81" s="185"/>
      <c r="AR81" s="187">
        <f t="shared" si="3"/>
        <v>0</v>
      </c>
      <c r="AS81" s="187"/>
      <c r="AT81" s="200"/>
      <c r="AU81" s="137"/>
      <c r="AV81" s="135"/>
      <c r="AW81" s="135"/>
      <c r="AX81" s="135"/>
      <c r="AY81" s="135"/>
      <c r="AZ81" s="136"/>
    </row>
    <row r="82" spans="1:52" ht="36" customHeight="1" x14ac:dyDescent="0.2">
      <c r="A82" s="73">
        <v>64</v>
      </c>
      <c r="B82" s="170"/>
      <c r="C82" s="167"/>
      <c r="D82" s="167"/>
      <c r="E82" s="167"/>
      <c r="F82" s="167"/>
      <c r="G82" s="167"/>
      <c r="H82" s="167"/>
      <c r="I82" s="167"/>
      <c r="J82" s="167"/>
      <c r="K82" s="167"/>
      <c r="L82" s="167"/>
      <c r="M82" s="167"/>
      <c r="N82" s="167"/>
      <c r="O82" s="167"/>
      <c r="P82" s="168"/>
      <c r="Q82" s="168"/>
      <c r="R82" s="169"/>
      <c r="S82" s="169"/>
      <c r="T82" s="169"/>
      <c r="U82" s="134"/>
      <c r="V82" s="135"/>
      <c r="W82" s="135"/>
      <c r="X82" s="136"/>
      <c r="Y82" s="132"/>
      <c r="Z82" s="133"/>
      <c r="AA82" s="133"/>
      <c r="AB82" s="186"/>
      <c r="AC82" s="186"/>
      <c r="AD82" s="185"/>
      <c r="AE82" s="185"/>
      <c r="AF82" s="185"/>
      <c r="AG82" s="187">
        <f t="shared" si="2"/>
        <v>0</v>
      </c>
      <c r="AH82" s="187"/>
      <c r="AI82" s="187"/>
      <c r="AJ82" s="53"/>
      <c r="AK82" s="188"/>
      <c r="AL82" s="188"/>
      <c r="AM82" s="186"/>
      <c r="AN82" s="186"/>
      <c r="AO82" s="185"/>
      <c r="AP82" s="185"/>
      <c r="AQ82" s="185"/>
      <c r="AR82" s="187">
        <f t="shared" si="3"/>
        <v>0</v>
      </c>
      <c r="AS82" s="187"/>
      <c r="AT82" s="200"/>
      <c r="AU82" s="137"/>
      <c r="AV82" s="135"/>
      <c r="AW82" s="135"/>
      <c r="AX82" s="135"/>
      <c r="AY82" s="135"/>
      <c r="AZ82" s="136"/>
    </row>
    <row r="83" spans="1:52" ht="36" customHeight="1" x14ac:dyDescent="0.2">
      <c r="A83" s="73">
        <v>65</v>
      </c>
      <c r="B83" s="170"/>
      <c r="C83" s="167"/>
      <c r="D83" s="167"/>
      <c r="E83" s="167"/>
      <c r="F83" s="167"/>
      <c r="G83" s="167"/>
      <c r="H83" s="167"/>
      <c r="I83" s="167"/>
      <c r="J83" s="167"/>
      <c r="K83" s="167"/>
      <c r="L83" s="167"/>
      <c r="M83" s="167"/>
      <c r="N83" s="167"/>
      <c r="O83" s="167"/>
      <c r="P83" s="168"/>
      <c r="Q83" s="168"/>
      <c r="R83" s="169"/>
      <c r="S83" s="169"/>
      <c r="T83" s="169"/>
      <c r="U83" s="134"/>
      <c r="V83" s="135"/>
      <c r="W83" s="135"/>
      <c r="X83" s="136"/>
      <c r="Y83" s="132"/>
      <c r="Z83" s="133"/>
      <c r="AA83" s="133"/>
      <c r="AB83" s="186"/>
      <c r="AC83" s="186"/>
      <c r="AD83" s="185"/>
      <c r="AE83" s="185"/>
      <c r="AF83" s="185"/>
      <c r="AG83" s="187">
        <f t="shared" ref="AG83:AG114" si="4">AD83*AB83</f>
        <v>0</v>
      </c>
      <c r="AH83" s="187"/>
      <c r="AI83" s="187"/>
      <c r="AJ83" s="53"/>
      <c r="AK83" s="188"/>
      <c r="AL83" s="188"/>
      <c r="AM83" s="186"/>
      <c r="AN83" s="186"/>
      <c r="AO83" s="185"/>
      <c r="AP83" s="185"/>
      <c r="AQ83" s="185"/>
      <c r="AR83" s="187">
        <f t="shared" ref="AR83:AR114" si="5">AO83*AM83</f>
        <v>0</v>
      </c>
      <c r="AS83" s="187"/>
      <c r="AT83" s="200"/>
      <c r="AU83" s="137"/>
      <c r="AV83" s="135"/>
      <c r="AW83" s="135"/>
      <c r="AX83" s="135"/>
      <c r="AY83" s="135"/>
      <c r="AZ83" s="136"/>
    </row>
    <row r="84" spans="1:52" ht="36" customHeight="1" x14ac:dyDescent="0.2">
      <c r="A84" s="73">
        <v>66</v>
      </c>
      <c r="B84" s="170"/>
      <c r="C84" s="167"/>
      <c r="D84" s="167"/>
      <c r="E84" s="167"/>
      <c r="F84" s="167"/>
      <c r="G84" s="167"/>
      <c r="H84" s="167"/>
      <c r="I84" s="167"/>
      <c r="J84" s="167"/>
      <c r="K84" s="167"/>
      <c r="L84" s="167"/>
      <c r="M84" s="167"/>
      <c r="N84" s="167"/>
      <c r="O84" s="167"/>
      <c r="P84" s="168"/>
      <c r="Q84" s="168"/>
      <c r="R84" s="169"/>
      <c r="S84" s="169"/>
      <c r="T84" s="169"/>
      <c r="U84" s="134"/>
      <c r="V84" s="135"/>
      <c r="W84" s="135"/>
      <c r="X84" s="136"/>
      <c r="Y84" s="132"/>
      <c r="Z84" s="133"/>
      <c r="AA84" s="133"/>
      <c r="AB84" s="186"/>
      <c r="AC84" s="186"/>
      <c r="AD84" s="185"/>
      <c r="AE84" s="185"/>
      <c r="AF84" s="185"/>
      <c r="AG84" s="187">
        <f t="shared" si="4"/>
        <v>0</v>
      </c>
      <c r="AH84" s="187"/>
      <c r="AI84" s="187"/>
      <c r="AJ84" s="53"/>
      <c r="AK84" s="188"/>
      <c r="AL84" s="188"/>
      <c r="AM84" s="186"/>
      <c r="AN84" s="186"/>
      <c r="AO84" s="185"/>
      <c r="AP84" s="185"/>
      <c r="AQ84" s="185"/>
      <c r="AR84" s="187">
        <f t="shared" si="5"/>
        <v>0</v>
      </c>
      <c r="AS84" s="187"/>
      <c r="AT84" s="200"/>
      <c r="AU84" s="137"/>
      <c r="AV84" s="135"/>
      <c r="AW84" s="135"/>
      <c r="AX84" s="135"/>
      <c r="AY84" s="135"/>
      <c r="AZ84" s="136"/>
    </row>
    <row r="85" spans="1:52" ht="36" customHeight="1" x14ac:dyDescent="0.2">
      <c r="A85" s="73">
        <v>67</v>
      </c>
      <c r="B85" s="170"/>
      <c r="C85" s="167"/>
      <c r="D85" s="167"/>
      <c r="E85" s="167"/>
      <c r="F85" s="167"/>
      <c r="G85" s="167"/>
      <c r="H85" s="167"/>
      <c r="I85" s="167"/>
      <c r="J85" s="167"/>
      <c r="K85" s="167"/>
      <c r="L85" s="167"/>
      <c r="M85" s="167"/>
      <c r="N85" s="167"/>
      <c r="O85" s="167"/>
      <c r="P85" s="168"/>
      <c r="Q85" s="168"/>
      <c r="R85" s="169"/>
      <c r="S85" s="169"/>
      <c r="T85" s="169"/>
      <c r="U85" s="134"/>
      <c r="V85" s="135"/>
      <c r="W85" s="135"/>
      <c r="X85" s="136"/>
      <c r="Y85" s="132"/>
      <c r="Z85" s="133"/>
      <c r="AA85" s="133"/>
      <c r="AB85" s="186"/>
      <c r="AC85" s="186"/>
      <c r="AD85" s="185"/>
      <c r="AE85" s="185"/>
      <c r="AF85" s="185"/>
      <c r="AG85" s="187">
        <f t="shared" si="4"/>
        <v>0</v>
      </c>
      <c r="AH85" s="187"/>
      <c r="AI85" s="187"/>
      <c r="AJ85" s="53"/>
      <c r="AK85" s="188"/>
      <c r="AL85" s="188"/>
      <c r="AM85" s="186"/>
      <c r="AN85" s="186"/>
      <c r="AO85" s="185"/>
      <c r="AP85" s="185"/>
      <c r="AQ85" s="185"/>
      <c r="AR85" s="187">
        <f t="shared" si="5"/>
        <v>0</v>
      </c>
      <c r="AS85" s="187"/>
      <c r="AT85" s="200"/>
      <c r="AU85" s="137"/>
      <c r="AV85" s="135"/>
      <c r="AW85" s="135"/>
      <c r="AX85" s="135"/>
      <c r="AY85" s="135"/>
      <c r="AZ85" s="136"/>
    </row>
    <row r="86" spans="1:52" ht="36" customHeight="1" x14ac:dyDescent="0.2">
      <c r="A86" s="73">
        <v>68</v>
      </c>
      <c r="B86" s="170"/>
      <c r="C86" s="167"/>
      <c r="D86" s="167"/>
      <c r="E86" s="167"/>
      <c r="F86" s="167"/>
      <c r="G86" s="167"/>
      <c r="H86" s="167"/>
      <c r="I86" s="167"/>
      <c r="J86" s="167"/>
      <c r="K86" s="167"/>
      <c r="L86" s="167"/>
      <c r="M86" s="167"/>
      <c r="N86" s="167"/>
      <c r="O86" s="167"/>
      <c r="P86" s="168"/>
      <c r="Q86" s="168"/>
      <c r="R86" s="169"/>
      <c r="S86" s="169"/>
      <c r="T86" s="169"/>
      <c r="U86" s="134"/>
      <c r="V86" s="135"/>
      <c r="W86" s="135"/>
      <c r="X86" s="136"/>
      <c r="Y86" s="132"/>
      <c r="Z86" s="133"/>
      <c r="AA86" s="133"/>
      <c r="AB86" s="186"/>
      <c r="AC86" s="186"/>
      <c r="AD86" s="185"/>
      <c r="AE86" s="185"/>
      <c r="AF86" s="185"/>
      <c r="AG86" s="187">
        <f t="shared" si="4"/>
        <v>0</v>
      </c>
      <c r="AH86" s="187"/>
      <c r="AI86" s="187"/>
      <c r="AJ86" s="53"/>
      <c r="AK86" s="188"/>
      <c r="AL86" s="188"/>
      <c r="AM86" s="186"/>
      <c r="AN86" s="186"/>
      <c r="AO86" s="185"/>
      <c r="AP86" s="185"/>
      <c r="AQ86" s="185"/>
      <c r="AR86" s="187">
        <f t="shared" si="5"/>
        <v>0</v>
      </c>
      <c r="AS86" s="187"/>
      <c r="AT86" s="200"/>
      <c r="AU86" s="137"/>
      <c r="AV86" s="135"/>
      <c r="AW86" s="135"/>
      <c r="AX86" s="135"/>
      <c r="AY86" s="135"/>
      <c r="AZ86" s="136"/>
    </row>
    <row r="87" spans="1:52" ht="36" customHeight="1" x14ac:dyDescent="0.2">
      <c r="A87" s="73">
        <v>69</v>
      </c>
      <c r="B87" s="170"/>
      <c r="C87" s="167"/>
      <c r="D87" s="167"/>
      <c r="E87" s="167"/>
      <c r="F87" s="167"/>
      <c r="G87" s="167"/>
      <c r="H87" s="167"/>
      <c r="I87" s="167"/>
      <c r="J87" s="167"/>
      <c r="K87" s="167"/>
      <c r="L87" s="167"/>
      <c r="M87" s="167"/>
      <c r="N87" s="167"/>
      <c r="O87" s="167"/>
      <c r="P87" s="168"/>
      <c r="Q87" s="168"/>
      <c r="R87" s="169"/>
      <c r="S87" s="169"/>
      <c r="T87" s="169"/>
      <c r="U87" s="134"/>
      <c r="V87" s="135"/>
      <c r="W87" s="135"/>
      <c r="X87" s="136"/>
      <c r="Y87" s="132"/>
      <c r="Z87" s="133"/>
      <c r="AA87" s="133"/>
      <c r="AB87" s="186"/>
      <c r="AC87" s="186"/>
      <c r="AD87" s="185"/>
      <c r="AE87" s="185"/>
      <c r="AF87" s="185"/>
      <c r="AG87" s="187">
        <f t="shared" si="4"/>
        <v>0</v>
      </c>
      <c r="AH87" s="187"/>
      <c r="AI87" s="187"/>
      <c r="AJ87" s="53"/>
      <c r="AK87" s="188"/>
      <c r="AL87" s="188"/>
      <c r="AM87" s="186"/>
      <c r="AN87" s="186"/>
      <c r="AO87" s="185"/>
      <c r="AP87" s="185"/>
      <c r="AQ87" s="185"/>
      <c r="AR87" s="187">
        <f t="shared" si="5"/>
        <v>0</v>
      </c>
      <c r="AS87" s="187"/>
      <c r="AT87" s="200"/>
      <c r="AU87" s="137"/>
      <c r="AV87" s="135"/>
      <c r="AW87" s="135"/>
      <c r="AX87" s="135"/>
      <c r="AY87" s="135"/>
      <c r="AZ87" s="136"/>
    </row>
    <row r="88" spans="1:52" ht="36" customHeight="1" x14ac:dyDescent="0.2">
      <c r="A88" s="73">
        <v>70</v>
      </c>
      <c r="B88" s="170"/>
      <c r="C88" s="167"/>
      <c r="D88" s="167"/>
      <c r="E88" s="167"/>
      <c r="F88" s="167"/>
      <c r="G88" s="167"/>
      <c r="H88" s="167"/>
      <c r="I88" s="167"/>
      <c r="J88" s="167"/>
      <c r="K88" s="167"/>
      <c r="L88" s="167"/>
      <c r="M88" s="167"/>
      <c r="N88" s="167"/>
      <c r="O88" s="167"/>
      <c r="P88" s="168"/>
      <c r="Q88" s="168"/>
      <c r="R88" s="169"/>
      <c r="S88" s="169"/>
      <c r="T88" s="169"/>
      <c r="U88" s="134"/>
      <c r="V88" s="135"/>
      <c r="W88" s="135"/>
      <c r="X88" s="136"/>
      <c r="Y88" s="132"/>
      <c r="Z88" s="133"/>
      <c r="AA88" s="133"/>
      <c r="AB88" s="186"/>
      <c r="AC88" s="186"/>
      <c r="AD88" s="185"/>
      <c r="AE88" s="185"/>
      <c r="AF88" s="185"/>
      <c r="AG88" s="187">
        <f t="shared" si="4"/>
        <v>0</v>
      </c>
      <c r="AH88" s="187"/>
      <c r="AI88" s="187"/>
      <c r="AJ88" s="53"/>
      <c r="AK88" s="188"/>
      <c r="AL88" s="188"/>
      <c r="AM88" s="186"/>
      <c r="AN88" s="186"/>
      <c r="AO88" s="185"/>
      <c r="AP88" s="185"/>
      <c r="AQ88" s="185"/>
      <c r="AR88" s="187">
        <f t="shared" si="5"/>
        <v>0</v>
      </c>
      <c r="AS88" s="187"/>
      <c r="AT88" s="200"/>
      <c r="AU88" s="137"/>
      <c r="AV88" s="135"/>
      <c r="AW88" s="135"/>
      <c r="AX88" s="135"/>
      <c r="AY88" s="135"/>
      <c r="AZ88" s="136"/>
    </row>
    <row r="89" spans="1:52" ht="36" customHeight="1" x14ac:dyDescent="0.2">
      <c r="A89" s="73">
        <v>71</v>
      </c>
      <c r="B89" s="170"/>
      <c r="C89" s="167"/>
      <c r="D89" s="167"/>
      <c r="E89" s="167"/>
      <c r="F89" s="167"/>
      <c r="G89" s="167"/>
      <c r="H89" s="167"/>
      <c r="I89" s="167"/>
      <c r="J89" s="167"/>
      <c r="K89" s="167"/>
      <c r="L89" s="167"/>
      <c r="M89" s="167"/>
      <c r="N89" s="167"/>
      <c r="O89" s="167"/>
      <c r="P89" s="168"/>
      <c r="Q89" s="168"/>
      <c r="R89" s="169"/>
      <c r="S89" s="169"/>
      <c r="T89" s="169"/>
      <c r="U89" s="134"/>
      <c r="V89" s="135"/>
      <c r="W89" s="135"/>
      <c r="X89" s="136"/>
      <c r="Y89" s="132"/>
      <c r="Z89" s="133"/>
      <c r="AA89" s="133"/>
      <c r="AB89" s="186"/>
      <c r="AC89" s="186"/>
      <c r="AD89" s="185"/>
      <c r="AE89" s="185"/>
      <c r="AF89" s="185"/>
      <c r="AG89" s="187">
        <f t="shared" si="4"/>
        <v>0</v>
      </c>
      <c r="AH89" s="187"/>
      <c r="AI89" s="187"/>
      <c r="AJ89" s="53"/>
      <c r="AK89" s="188"/>
      <c r="AL89" s="188"/>
      <c r="AM89" s="186"/>
      <c r="AN89" s="186"/>
      <c r="AO89" s="185"/>
      <c r="AP89" s="185"/>
      <c r="AQ89" s="185"/>
      <c r="AR89" s="187">
        <f t="shared" si="5"/>
        <v>0</v>
      </c>
      <c r="AS89" s="187"/>
      <c r="AT89" s="200"/>
      <c r="AU89" s="137"/>
      <c r="AV89" s="135"/>
      <c r="AW89" s="135"/>
      <c r="AX89" s="135"/>
      <c r="AY89" s="135"/>
      <c r="AZ89" s="136"/>
    </row>
    <row r="90" spans="1:52" ht="36" customHeight="1" x14ac:dyDescent="0.2">
      <c r="A90" s="73">
        <v>72</v>
      </c>
      <c r="B90" s="170"/>
      <c r="C90" s="167"/>
      <c r="D90" s="167"/>
      <c r="E90" s="167"/>
      <c r="F90" s="167"/>
      <c r="G90" s="167"/>
      <c r="H90" s="167"/>
      <c r="I90" s="167"/>
      <c r="J90" s="167"/>
      <c r="K90" s="167"/>
      <c r="L90" s="167"/>
      <c r="M90" s="167"/>
      <c r="N90" s="167"/>
      <c r="O90" s="167"/>
      <c r="P90" s="168"/>
      <c r="Q90" s="168"/>
      <c r="R90" s="169"/>
      <c r="S90" s="169"/>
      <c r="T90" s="169"/>
      <c r="U90" s="134"/>
      <c r="V90" s="135"/>
      <c r="W90" s="135"/>
      <c r="X90" s="136"/>
      <c r="Y90" s="132"/>
      <c r="Z90" s="133"/>
      <c r="AA90" s="133"/>
      <c r="AB90" s="186"/>
      <c r="AC90" s="186"/>
      <c r="AD90" s="185"/>
      <c r="AE90" s="185"/>
      <c r="AF90" s="185"/>
      <c r="AG90" s="187">
        <f t="shared" si="4"/>
        <v>0</v>
      </c>
      <c r="AH90" s="187"/>
      <c r="AI90" s="187"/>
      <c r="AJ90" s="53"/>
      <c r="AK90" s="188"/>
      <c r="AL90" s="188"/>
      <c r="AM90" s="186"/>
      <c r="AN90" s="186"/>
      <c r="AO90" s="185"/>
      <c r="AP90" s="185"/>
      <c r="AQ90" s="185"/>
      <c r="AR90" s="187">
        <f t="shared" si="5"/>
        <v>0</v>
      </c>
      <c r="AS90" s="187"/>
      <c r="AT90" s="200"/>
      <c r="AU90" s="137"/>
      <c r="AV90" s="135"/>
      <c r="AW90" s="135"/>
      <c r="AX90" s="135"/>
      <c r="AY90" s="135"/>
      <c r="AZ90" s="136"/>
    </row>
    <row r="91" spans="1:52" ht="36" customHeight="1" x14ac:dyDescent="0.2">
      <c r="A91" s="73">
        <v>73</v>
      </c>
      <c r="B91" s="170"/>
      <c r="C91" s="167"/>
      <c r="D91" s="167"/>
      <c r="E91" s="167"/>
      <c r="F91" s="167"/>
      <c r="G91" s="167"/>
      <c r="H91" s="167"/>
      <c r="I91" s="167"/>
      <c r="J91" s="167"/>
      <c r="K91" s="167"/>
      <c r="L91" s="167"/>
      <c r="M91" s="167"/>
      <c r="N91" s="167"/>
      <c r="O91" s="167"/>
      <c r="P91" s="168"/>
      <c r="Q91" s="168"/>
      <c r="R91" s="169"/>
      <c r="S91" s="169"/>
      <c r="T91" s="169"/>
      <c r="U91" s="134"/>
      <c r="V91" s="135"/>
      <c r="W91" s="135"/>
      <c r="X91" s="136"/>
      <c r="Y91" s="132"/>
      <c r="Z91" s="133"/>
      <c r="AA91" s="133"/>
      <c r="AB91" s="186"/>
      <c r="AC91" s="186"/>
      <c r="AD91" s="185"/>
      <c r="AE91" s="185"/>
      <c r="AF91" s="185"/>
      <c r="AG91" s="187">
        <f t="shared" si="4"/>
        <v>0</v>
      </c>
      <c r="AH91" s="187"/>
      <c r="AI91" s="187"/>
      <c r="AJ91" s="53"/>
      <c r="AK91" s="188"/>
      <c r="AL91" s="188"/>
      <c r="AM91" s="186"/>
      <c r="AN91" s="186"/>
      <c r="AO91" s="185"/>
      <c r="AP91" s="185"/>
      <c r="AQ91" s="185"/>
      <c r="AR91" s="187">
        <f t="shared" si="5"/>
        <v>0</v>
      </c>
      <c r="AS91" s="187"/>
      <c r="AT91" s="200"/>
      <c r="AU91" s="137"/>
      <c r="AV91" s="135"/>
      <c r="AW91" s="135"/>
      <c r="AX91" s="135"/>
      <c r="AY91" s="135"/>
      <c r="AZ91" s="136"/>
    </row>
    <row r="92" spans="1:52" ht="36" customHeight="1" x14ac:dyDescent="0.2">
      <c r="A92" s="73">
        <v>74</v>
      </c>
      <c r="B92" s="170"/>
      <c r="C92" s="167"/>
      <c r="D92" s="167"/>
      <c r="E92" s="167"/>
      <c r="F92" s="167"/>
      <c r="G92" s="167"/>
      <c r="H92" s="167"/>
      <c r="I92" s="167"/>
      <c r="J92" s="167"/>
      <c r="K92" s="167"/>
      <c r="L92" s="167"/>
      <c r="M92" s="167"/>
      <c r="N92" s="167"/>
      <c r="O92" s="167"/>
      <c r="P92" s="168"/>
      <c r="Q92" s="168"/>
      <c r="R92" s="169"/>
      <c r="S92" s="169"/>
      <c r="T92" s="169"/>
      <c r="U92" s="134"/>
      <c r="V92" s="135"/>
      <c r="W92" s="135"/>
      <c r="X92" s="136"/>
      <c r="Y92" s="132"/>
      <c r="Z92" s="133"/>
      <c r="AA92" s="133"/>
      <c r="AB92" s="186"/>
      <c r="AC92" s="186"/>
      <c r="AD92" s="185"/>
      <c r="AE92" s="185"/>
      <c r="AF92" s="185"/>
      <c r="AG92" s="187">
        <f t="shared" si="4"/>
        <v>0</v>
      </c>
      <c r="AH92" s="187"/>
      <c r="AI92" s="187"/>
      <c r="AJ92" s="53"/>
      <c r="AK92" s="188"/>
      <c r="AL92" s="188"/>
      <c r="AM92" s="186"/>
      <c r="AN92" s="186"/>
      <c r="AO92" s="185"/>
      <c r="AP92" s="185"/>
      <c r="AQ92" s="185"/>
      <c r="AR92" s="187">
        <f t="shared" si="5"/>
        <v>0</v>
      </c>
      <c r="AS92" s="187"/>
      <c r="AT92" s="200"/>
      <c r="AU92" s="137"/>
      <c r="AV92" s="135"/>
      <c r="AW92" s="135"/>
      <c r="AX92" s="135"/>
      <c r="AY92" s="135"/>
      <c r="AZ92" s="136"/>
    </row>
    <row r="93" spans="1:52" ht="36" customHeight="1" x14ac:dyDescent="0.2">
      <c r="A93" s="73">
        <v>75</v>
      </c>
      <c r="B93" s="170"/>
      <c r="C93" s="167"/>
      <c r="D93" s="167"/>
      <c r="E93" s="167"/>
      <c r="F93" s="167"/>
      <c r="G93" s="167"/>
      <c r="H93" s="167"/>
      <c r="I93" s="167"/>
      <c r="J93" s="167"/>
      <c r="K93" s="167"/>
      <c r="L93" s="167"/>
      <c r="M93" s="167"/>
      <c r="N93" s="167"/>
      <c r="O93" s="167"/>
      <c r="P93" s="168"/>
      <c r="Q93" s="168"/>
      <c r="R93" s="169"/>
      <c r="S93" s="169"/>
      <c r="T93" s="169"/>
      <c r="U93" s="134"/>
      <c r="V93" s="135"/>
      <c r="W93" s="135"/>
      <c r="X93" s="136"/>
      <c r="Y93" s="132"/>
      <c r="Z93" s="133"/>
      <c r="AA93" s="133"/>
      <c r="AB93" s="186"/>
      <c r="AC93" s="186"/>
      <c r="AD93" s="185"/>
      <c r="AE93" s="185"/>
      <c r="AF93" s="185"/>
      <c r="AG93" s="187">
        <f t="shared" si="4"/>
        <v>0</v>
      </c>
      <c r="AH93" s="187"/>
      <c r="AI93" s="187"/>
      <c r="AJ93" s="53"/>
      <c r="AK93" s="188"/>
      <c r="AL93" s="188"/>
      <c r="AM93" s="186"/>
      <c r="AN93" s="186"/>
      <c r="AO93" s="185"/>
      <c r="AP93" s="185"/>
      <c r="AQ93" s="185"/>
      <c r="AR93" s="187">
        <f t="shared" si="5"/>
        <v>0</v>
      </c>
      <c r="AS93" s="187"/>
      <c r="AT93" s="200"/>
      <c r="AU93" s="137"/>
      <c r="AV93" s="135"/>
      <c r="AW93" s="135"/>
      <c r="AX93" s="135"/>
      <c r="AY93" s="135"/>
      <c r="AZ93" s="136"/>
    </row>
    <row r="94" spans="1:52" ht="36" customHeight="1" x14ac:dyDescent="0.2">
      <c r="A94" s="73">
        <v>76</v>
      </c>
      <c r="B94" s="170"/>
      <c r="C94" s="167"/>
      <c r="D94" s="167"/>
      <c r="E94" s="167"/>
      <c r="F94" s="167"/>
      <c r="G94" s="167"/>
      <c r="H94" s="167"/>
      <c r="I94" s="167"/>
      <c r="J94" s="167"/>
      <c r="K94" s="167"/>
      <c r="L94" s="167"/>
      <c r="M94" s="167"/>
      <c r="N94" s="167"/>
      <c r="O94" s="167"/>
      <c r="P94" s="168"/>
      <c r="Q94" s="168"/>
      <c r="R94" s="169"/>
      <c r="S94" s="169"/>
      <c r="T94" s="169"/>
      <c r="U94" s="134"/>
      <c r="V94" s="135"/>
      <c r="W94" s="135"/>
      <c r="X94" s="136"/>
      <c r="Y94" s="132"/>
      <c r="Z94" s="133"/>
      <c r="AA94" s="133"/>
      <c r="AB94" s="186"/>
      <c r="AC94" s="186"/>
      <c r="AD94" s="185"/>
      <c r="AE94" s="185"/>
      <c r="AF94" s="185"/>
      <c r="AG94" s="187">
        <f t="shared" si="4"/>
        <v>0</v>
      </c>
      <c r="AH94" s="187"/>
      <c r="AI94" s="187"/>
      <c r="AJ94" s="53"/>
      <c r="AK94" s="188"/>
      <c r="AL94" s="188"/>
      <c r="AM94" s="186"/>
      <c r="AN94" s="186"/>
      <c r="AO94" s="185"/>
      <c r="AP94" s="185"/>
      <c r="AQ94" s="185"/>
      <c r="AR94" s="187">
        <f t="shared" si="5"/>
        <v>0</v>
      </c>
      <c r="AS94" s="187"/>
      <c r="AT94" s="200"/>
      <c r="AU94" s="137"/>
      <c r="AV94" s="135"/>
      <c r="AW94" s="135"/>
      <c r="AX94" s="135"/>
      <c r="AY94" s="135"/>
      <c r="AZ94" s="136"/>
    </row>
    <row r="95" spans="1:52" ht="36" customHeight="1" x14ac:dyDescent="0.2">
      <c r="A95" s="73">
        <v>77</v>
      </c>
      <c r="B95" s="170"/>
      <c r="C95" s="167"/>
      <c r="D95" s="167"/>
      <c r="E95" s="167"/>
      <c r="F95" s="167"/>
      <c r="G95" s="167"/>
      <c r="H95" s="167"/>
      <c r="I95" s="167"/>
      <c r="J95" s="167"/>
      <c r="K95" s="167"/>
      <c r="L95" s="167"/>
      <c r="M95" s="167"/>
      <c r="N95" s="167"/>
      <c r="O95" s="167"/>
      <c r="P95" s="168"/>
      <c r="Q95" s="168"/>
      <c r="R95" s="169"/>
      <c r="S95" s="169"/>
      <c r="T95" s="169"/>
      <c r="U95" s="134"/>
      <c r="V95" s="135"/>
      <c r="W95" s="135"/>
      <c r="X95" s="136"/>
      <c r="Y95" s="132"/>
      <c r="Z95" s="133"/>
      <c r="AA95" s="133"/>
      <c r="AB95" s="186"/>
      <c r="AC95" s="186"/>
      <c r="AD95" s="185"/>
      <c r="AE95" s="185"/>
      <c r="AF95" s="185"/>
      <c r="AG95" s="187">
        <f t="shared" si="4"/>
        <v>0</v>
      </c>
      <c r="AH95" s="187"/>
      <c r="AI95" s="187"/>
      <c r="AJ95" s="53"/>
      <c r="AK95" s="188"/>
      <c r="AL95" s="188"/>
      <c r="AM95" s="186"/>
      <c r="AN95" s="186"/>
      <c r="AO95" s="185"/>
      <c r="AP95" s="185"/>
      <c r="AQ95" s="185"/>
      <c r="AR95" s="187">
        <f t="shared" si="5"/>
        <v>0</v>
      </c>
      <c r="AS95" s="187"/>
      <c r="AT95" s="200"/>
      <c r="AU95" s="137"/>
      <c r="AV95" s="135"/>
      <c r="AW95" s="135"/>
      <c r="AX95" s="135"/>
      <c r="AY95" s="135"/>
      <c r="AZ95" s="136"/>
    </row>
    <row r="96" spans="1:52" ht="36" customHeight="1" x14ac:dyDescent="0.2">
      <c r="A96" s="73">
        <v>78</v>
      </c>
      <c r="B96" s="170"/>
      <c r="C96" s="167"/>
      <c r="D96" s="167"/>
      <c r="E96" s="167"/>
      <c r="F96" s="167"/>
      <c r="G96" s="167"/>
      <c r="H96" s="167"/>
      <c r="I96" s="167"/>
      <c r="J96" s="167"/>
      <c r="K96" s="167"/>
      <c r="L96" s="167"/>
      <c r="M96" s="167"/>
      <c r="N96" s="167"/>
      <c r="O96" s="167"/>
      <c r="P96" s="168"/>
      <c r="Q96" s="168"/>
      <c r="R96" s="169"/>
      <c r="S96" s="169"/>
      <c r="T96" s="169"/>
      <c r="U96" s="134"/>
      <c r="V96" s="135"/>
      <c r="W96" s="135"/>
      <c r="X96" s="136"/>
      <c r="Y96" s="132"/>
      <c r="Z96" s="133"/>
      <c r="AA96" s="133"/>
      <c r="AB96" s="186"/>
      <c r="AC96" s="186"/>
      <c r="AD96" s="185"/>
      <c r="AE96" s="185"/>
      <c r="AF96" s="185"/>
      <c r="AG96" s="187">
        <f t="shared" si="4"/>
        <v>0</v>
      </c>
      <c r="AH96" s="187"/>
      <c r="AI96" s="187"/>
      <c r="AJ96" s="53"/>
      <c r="AK96" s="188"/>
      <c r="AL96" s="188"/>
      <c r="AM96" s="186"/>
      <c r="AN96" s="186"/>
      <c r="AO96" s="185"/>
      <c r="AP96" s="185"/>
      <c r="AQ96" s="185"/>
      <c r="AR96" s="187">
        <f t="shared" si="5"/>
        <v>0</v>
      </c>
      <c r="AS96" s="187"/>
      <c r="AT96" s="200"/>
      <c r="AU96" s="137"/>
      <c r="AV96" s="135"/>
      <c r="AW96" s="135"/>
      <c r="AX96" s="135"/>
      <c r="AY96" s="135"/>
      <c r="AZ96" s="136"/>
    </row>
    <row r="97" spans="1:52" ht="36" customHeight="1" x14ac:dyDescent="0.2">
      <c r="A97" s="73">
        <v>79</v>
      </c>
      <c r="B97" s="170"/>
      <c r="C97" s="167"/>
      <c r="D97" s="167"/>
      <c r="E97" s="167"/>
      <c r="F97" s="167"/>
      <c r="G97" s="167"/>
      <c r="H97" s="167"/>
      <c r="I97" s="167"/>
      <c r="J97" s="167"/>
      <c r="K97" s="167"/>
      <c r="L97" s="167"/>
      <c r="M97" s="167"/>
      <c r="N97" s="167"/>
      <c r="O97" s="167"/>
      <c r="P97" s="168"/>
      <c r="Q97" s="168"/>
      <c r="R97" s="169"/>
      <c r="S97" s="169"/>
      <c r="T97" s="169"/>
      <c r="U97" s="134"/>
      <c r="V97" s="135"/>
      <c r="W97" s="135"/>
      <c r="X97" s="136"/>
      <c r="Y97" s="132"/>
      <c r="Z97" s="133"/>
      <c r="AA97" s="133"/>
      <c r="AB97" s="186"/>
      <c r="AC97" s="186"/>
      <c r="AD97" s="185"/>
      <c r="AE97" s="185"/>
      <c r="AF97" s="185"/>
      <c r="AG97" s="187">
        <f t="shared" si="4"/>
        <v>0</v>
      </c>
      <c r="AH97" s="187"/>
      <c r="AI97" s="187"/>
      <c r="AJ97" s="53"/>
      <c r="AK97" s="188"/>
      <c r="AL97" s="188"/>
      <c r="AM97" s="186"/>
      <c r="AN97" s="186"/>
      <c r="AO97" s="185"/>
      <c r="AP97" s="185"/>
      <c r="AQ97" s="185"/>
      <c r="AR97" s="187">
        <f t="shared" si="5"/>
        <v>0</v>
      </c>
      <c r="AS97" s="187"/>
      <c r="AT97" s="200"/>
      <c r="AU97" s="137"/>
      <c r="AV97" s="135"/>
      <c r="AW97" s="135"/>
      <c r="AX97" s="135"/>
      <c r="AY97" s="135"/>
      <c r="AZ97" s="136"/>
    </row>
    <row r="98" spans="1:52" ht="36" customHeight="1" x14ac:dyDescent="0.2">
      <c r="A98" s="73">
        <v>80</v>
      </c>
      <c r="B98" s="170"/>
      <c r="C98" s="167"/>
      <c r="D98" s="167"/>
      <c r="E98" s="167"/>
      <c r="F98" s="167"/>
      <c r="G98" s="167"/>
      <c r="H98" s="167"/>
      <c r="I98" s="167"/>
      <c r="J98" s="167"/>
      <c r="K98" s="167"/>
      <c r="L98" s="167"/>
      <c r="M98" s="167"/>
      <c r="N98" s="167"/>
      <c r="O98" s="167"/>
      <c r="P98" s="168"/>
      <c r="Q98" s="168"/>
      <c r="R98" s="169"/>
      <c r="S98" s="169"/>
      <c r="T98" s="169"/>
      <c r="U98" s="134"/>
      <c r="V98" s="135"/>
      <c r="W98" s="135"/>
      <c r="X98" s="136"/>
      <c r="Y98" s="132"/>
      <c r="Z98" s="133"/>
      <c r="AA98" s="133"/>
      <c r="AB98" s="186"/>
      <c r="AC98" s="186"/>
      <c r="AD98" s="185"/>
      <c r="AE98" s="185"/>
      <c r="AF98" s="185"/>
      <c r="AG98" s="187">
        <f t="shared" si="4"/>
        <v>0</v>
      </c>
      <c r="AH98" s="187"/>
      <c r="AI98" s="187"/>
      <c r="AJ98" s="53"/>
      <c r="AK98" s="188"/>
      <c r="AL98" s="188"/>
      <c r="AM98" s="186"/>
      <c r="AN98" s="186"/>
      <c r="AO98" s="185"/>
      <c r="AP98" s="185"/>
      <c r="AQ98" s="185"/>
      <c r="AR98" s="187">
        <f t="shared" si="5"/>
        <v>0</v>
      </c>
      <c r="AS98" s="187"/>
      <c r="AT98" s="200"/>
      <c r="AU98" s="137"/>
      <c r="AV98" s="135"/>
      <c r="AW98" s="135"/>
      <c r="AX98" s="135"/>
      <c r="AY98" s="135"/>
      <c r="AZ98" s="136"/>
    </row>
    <row r="99" spans="1:52" ht="36" customHeight="1" x14ac:dyDescent="0.2">
      <c r="A99" s="73">
        <v>81</v>
      </c>
      <c r="B99" s="170"/>
      <c r="C99" s="167"/>
      <c r="D99" s="167"/>
      <c r="E99" s="167"/>
      <c r="F99" s="167"/>
      <c r="G99" s="167"/>
      <c r="H99" s="167"/>
      <c r="I99" s="167"/>
      <c r="J99" s="167"/>
      <c r="K99" s="167"/>
      <c r="L99" s="167"/>
      <c r="M99" s="167"/>
      <c r="N99" s="167"/>
      <c r="O99" s="167"/>
      <c r="P99" s="168"/>
      <c r="Q99" s="168"/>
      <c r="R99" s="169"/>
      <c r="S99" s="169"/>
      <c r="T99" s="169"/>
      <c r="U99" s="134"/>
      <c r="V99" s="135"/>
      <c r="W99" s="135"/>
      <c r="X99" s="136"/>
      <c r="Y99" s="132"/>
      <c r="Z99" s="133"/>
      <c r="AA99" s="133"/>
      <c r="AB99" s="186"/>
      <c r="AC99" s="186"/>
      <c r="AD99" s="185"/>
      <c r="AE99" s="185"/>
      <c r="AF99" s="185"/>
      <c r="AG99" s="187">
        <f t="shared" si="4"/>
        <v>0</v>
      </c>
      <c r="AH99" s="187"/>
      <c r="AI99" s="187"/>
      <c r="AJ99" s="53"/>
      <c r="AK99" s="188"/>
      <c r="AL99" s="188"/>
      <c r="AM99" s="186"/>
      <c r="AN99" s="186"/>
      <c r="AO99" s="185"/>
      <c r="AP99" s="185"/>
      <c r="AQ99" s="185"/>
      <c r="AR99" s="187">
        <f t="shared" si="5"/>
        <v>0</v>
      </c>
      <c r="AS99" s="187"/>
      <c r="AT99" s="200"/>
      <c r="AU99" s="137"/>
      <c r="AV99" s="135"/>
      <c r="AW99" s="135"/>
      <c r="AX99" s="135"/>
      <c r="AY99" s="135"/>
      <c r="AZ99" s="136"/>
    </row>
    <row r="100" spans="1:52" ht="36" customHeight="1" x14ac:dyDescent="0.2">
      <c r="A100" s="73">
        <v>82</v>
      </c>
      <c r="B100" s="170"/>
      <c r="C100" s="167"/>
      <c r="D100" s="167"/>
      <c r="E100" s="167"/>
      <c r="F100" s="167"/>
      <c r="G100" s="167"/>
      <c r="H100" s="167"/>
      <c r="I100" s="167"/>
      <c r="J100" s="167"/>
      <c r="K100" s="167"/>
      <c r="L100" s="167"/>
      <c r="M100" s="167"/>
      <c r="N100" s="167"/>
      <c r="O100" s="167"/>
      <c r="P100" s="168"/>
      <c r="Q100" s="168"/>
      <c r="R100" s="169"/>
      <c r="S100" s="169"/>
      <c r="T100" s="169"/>
      <c r="U100" s="134"/>
      <c r="V100" s="135"/>
      <c r="W100" s="135"/>
      <c r="X100" s="136"/>
      <c r="Y100" s="132"/>
      <c r="Z100" s="133"/>
      <c r="AA100" s="133"/>
      <c r="AB100" s="186"/>
      <c r="AC100" s="186"/>
      <c r="AD100" s="185"/>
      <c r="AE100" s="185"/>
      <c r="AF100" s="185"/>
      <c r="AG100" s="187">
        <f t="shared" si="4"/>
        <v>0</v>
      </c>
      <c r="AH100" s="187"/>
      <c r="AI100" s="187"/>
      <c r="AJ100" s="53"/>
      <c r="AK100" s="188"/>
      <c r="AL100" s="188"/>
      <c r="AM100" s="186"/>
      <c r="AN100" s="186"/>
      <c r="AO100" s="185"/>
      <c r="AP100" s="185"/>
      <c r="AQ100" s="185"/>
      <c r="AR100" s="187">
        <f t="shared" si="5"/>
        <v>0</v>
      </c>
      <c r="AS100" s="187"/>
      <c r="AT100" s="200"/>
      <c r="AU100" s="137"/>
      <c r="AV100" s="135"/>
      <c r="AW100" s="135"/>
      <c r="AX100" s="135"/>
      <c r="AY100" s="135"/>
      <c r="AZ100" s="136"/>
    </row>
    <row r="101" spans="1:52" ht="36" customHeight="1" x14ac:dyDescent="0.2">
      <c r="A101" s="73">
        <v>83</v>
      </c>
      <c r="B101" s="170"/>
      <c r="C101" s="167"/>
      <c r="D101" s="167"/>
      <c r="E101" s="167"/>
      <c r="F101" s="167"/>
      <c r="G101" s="167"/>
      <c r="H101" s="167"/>
      <c r="I101" s="167"/>
      <c r="J101" s="167"/>
      <c r="K101" s="167"/>
      <c r="L101" s="167"/>
      <c r="M101" s="167"/>
      <c r="N101" s="167"/>
      <c r="O101" s="167"/>
      <c r="P101" s="168"/>
      <c r="Q101" s="168"/>
      <c r="R101" s="169"/>
      <c r="S101" s="169"/>
      <c r="T101" s="169"/>
      <c r="U101" s="134"/>
      <c r="V101" s="135"/>
      <c r="W101" s="135"/>
      <c r="X101" s="136"/>
      <c r="Y101" s="132"/>
      <c r="Z101" s="133"/>
      <c r="AA101" s="133"/>
      <c r="AB101" s="186"/>
      <c r="AC101" s="186"/>
      <c r="AD101" s="185"/>
      <c r="AE101" s="185"/>
      <c r="AF101" s="185"/>
      <c r="AG101" s="187">
        <f t="shared" si="4"/>
        <v>0</v>
      </c>
      <c r="AH101" s="187"/>
      <c r="AI101" s="187"/>
      <c r="AJ101" s="53"/>
      <c r="AK101" s="188"/>
      <c r="AL101" s="188"/>
      <c r="AM101" s="186"/>
      <c r="AN101" s="186"/>
      <c r="AO101" s="185"/>
      <c r="AP101" s="185"/>
      <c r="AQ101" s="185"/>
      <c r="AR101" s="187">
        <f t="shared" si="5"/>
        <v>0</v>
      </c>
      <c r="AS101" s="187"/>
      <c r="AT101" s="200"/>
      <c r="AU101" s="137"/>
      <c r="AV101" s="135"/>
      <c r="AW101" s="135"/>
      <c r="AX101" s="135"/>
      <c r="AY101" s="135"/>
      <c r="AZ101" s="136"/>
    </row>
    <row r="102" spans="1:52" ht="36" customHeight="1" x14ac:dyDescent="0.2">
      <c r="A102" s="73">
        <v>84</v>
      </c>
      <c r="B102" s="170"/>
      <c r="C102" s="167"/>
      <c r="D102" s="167"/>
      <c r="E102" s="167"/>
      <c r="F102" s="167"/>
      <c r="G102" s="167"/>
      <c r="H102" s="167"/>
      <c r="I102" s="167"/>
      <c r="J102" s="167"/>
      <c r="K102" s="167"/>
      <c r="L102" s="167"/>
      <c r="M102" s="167"/>
      <c r="N102" s="167"/>
      <c r="O102" s="167"/>
      <c r="P102" s="168"/>
      <c r="Q102" s="168"/>
      <c r="R102" s="169"/>
      <c r="S102" s="169"/>
      <c r="T102" s="169"/>
      <c r="U102" s="134"/>
      <c r="V102" s="135"/>
      <c r="W102" s="135"/>
      <c r="X102" s="136"/>
      <c r="Y102" s="132"/>
      <c r="Z102" s="133"/>
      <c r="AA102" s="133"/>
      <c r="AB102" s="186"/>
      <c r="AC102" s="186"/>
      <c r="AD102" s="185"/>
      <c r="AE102" s="185"/>
      <c r="AF102" s="185"/>
      <c r="AG102" s="187">
        <f t="shared" si="4"/>
        <v>0</v>
      </c>
      <c r="AH102" s="187"/>
      <c r="AI102" s="187"/>
      <c r="AJ102" s="53"/>
      <c r="AK102" s="188"/>
      <c r="AL102" s="188"/>
      <c r="AM102" s="186"/>
      <c r="AN102" s="186"/>
      <c r="AO102" s="185"/>
      <c r="AP102" s="185"/>
      <c r="AQ102" s="185"/>
      <c r="AR102" s="187">
        <f t="shared" si="5"/>
        <v>0</v>
      </c>
      <c r="AS102" s="187"/>
      <c r="AT102" s="200"/>
      <c r="AU102" s="137"/>
      <c r="AV102" s="135"/>
      <c r="AW102" s="135"/>
      <c r="AX102" s="135"/>
      <c r="AY102" s="135"/>
      <c r="AZ102" s="136"/>
    </row>
    <row r="103" spans="1:52" ht="36" customHeight="1" x14ac:dyDescent="0.2">
      <c r="A103" s="73">
        <v>85</v>
      </c>
      <c r="B103" s="170"/>
      <c r="C103" s="167"/>
      <c r="D103" s="167"/>
      <c r="E103" s="167"/>
      <c r="F103" s="167"/>
      <c r="G103" s="167"/>
      <c r="H103" s="167"/>
      <c r="I103" s="167"/>
      <c r="J103" s="167"/>
      <c r="K103" s="167"/>
      <c r="L103" s="167"/>
      <c r="M103" s="167"/>
      <c r="N103" s="167"/>
      <c r="O103" s="167"/>
      <c r="P103" s="168"/>
      <c r="Q103" s="168"/>
      <c r="R103" s="169"/>
      <c r="S103" s="169"/>
      <c r="T103" s="169"/>
      <c r="U103" s="134"/>
      <c r="V103" s="135"/>
      <c r="W103" s="135"/>
      <c r="X103" s="136"/>
      <c r="Y103" s="132"/>
      <c r="Z103" s="133"/>
      <c r="AA103" s="133"/>
      <c r="AB103" s="186"/>
      <c r="AC103" s="186"/>
      <c r="AD103" s="185"/>
      <c r="AE103" s="185"/>
      <c r="AF103" s="185"/>
      <c r="AG103" s="187">
        <f t="shared" si="4"/>
        <v>0</v>
      </c>
      <c r="AH103" s="187"/>
      <c r="AI103" s="187"/>
      <c r="AJ103" s="53"/>
      <c r="AK103" s="188"/>
      <c r="AL103" s="188"/>
      <c r="AM103" s="186"/>
      <c r="AN103" s="186"/>
      <c r="AO103" s="185"/>
      <c r="AP103" s="185"/>
      <c r="AQ103" s="185"/>
      <c r="AR103" s="187">
        <f t="shared" si="5"/>
        <v>0</v>
      </c>
      <c r="AS103" s="187"/>
      <c r="AT103" s="200"/>
      <c r="AU103" s="137"/>
      <c r="AV103" s="135"/>
      <c r="AW103" s="135"/>
      <c r="AX103" s="135"/>
      <c r="AY103" s="135"/>
      <c r="AZ103" s="136"/>
    </row>
    <row r="104" spans="1:52" ht="36" customHeight="1" x14ac:dyDescent="0.2">
      <c r="A104" s="73">
        <v>86</v>
      </c>
      <c r="B104" s="170"/>
      <c r="C104" s="167"/>
      <c r="D104" s="167"/>
      <c r="E104" s="167"/>
      <c r="F104" s="167"/>
      <c r="G104" s="167"/>
      <c r="H104" s="167"/>
      <c r="I104" s="167"/>
      <c r="J104" s="167"/>
      <c r="K104" s="167"/>
      <c r="L104" s="167"/>
      <c r="M104" s="167"/>
      <c r="N104" s="167"/>
      <c r="O104" s="167"/>
      <c r="P104" s="168"/>
      <c r="Q104" s="168"/>
      <c r="R104" s="169"/>
      <c r="S104" s="169"/>
      <c r="T104" s="169"/>
      <c r="U104" s="134"/>
      <c r="V104" s="135"/>
      <c r="W104" s="135"/>
      <c r="X104" s="136"/>
      <c r="Y104" s="132"/>
      <c r="Z104" s="133"/>
      <c r="AA104" s="133"/>
      <c r="AB104" s="186"/>
      <c r="AC104" s="186"/>
      <c r="AD104" s="185"/>
      <c r="AE104" s="185"/>
      <c r="AF104" s="185"/>
      <c r="AG104" s="187">
        <f t="shared" si="4"/>
        <v>0</v>
      </c>
      <c r="AH104" s="187"/>
      <c r="AI104" s="187"/>
      <c r="AJ104" s="53"/>
      <c r="AK104" s="188"/>
      <c r="AL104" s="188"/>
      <c r="AM104" s="186"/>
      <c r="AN104" s="186"/>
      <c r="AO104" s="185"/>
      <c r="AP104" s="185"/>
      <c r="AQ104" s="185"/>
      <c r="AR104" s="187">
        <f t="shared" si="5"/>
        <v>0</v>
      </c>
      <c r="AS104" s="187"/>
      <c r="AT104" s="200"/>
      <c r="AU104" s="137"/>
      <c r="AV104" s="135"/>
      <c r="AW104" s="135"/>
      <c r="AX104" s="135"/>
      <c r="AY104" s="135"/>
      <c r="AZ104" s="136"/>
    </row>
    <row r="105" spans="1:52" ht="36" customHeight="1" x14ac:dyDescent="0.2">
      <c r="A105" s="73">
        <v>87</v>
      </c>
      <c r="B105" s="170"/>
      <c r="C105" s="167"/>
      <c r="D105" s="167"/>
      <c r="E105" s="167"/>
      <c r="F105" s="167"/>
      <c r="G105" s="167"/>
      <c r="H105" s="167"/>
      <c r="I105" s="167"/>
      <c r="J105" s="167"/>
      <c r="K105" s="167"/>
      <c r="L105" s="167"/>
      <c r="M105" s="167"/>
      <c r="N105" s="167"/>
      <c r="O105" s="167"/>
      <c r="P105" s="168"/>
      <c r="Q105" s="168"/>
      <c r="R105" s="169"/>
      <c r="S105" s="169"/>
      <c r="T105" s="169"/>
      <c r="U105" s="134"/>
      <c r="V105" s="135"/>
      <c r="W105" s="135"/>
      <c r="X105" s="136"/>
      <c r="Y105" s="132"/>
      <c r="Z105" s="133"/>
      <c r="AA105" s="133"/>
      <c r="AB105" s="186"/>
      <c r="AC105" s="186"/>
      <c r="AD105" s="185"/>
      <c r="AE105" s="185"/>
      <c r="AF105" s="185"/>
      <c r="AG105" s="187">
        <f t="shared" si="4"/>
        <v>0</v>
      </c>
      <c r="AH105" s="187"/>
      <c r="AI105" s="187"/>
      <c r="AJ105" s="53"/>
      <c r="AK105" s="188"/>
      <c r="AL105" s="188"/>
      <c r="AM105" s="186"/>
      <c r="AN105" s="186"/>
      <c r="AO105" s="185"/>
      <c r="AP105" s="185"/>
      <c r="AQ105" s="185"/>
      <c r="AR105" s="187">
        <f t="shared" si="5"/>
        <v>0</v>
      </c>
      <c r="AS105" s="187"/>
      <c r="AT105" s="200"/>
      <c r="AU105" s="137"/>
      <c r="AV105" s="135"/>
      <c r="AW105" s="135"/>
      <c r="AX105" s="135"/>
      <c r="AY105" s="135"/>
      <c r="AZ105" s="136"/>
    </row>
    <row r="106" spans="1:52" ht="36" customHeight="1" x14ac:dyDescent="0.2">
      <c r="A106" s="73">
        <v>88</v>
      </c>
      <c r="B106" s="170"/>
      <c r="C106" s="167"/>
      <c r="D106" s="167"/>
      <c r="E106" s="167"/>
      <c r="F106" s="167"/>
      <c r="G106" s="167"/>
      <c r="H106" s="167"/>
      <c r="I106" s="167"/>
      <c r="J106" s="167"/>
      <c r="K106" s="167"/>
      <c r="L106" s="167"/>
      <c r="M106" s="167"/>
      <c r="N106" s="167"/>
      <c r="O106" s="167"/>
      <c r="P106" s="168"/>
      <c r="Q106" s="168"/>
      <c r="R106" s="169"/>
      <c r="S106" s="169"/>
      <c r="T106" s="169"/>
      <c r="U106" s="134"/>
      <c r="V106" s="135"/>
      <c r="W106" s="135"/>
      <c r="X106" s="136"/>
      <c r="Y106" s="132"/>
      <c r="Z106" s="133"/>
      <c r="AA106" s="133"/>
      <c r="AB106" s="186"/>
      <c r="AC106" s="186"/>
      <c r="AD106" s="185"/>
      <c r="AE106" s="185"/>
      <c r="AF106" s="185"/>
      <c r="AG106" s="187">
        <f t="shared" si="4"/>
        <v>0</v>
      </c>
      <c r="AH106" s="187"/>
      <c r="AI106" s="187"/>
      <c r="AJ106" s="53"/>
      <c r="AK106" s="188"/>
      <c r="AL106" s="188"/>
      <c r="AM106" s="186"/>
      <c r="AN106" s="186"/>
      <c r="AO106" s="185"/>
      <c r="AP106" s="185"/>
      <c r="AQ106" s="185"/>
      <c r="AR106" s="187">
        <f t="shared" si="5"/>
        <v>0</v>
      </c>
      <c r="AS106" s="187"/>
      <c r="AT106" s="200"/>
      <c r="AU106" s="137"/>
      <c r="AV106" s="135"/>
      <c r="AW106" s="135"/>
      <c r="AX106" s="135"/>
      <c r="AY106" s="135"/>
      <c r="AZ106" s="136"/>
    </row>
    <row r="107" spans="1:52" ht="36" customHeight="1" x14ac:dyDescent="0.2">
      <c r="A107" s="73">
        <v>89</v>
      </c>
      <c r="B107" s="170"/>
      <c r="C107" s="167"/>
      <c r="D107" s="167"/>
      <c r="E107" s="167"/>
      <c r="F107" s="167"/>
      <c r="G107" s="167"/>
      <c r="H107" s="167"/>
      <c r="I107" s="167"/>
      <c r="J107" s="167"/>
      <c r="K107" s="167"/>
      <c r="L107" s="167"/>
      <c r="M107" s="167"/>
      <c r="N107" s="167"/>
      <c r="O107" s="167"/>
      <c r="P107" s="168"/>
      <c r="Q107" s="168"/>
      <c r="R107" s="169"/>
      <c r="S107" s="169"/>
      <c r="T107" s="169"/>
      <c r="U107" s="134"/>
      <c r="V107" s="135"/>
      <c r="W107" s="135"/>
      <c r="X107" s="136"/>
      <c r="Y107" s="132"/>
      <c r="Z107" s="133"/>
      <c r="AA107" s="133"/>
      <c r="AB107" s="186"/>
      <c r="AC107" s="186"/>
      <c r="AD107" s="185"/>
      <c r="AE107" s="185"/>
      <c r="AF107" s="185"/>
      <c r="AG107" s="187">
        <f t="shared" si="4"/>
        <v>0</v>
      </c>
      <c r="AH107" s="187"/>
      <c r="AI107" s="187"/>
      <c r="AJ107" s="53"/>
      <c r="AK107" s="188"/>
      <c r="AL107" s="188"/>
      <c r="AM107" s="186"/>
      <c r="AN107" s="186"/>
      <c r="AO107" s="185"/>
      <c r="AP107" s="185"/>
      <c r="AQ107" s="185"/>
      <c r="AR107" s="187">
        <f t="shared" si="5"/>
        <v>0</v>
      </c>
      <c r="AS107" s="187"/>
      <c r="AT107" s="200"/>
      <c r="AU107" s="137"/>
      <c r="AV107" s="135"/>
      <c r="AW107" s="135"/>
      <c r="AX107" s="135"/>
      <c r="AY107" s="135"/>
      <c r="AZ107" s="136"/>
    </row>
    <row r="108" spans="1:52" ht="36" customHeight="1" x14ac:dyDescent="0.2">
      <c r="A108" s="73">
        <v>90</v>
      </c>
      <c r="B108" s="170"/>
      <c r="C108" s="167"/>
      <c r="D108" s="167"/>
      <c r="E108" s="167"/>
      <c r="F108" s="167"/>
      <c r="G108" s="167"/>
      <c r="H108" s="167"/>
      <c r="I108" s="167"/>
      <c r="J108" s="167"/>
      <c r="K108" s="167"/>
      <c r="L108" s="167"/>
      <c r="M108" s="167"/>
      <c r="N108" s="167"/>
      <c r="O108" s="167"/>
      <c r="P108" s="168"/>
      <c r="Q108" s="168"/>
      <c r="R108" s="169"/>
      <c r="S108" s="169"/>
      <c r="T108" s="169"/>
      <c r="U108" s="134"/>
      <c r="V108" s="135"/>
      <c r="W108" s="135"/>
      <c r="X108" s="136"/>
      <c r="Y108" s="132"/>
      <c r="Z108" s="133"/>
      <c r="AA108" s="133"/>
      <c r="AB108" s="186"/>
      <c r="AC108" s="186"/>
      <c r="AD108" s="185"/>
      <c r="AE108" s="185"/>
      <c r="AF108" s="185"/>
      <c r="AG108" s="187">
        <f t="shared" si="4"/>
        <v>0</v>
      </c>
      <c r="AH108" s="187"/>
      <c r="AI108" s="187"/>
      <c r="AJ108" s="53"/>
      <c r="AK108" s="188"/>
      <c r="AL108" s="188"/>
      <c r="AM108" s="186"/>
      <c r="AN108" s="186"/>
      <c r="AO108" s="185"/>
      <c r="AP108" s="185"/>
      <c r="AQ108" s="185"/>
      <c r="AR108" s="187">
        <f t="shared" si="5"/>
        <v>0</v>
      </c>
      <c r="AS108" s="187"/>
      <c r="AT108" s="200"/>
      <c r="AU108" s="137"/>
      <c r="AV108" s="135"/>
      <c r="AW108" s="135"/>
      <c r="AX108" s="135"/>
      <c r="AY108" s="135"/>
      <c r="AZ108" s="136"/>
    </row>
    <row r="109" spans="1:52" ht="36" customHeight="1" x14ac:dyDescent="0.2">
      <c r="A109" s="73">
        <v>91</v>
      </c>
      <c r="B109" s="170"/>
      <c r="C109" s="167"/>
      <c r="D109" s="167"/>
      <c r="E109" s="167"/>
      <c r="F109" s="167"/>
      <c r="G109" s="167"/>
      <c r="H109" s="167"/>
      <c r="I109" s="167"/>
      <c r="J109" s="167"/>
      <c r="K109" s="167"/>
      <c r="L109" s="167"/>
      <c r="M109" s="167"/>
      <c r="N109" s="167"/>
      <c r="O109" s="167"/>
      <c r="P109" s="168"/>
      <c r="Q109" s="168"/>
      <c r="R109" s="169"/>
      <c r="S109" s="169"/>
      <c r="T109" s="169"/>
      <c r="U109" s="134"/>
      <c r="V109" s="135"/>
      <c r="W109" s="135"/>
      <c r="X109" s="136"/>
      <c r="Y109" s="132"/>
      <c r="Z109" s="133"/>
      <c r="AA109" s="133"/>
      <c r="AB109" s="186"/>
      <c r="AC109" s="186"/>
      <c r="AD109" s="185"/>
      <c r="AE109" s="185"/>
      <c r="AF109" s="185"/>
      <c r="AG109" s="187">
        <f t="shared" si="4"/>
        <v>0</v>
      </c>
      <c r="AH109" s="187"/>
      <c r="AI109" s="187"/>
      <c r="AJ109" s="53"/>
      <c r="AK109" s="188"/>
      <c r="AL109" s="188"/>
      <c r="AM109" s="186"/>
      <c r="AN109" s="186"/>
      <c r="AO109" s="185"/>
      <c r="AP109" s="185"/>
      <c r="AQ109" s="185"/>
      <c r="AR109" s="187">
        <f t="shared" si="5"/>
        <v>0</v>
      </c>
      <c r="AS109" s="187"/>
      <c r="AT109" s="200"/>
      <c r="AU109" s="137"/>
      <c r="AV109" s="135"/>
      <c r="AW109" s="135"/>
      <c r="AX109" s="135"/>
      <c r="AY109" s="135"/>
      <c r="AZ109" s="136"/>
    </row>
    <row r="110" spans="1:52" ht="36" customHeight="1" x14ac:dyDescent="0.2">
      <c r="A110" s="73">
        <v>92</v>
      </c>
      <c r="B110" s="170"/>
      <c r="C110" s="167"/>
      <c r="D110" s="167"/>
      <c r="E110" s="167"/>
      <c r="F110" s="167"/>
      <c r="G110" s="167"/>
      <c r="H110" s="167"/>
      <c r="I110" s="167"/>
      <c r="J110" s="167"/>
      <c r="K110" s="167"/>
      <c r="L110" s="167"/>
      <c r="M110" s="167"/>
      <c r="N110" s="167"/>
      <c r="O110" s="167"/>
      <c r="P110" s="168"/>
      <c r="Q110" s="168"/>
      <c r="R110" s="169"/>
      <c r="S110" s="169"/>
      <c r="T110" s="169"/>
      <c r="U110" s="134"/>
      <c r="V110" s="135"/>
      <c r="W110" s="135"/>
      <c r="X110" s="136"/>
      <c r="Y110" s="132"/>
      <c r="Z110" s="133"/>
      <c r="AA110" s="133"/>
      <c r="AB110" s="186"/>
      <c r="AC110" s="186"/>
      <c r="AD110" s="185"/>
      <c r="AE110" s="185"/>
      <c r="AF110" s="185"/>
      <c r="AG110" s="187">
        <f t="shared" si="4"/>
        <v>0</v>
      </c>
      <c r="AH110" s="187"/>
      <c r="AI110" s="187"/>
      <c r="AJ110" s="53"/>
      <c r="AK110" s="188"/>
      <c r="AL110" s="188"/>
      <c r="AM110" s="186"/>
      <c r="AN110" s="186"/>
      <c r="AO110" s="185"/>
      <c r="AP110" s="185"/>
      <c r="AQ110" s="185"/>
      <c r="AR110" s="187">
        <f t="shared" si="5"/>
        <v>0</v>
      </c>
      <c r="AS110" s="187"/>
      <c r="AT110" s="200"/>
      <c r="AU110" s="137"/>
      <c r="AV110" s="135"/>
      <c r="AW110" s="135"/>
      <c r="AX110" s="135"/>
      <c r="AY110" s="135"/>
      <c r="AZ110" s="136"/>
    </row>
    <row r="111" spans="1:52" ht="36" customHeight="1" x14ac:dyDescent="0.2">
      <c r="A111" s="73">
        <v>93</v>
      </c>
      <c r="B111" s="170"/>
      <c r="C111" s="167"/>
      <c r="D111" s="167"/>
      <c r="E111" s="167"/>
      <c r="F111" s="167"/>
      <c r="G111" s="167"/>
      <c r="H111" s="167"/>
      <c r="I111" s="167"/>
      <c r="J111" s="167"/>
      <c r="K111" s="167"/>
      <c r="L111" s="167"/>
      <c r="M111" s="167"/>
      <c r="N111" s="167"/>
      <c r="O111" s="167"/>
      <c r="P111" s="168"/>
      <c r="Q111" s="168"/>
      <c r="R111" s="169"/>
      <c r="S111" s="169"/>
      <c r="T111" s="169"/>
      <c r="U111" s="134"/>
      <c r="V111" s="135"/>
      <c r="W111" s="135"/>
      <c r="X111" s="136"/>
      <c r="Y111" s="132"/>
      <c r="Z111" s="133"/>
      <c r="AA111" s="133"/>
      <c r="AB111" s="186"/>
      <c r="AC111" s="186"/>
      <c r="AD111" s="185"/>
      <c r="AE111" s="185"/>
      <c r="AF111" s="185"/>
      <c r="AG111" s="187">
        <f t="shared" si="4"/>
        <v>0</v>
      </c>
      <c r="AH111" s="187"/>
      <c r="AI111" s="187"/>
      <c r="AJ111" s="53"/>
      <c r="AK111" s="188"/>
      <c r="AL111" s="188"/>
      <c r="AM111" s="186"/>
      <c r="AN111" s="186"/>
      <c r="AO111" s="185"/>
      <c r="AP111" s="185"/>
      <c r="AQ111" s="185"/>
      <c r="AR111" s="187">
        <f t="shared" si="5"/>
        <v>0</v>
      </c>
      <c r="AS111" s="187"/>
      <c r="AT111" s="200"/>
      <c r="AU111" s="137"/>
      <c r="AV111" s="135"/>
      <c r="AW111" s="135"/>
      <c r="AX111" s="135"/>
      <c r="AY111" s="135"/>
      <c r="AZ111" s="136"/>
    </row>
    <row r="112" spans="1:52" ht="36" customHeight="1" x14ac:dyDescent="0.2">
      <c r="A112" s="73">
        <v>94</v>
      </c>
      <c r="B112" s="170"/>
      <c r="C112" s="167"/>
      <c r="D112" s="167"/>
      <c r="E112" s="167"/>
      <c r="F112" s="167"/>
      <c r="G112" s="167"/>
      <c r="H112" s="167"/>
      <c r="I112" s="167"/>
      <c r="J112" s="167"/>
      <c r="K112" s="167"/>
      <c r="L112" s="167"/>
      <c r="M112" s="167"/>
      <c r="N112" s="167"/>
      <c r="O112" s="167"/>
      <c r="P112" s="168"/>
      <c r="Q112" s="168"/>
      <c r="R112" s="169"/>
      <c r="S112" s="169"/>
      <c r="T112" s="169"/>
      <c r="U112" s="134"/>
      <c r="V112" s="135"/>
      <c r="W112" s="135"/>
      <c r="X112" s="136"/>
      <c r="Y112" s="132"/>
      <c r="Z112" s="133"/>
      <c r="AA112" s="133"/>
      <c r="AB112" s="186"/>
      <c r="AC112" s="186"/>
      <c r="AD112" s="185"/>
      <c r="AE112" s="185"/>
      <c r="AF112" s="185"/>
      <c r="AG112" s="187">
        <f t="shared" si="4"/>
        <v>0</v>
      </c>
      <c r="AH112" s="187"/>
      <c r="AI112" s="187"/>
      <c r="AJ112" s="53"/>
      <c r="AK112" s="188"/>
      <c r="AL112" s="188"/>
      <c r="AM112" s="186"/>
      <c r="AN112" s="186"/>
      <c r="AO112" s="185"/>
      <c r="AP112" s="185"/>
      <c r="AQ112" s="185"/>
      <c r="AR112" s="187">
        <f t="shared" si="5"/>
        <v>0</v>
      </c>
      <c r="AS112" s="187"/>
      <c r="AT112" s="200"/>
      <c r="AU112" s="137"/>
      <c r="AV112" s="135"/>
      <c r="AW112" s="135"/>
      <c r="AX112" s="135"/>
      <c r="AY112" s="135"/>
      <c r="AZ112" s="136"/>
    </row>
    <row r="113" spans="1:52" ht="36" customHeight="1" x14ac:dyDescent="0.2">
      <c r="A113" s="73">
        <v>95</v>
      </c>
      <c r="B113" s="170"/>
      <c r="C113" s="167"/>
      <c r="D113" s="167"/>
      <c r="E113" s="167"/>
      <c r="F113" s="167"/>
      <c r="G113" s="167"/>
      <c r="H113" s="167"/>
      <c r="I113" s="167"/>
      <c r="J113" s="167"/>
      <c r="K113" s="167"/>
      <c r="L113" s="167"/>
      <c r="M113" s="167"/>
      <c r="N113" s="167"/>
      <c r="O113" s="167"/>
      <c r="P113" s="168"/>
      <c r="Q113" s="168"/>
      <c r="R113" s="169"/>
      <c r="S113" s="169"/>
      <c r="T113" s="169"/>
      <c r="U113" s="134"/>
      <c r="V113" s="135"/>
      <c r="W113" s="135"/>
      <c r="X113" s="136"/>
      <c r="Y113" s="132"/>
      <c r="Z113" s="133"/>
      <c r="AA113" s="133"/>
      <c r="AB113" s="186"/>
      <c r="AC113" s="186"/>
      <c r="AD113" s="185"/>
      <c r="AE113" s="185"/>
      <c r="AF113" s="185"/>
      <c r="AG113" s="187">
        <f t="shared" si="4"/>
        <v>0</v>
      </c>
      <c r="AH113" s="187"/>
      <c r="AI113" s="187"/>
      <c r="AJ113" s="53"/>
      <c r="AK113" s="188"/>
      <c r="AL113" s="188"/>
      <c r="AM113" s="186"/>
      <c r="AN113" s="186"/>
      <c r="AO113" s="185"/>
      <c r="AP113" s="185"/>
      <c r="AQ113" s="185"/>
      <c r="AR113" s="187">
        <f t="shared" si="5"/>
        <v>0</v>
      </c>
      <c r="AS113" s="187"/>
      <c r="AT113" s="200"/>
      <c r="AU113" s="137"/>
      <c r="AV113" s="135"/>
      <c r="AW113" s="135"/>
      <c r="AX113" s="135"/>
      <c r="AY113" s="135"/>
      <c r="AZ113" s="136"/>
    </row>
    <row r="114" spans="1:52" ht="36" customHeight="1" x14ac:dyDescent="0.2">
      <c r="A114" s="73">
        <v>96</v>
      </c>
      <c r="B114" s="170"/>
      <c r="C114" s="167"/>
      <c r="D114" s="167"/>
      <c r="E114" s="167"/>
      <c r="F114" s="167"/>
      <c r="G114" s="167"/>
      <c r="H114" s="167"/>
      <c r="I114" s="167"/>
      <c r="J114" s="167"/>
      <c r="K114" s="167"/>
      <c r="L114" s="167"/>
      <c r="M114" s="167"/>
      <c r="N114" s="167"/>
      <c r="O114" s="167"/>
      <c r="P114" s="168"/>
      <c r="Q114" s="168"/>
      <c r="R114" s="169"/>
      <c r="S114" s="169"/>
      <c r="T114" s="169"/>
      <c r="U114" s="134"/>
      <c r="V114" s="135"/>
      <c r="W114" s="135"/>
      <c r="X114" s="136"/>
      <c r="Y114" s="132"/>
      <c r="Z114" s="133"/>
      <c r="AA114" s="133"/>
      <c r="AB114" s="186"/>
      <c r="AC114" s="186"/>
      <c r="AD114" s="185"/>
      <c r="AE114" s="185"/>
      <c r="AF114" s="185"/>
      <c r="AG114" s="187">
        <f t="shared" si="4"/>
        <v>0</v>
      </c>
      <c r="AH114" s="187"/>
      <c r="AI114" s="187"/>
      <c r="AJ114" s="53"/>
      <c r="AK114" s="188"/>
      <c r="AL114" s="188"/>
      <c r="AM114" s="186"/>
      <c r="AN114" s="186"/>
      <c r="AO114" s="185"/>
      <c r="AP114" s="185"/>
      <c r="AQ114" s="185"/>
      <c r="AR114" s="187">
        <f t="shared" si="5"/>
        <v>0</v>
      </c>
      <c r="AS114" s="187"/>
      <c r="AT114" s="200"/>
      <c r="AU114" s="137"/>
      <c r="AV114" s="135"/>
      <c r="AW114" s="135"/>
      <c r="AX114" s="135"/>
      <c r="AY114" s="135"/>
      <c r="AZ114" s="136"/>
    </row>
    <row r="115" spans="1:52" ht="36" customHeight="1" x14ac:dyDescent="0.2">
      <c r="A115" s="73">
        <v>97</v>
      </c>
      <c r="B115" s="170"/>
      <c r="C115" s="167"/>
      <c r="D115" s="167"/>
      <c r="E115" s="167"/>
      <c r="F115" s="167"/>
      <c r="G115" s="167"/>
      <c r="H115" s="167"/>
      <c r="I115" s="167"/>
      <c r="J115" s="167"/>
      <c r="K115" s="167"/>
      <c r="L115" s="167"/>
      <c r="M115" s="167"/>
      <c r="N115" s="167"/>
      <c r="O115" s="167"/>
      <c r="P115" s="168"/>
      <c r="Q115" s="168"/>
      <c r="R115" s="169"/>
      <c r="S115" s="169"/>
      <c r="T115" s="169"/>
      <c r="U115" s="134"/>
      <c r="V115" s="135"/>
      <c r="W115" s="135"/>
      <c r="X115" s="136"/>
      <c r="Y115" s="132"/>
      <c r="Z115" s="133"/>
      <c r="AA115" s="133"/>
      <c r="AB115" s="186"/>
      <c r="AC115" s="186"/>
      <c r="AD115" s="185"/>
      <c r="AE115" s="185"/>
      <c r="AF115" s="185"/>
      <c r="AG115" s="187">
        <f t="shared" ref="AG115:AG146" si="6">AD115*AB115</f>
        <v>0</v>
      </c>
      <c r="AH115" s="187"/>
      <c r="AI115" s="187"/>
      <c r="AJ115" s="53"/>
      <c r="AK115" s="188"/>
      <c r="AL115" s="188"/>
      <c r="AM115" s="186"/>
      <c r="AN115" s="186"/>
      <c r="AO115" s="185"/>
      <c r="AP115" s="185"/>
      <c r="AQ115" s="185"/>
      <c r="AR115" s="187">
        <f t="shared" ref="AR115:AR146" si="7">AO115*AM115</f>
        <v>0</v>
      </c>
      <c r="AS115" s="187"/>
      <c r="AT115" s="200"/>
      <c r="AU115" s="137"/>
      <c r="AV115" s="135"/>
      <c r="AW115" s="135"/>
      <c r="AX115" s="135"/>
      <c r="AY115" s="135"/>
      <c r="AZ115" s="136"/>
    </row>
    <row r="116" spans="1:52" ht="36" customHeight="1" x14ac:dyDescent="0.2">
      <c r="A116" s="73">
        <v>98</v>
      </c>
      <c r="B116" s="170"/>
      <c r="C116" s="167"/>
      <c r="D116" s="167"/>
      <c r="E116" s="167"/>
      <c r="F116" s="167"/>
      <c r="G116" s="167"/>
      <c r="H116" s="167"/>
      <c r="I116" s="167"/>
      <c r="J116" s="167"/>
      <c r="K116" s="167"/>
      <c r="L116" s="167"/>
      <c r="M116" s="167"/>
      <c r="N116" s="167"/>
      <c r="O116" s="167"/>
      <c r="P116" s="168"/>
      <c r="Q116" s="168"/>
      <c r="R116" s="169"/>
      <c r="S116" s="169"/>
      <c r="T116" s="169"/>
      <c r="U116" s="134"/>
      <c r="V116" s="135"/>
      <c r="W116" s="135"/>
      <c r="X116" s="136"/>
      <c r="Y116" s="132"/>
      <c r="Z116" s="133"/>
      <c r="AA116" s="133"/>
      <c r="AB116" s="186"/>
      <c r="AC116" s="186"/>
      <c r="AD116" s="185"/>
      <c r="AE116" s="185"/>
      <c r="AF116" s="185"/>
      <c r="AG116" s="187">
        <f t="shared" si="6"/>
        <v>0</v>
      </c>
      <c r="AH116" s="187"/>
      <c r="AI116" s="187"/>
      <c r="AJ116" s="53"/>
      <c r="AK116" s="188"/>
      <c r="AL116" s="188"/>
      <c r="AM116" s="186"/>
      <c r="AN116" s="186"/>
      <c r="AO116" s="185"/>
      <c r="AP116" s="185"/>
      <c r="AQ116" s="185"/>
      <c r="AR116" s="187">
        <f t="shared" si="7"/>
        <v>0</v>
      </c>
      <c r="AS116" s="187"/>
      <c r="AT116" s="200"/>
      <c r="AU116" s="137"/>
      <c r="AV116" s="135"/>
      <c r="AW116" s="135"/>
      <c r="AX116" s="135"/>
      <c r="AY116" s="135"/>
      <c r="AZ116" s="136"/>
    </row>
    <row r="117" spans="1:52" ht="36" customHeight="1" x14ac:dyDescent="0.2">
      <c r="A117" s="73">
        <v>99</v>
      </c>
      <c r="B117" s="170"/>
      <c r="C117" s="167"/>
      <c r="D117" s="167"/>
      <c r="E117" s="167"/>
      <c r="F117" s="167"/>
      <c r="G117" s="167"/>
      <c r="H117" s="167"/>
      <c r="I117" s="167"/>
      <c r="J117" s="167"/>
      <c r="K117" s="167"/>
      <c r="L117" s="167"/>
      <c r="M117" s="167"/>
      <c r="N117" s="167"/>
      <c r="O117" s="167"/>
      <c r="P117" s="168"/>
      <c r="Q117" s="168"/>
      <c r="R117" s="169"/>
      <c r="S117" s="169"/>
      <c r="T117" s="169"/>
      <c r="U117" s="134"/>
      <c r="V117" s="135"/>
      <c r="W117" s="135"/>
      <c r="X117" s="136"/>
      <c r="Y117" s="132"/>
      <c r="Z117" s="133"/>
      <c r="AA117" s="133"/>
      <c r="AB117" s="186"/>
      <c r="AC117" s="186"/>
      <c r="AD117" s="185"/>
      <c r="AE117" s="185"/>
      <c r="AF117" s="185"/>
      <c r="AG117" s="187">
        <f t="shared" si="6"/>
        <v>0</v>
      </c>
      <c r="AH117" s="187"/>
      <c r="AI117" s="187"/>
      <c r="AJ117" s="53"/>
      <c r="AK117" s="188"/>
      <c r="AL117" s="188"/>
      <c r="AM117" s="186"/>
      <c r="AN117" s="186"/>
      <c r="AO117" s="185"/>
      <c r="AP117" s="185"/>
      <c r="AQ117" s="185"/>
      <c r="AR117" s="187">
        <f t="shared" si="7"/>
        <v>0</v>
      </c>
      <c r="AS117" s="187"/>
      <c r="AT117" s="200"/>
      <c r="AU117" s="137"/>
      <c r="AV117" s="135"/>
      <c r="AW117" s="135"/>
      <c r="AX117" s="135"/>
      <c r="AY117" s="135"/>
      <c r="AZ117" s="136"/>
    </row>
    <row r="118" spans="1:52" ht="36" customHeight="1" x14ac:dyDescent="0.2">
      <c r="A118" s="73">
        <v>100</v>
      </c>
      <c r="B118" s="170"/>
      <c r="C118" s="167"/>
      <c r="D118" s="167"/>
      <c r="E118" s="167"/>
      <c r="F118" s="167"/>
      <c r="G118" s="167"/>
      <c r="H118" s="167"/>
      <c r="I118" s="167"/>
      <c r="J118" s="167"/>
      <c r="K118" s="167"/>
      <c r="L118" s="167"/>
      <c r="M118" s="167"/>
      <c r="N118" s="167"/>
      <c r="O118" s="167"/>
      <c r="P118" s="168"/>
      <c r="Q118" s="168"/>
      <c r="R118" s="169"/>
      <c r="S118" s="169"/>
      <c r="T118" s="169"/>
      <c r="U118" s="134"/>
      <c r="V118" s="135"/>
      <c r="W118" s="135"/>
      <c r="X118" s="136"/>
      <c r="Y118" s="132"/>
      <c r="Z118" s="133"/>
      <c r="AA118" s="133"/>
      <c r="AB118" s="186"/>
      <c r="AC118" s="186"/>
      <c r="AD118" s="185"/>
      <c r="AE118" s="185"/>
      <c r="AF118" s="185"/>
      <c r="AG118" s="187">
        <f t="shared" si="6"/>
        <v>0</v>
      </c>
      <c r="AH118" s="187"/>
      <c r="AI118" s="187"/>
      <c r="AJ118" s="53"/>
      <c r="AK118" s="188"/>
      <c r="AL118" s="188"/>
      <c r="AM118" s="186"/>
      <c r="AN118" s="186"/>
      <c r="AO118" s="185"/>
      <c r="AP118" s="185"/>
      <c r="AQ118" s="185"/>
      <c r="AR118" s="187">
        <f t="shared" si="7"/>
        <v>0</v>
      </c>
      <c r="AS118" s="187"/>
      <c r="AT118" s="200"/>
      <c r="AU118" s="137"/>
      <c r="AV118" s="135"/>
      <c r="AW118" s="135"/>
      <c r="AX118" s="135"/>
      <c r="AY118" s="135"/>
      <c r="AZ118" s="136"/>
    </row>
    <row r="119" spans="1:52" ht="36" customHeight="1" x14ac:dyDescent="0.2">
      <c r="A119" s="73">
        <v>101</v>
      </c>
      <c r="B119" s="170"/>
      <c r="C119" s="167"/>
      <c r="D119" s="167"/>
      <c r="E119" s="167"/>
      <c r="F119" s="167"/>
      <c r="G119" s="167"/>
      <c r="H119" s="167"/>
      <c r="I119" s="167"/>
      <c r="J119" s="167"/>
      <c r="K119" s="167"/>
      <c r="L119" s="167"/>
      <c r="M119" s="167"/>
      <c r="N119" s="167"/>
      <c r="O119" s="167"/>
      <c r="P119" s="168"/>
      <c r="Q119" s="168"/>
      <c r="R119" s="169"/>
      <c r="S119" s="169"/>
      <c r="T119" s="169"/>
      <c r="U119" s="134"/>
      <c r="V119" s="135"/>
      <c r="W119" s="135"/>
      <c r="X119" s="136"/>
      <c r="Y119" s="132"/>
      <c r="Z119" s="133"/>
      <c r="AA119" s="133"/>
      <c r="AB119" s="186"/>
      <c r="AC119" s="186"/>
      <c r="AD119" s="185"/>
      <c r="AE119" s="185"/>
      <c r="AF119" s="185"/>
      <c r="AG119" s="187">
        <f t="shared" si="6"/>
        <v>0</v>
      </c>
      <c r="AH119" s="187"/>
      <c r="AI119" s="187"/>
      <c r="AJ119" s="53"/>
      <c r="AK119" s="188"/>
      <c r="AL119" s="188"/>
      <c r="AM119" s="186"/>
      <c r="AN119" s="186"/>
      <c r="AO119" s="185"/>
      <c r="AP119" s="185"/>
      <c r="AQ119" s="185"/>
      <c r="AR119" s="187">
        <f t="shared" si="7"/>
        <v>0</v>
      </c>
      <c r="AS119" s="187"/>
      <c r="AT119" s="200"/>
      <c r="AU119" s="137"/>
      <c r="AV119" s="135"/>
      <c r="AW119" s="135"/>
      <c r="AX119" s="135"/>
      <c r="AY119" s="135"/>
      <c r="AZ119" s="136"/>
    </row>
    <row r="120" spans="1:52" ht="36" customHeight="1" x14ac:dyDescent="0.2">
      <c r="A120" s="73">
        <v>102</v>
      </c>
      <c r="B120" s="170"/>
      <c r="C120" s="167"/>
      <c r="D120" s="167"/>
      <c r="E120" s="167"/>
      <c r="F120" s="167"/>
      <c r="G120" s="167"/>
      <c r="H120" s="167"/>
      <c r="I120" s="167"/>
      <c r="J120" s="167"/>
      <c r="K120" s="167"/>
      <c r="L120" s="167"/>
      <c r="M120" s="167"/>
      <c r="N120" s="167"/>
      <c r="O120" s="167"/>
      <c r="P120" s="168"/>
      <c r="Q120" s="168"/>
      <c r="R120" s="169"/>
      <c r="S120" s="169"/>
      <c r="T120" s="169"/>
      <c r="U120" s="134"/>
      <c r="V120" s="135"/>
      <c r="W120" s="135"/>
      <c r="X120" s="136"/>
      <c r="Y120" s="132"/>
      <c r="Z120" s="133"/>
      <c r="AA120" s="133"/>
      <c r="AB120" s="186"/>
      <c r="AC120" s="186"/>
      <c r="AD120" s="185"/>
      <c r="AE120" s="185"/>
      <c r="AF120" s="185"/>
      <c r="AG120" s="187">
        <f t="shared" si="6"/>
        <v>0</v>
      </c>
      <c r="AH120" s="187"/>
      <c r="AI120" s="187"/>
      <c r="AJ120" s="53"/>
      <c r="AK120" s="188"/>
      <c r="AL120" s="188"/>
      <c r="AM120" s="186"/>
      <c r="AN120" s="186"/>
      <c r="AO120" s="185"/>
      <c r="AP120" s="185"/>
      <c r="AQ120" s="185"/>
      <c r="AR120" s="187">
        <f t="shared" si="7"/>
        <v>0</v>
      </c>
      <c r="AS120" s="187"/>
      <c r="AT120" s="200"/>
      <c r="AU120" s="137"/>
      <c r="AV120" s="135"/>
      <c r="AW120" s="135"/>
      <c r="AX120" s="135"/>
      <c r="AY120" s="135"/>
      <c r="AZ120" s="136"/>
    </row>
    <row r="121" spans="1:52" ht="36" customHeight="1" x14ac:dyDescent="0.2">
      <c r="A121" s="73">
        <v>103</v>
      </c>
      <c r="B121" s="170"/>
      <c r="C121" s="167"/>
      <c r="D121" s="167"/>
      <c r="E121" s="167"/>
      <c r="F121" s="167"/>
      <c r="G121" s="167"/>
      <c r="H121" s="167"/>
      <c r="I121" s="167"/>
      <c r="J121" s="167"/>
      <c r="K121" s="167"/>
      <c r="L121" s="167"/>
      <c r="M121" s="167"/>
      <c r="N121" s="167"/>
      <c r="O121" s="167"/>
      <c r="P121" s="168"/>
      <c r="Q121" s="168"/>
      <c r="R121" s="169"/>
      <c r="S121" s="169"/>
      <c r="T121" s="169"/>
      <c r="U121" s="134"/>
      <c r="V121" s="135"/>
      <c r="W121" s="135"/>
      <c r="X121" s="136"/>
      <c r="Y121" s="132"/>
      <c r="Z121" s="133"/>
      <c r="AA121" s="133"/>
      <c r="AB121" s="186"/>
      <c r="AC121" s="186"/>
      <c r="AD121" s="185"/>
      <c r="AE121" s="185"/>
      <c r="AF121" s="185"/>
      <c r="AG121" s="187">
        <f t="shared" si="6"/>
        <v>0</v>
      </c>
      <c r="AH121" s="187"/>
      <c r="AI121" s="187"/>
      <c r="AJ121" s="53"/>
      <c r="AK121" s="188"/>
      <c r="AL121" s="188"/>
      <c r="AM121" s="186"/>
      <c r="AN121" s="186"/>
      <c r="AO121" s="185"/>
      <c r="AP121" s="185"/>
      <c r="AQ121" s="185"/>
      <c r="AR121" s="187">
        <f t="shared" si="7"/>
        <v>0</v>
      </c>
      <c r="AS121" s="187"/>
      <c r="AT121" s="200"/>
      <c r="AU121" s="137"/>
      <c r="AV121" s="135"/>
      <c r="AW121" s="135"/>
      <c r="AX121" s="135"/>
      <c r="AY121" s="135"/>
      <c r="AZ121" s="136"/>
    </row>
    <row r="122" spans="1:52" ht="36" customHeight="1" x14ac:dyDescent="0.2">
      <c r="A122" s="73">
        <v>104</v>
      </c>
      <c r="B122" s="170"/>
      <c r="C122" s="167"/>
      <c r="D122" s="167"/>
      <c r="E122" s="167"/>
      <c r="F122" s="167"/>
      <c r="G122" s="167"/>
      <c r="H122" s="167"/>
      <c r="I122" s="167"/>
      <c r="J122" s="167"/>
      <c r="K122" s="167"/>
      <c r="L122" s="167"/>
      <c r="M122" s="167"/>
      <c r="N122" s="167"/>
      <c r="O122" s="167"/>
      <c r="P122" s="168"/>
      <c r="Q122" s="168"/>
      <c r="R122" s="169"/>
      <c r="S122" s="169"/>
      <c r="T122" s="169"/>
      <c r="U122" s="134"/>
      <c r="V122" s="135"/>
      <c r="W122" s="135"/>
      <c r="X122" s="136"/>
      <c r="Y122" s="132"/>
      <c r="Z122" s="133"/>
      <c r="AA122" s="133"/>
      <c r="AB122" s="186"/>
      <c r="AC122" s="186"/>
      <c r="AD122" s="185"/>
      <c r="AE122" s="185"/>
      <c r="AF122" s="185"/>
      <c r="AG122" s="187">
        <f t="shared" si="6"/>
        <v>0</v>
      </c>
      <c r="AH122" s="187"/>
      <c r="AI122" s="187"/>
      <c r="AJ122" s="53"/>
      <c r="AK122" s="188"/>
      <c r="AL122" s="188"/>
      <c r="AM122" s="186"/>
      <c r="AN122" s="186"/>
      <c r="AO122" s="185"/>
      <c r="AP122" s="185"/>
      <c r="AQ122" s="185"/>
      <c r="AR122" s="187">
        <f t="shared" si="7"/>
        <v>0</v>
      </c>
      <c r="AS122" s="187"/>
      <c r="AT122" s="200"/>
      <c r="AU122" s="137"/>
      <c r="AV122" s="135"/>
      <c r="AW122" s="135"/>
      <c r="AX122" s="135"/>
      <c r="AY122" s="135"/>
      <c r="AZ122" s="136"/>
    </row>
    <row r="123" spans="1:52" ht="36" customHeight="1" x14ac:dyDescent="0.2">
      <c r="A123" s="73">
        <v>105</v>
      </c>
      <c r="B123" s="170"/>
      <c r="C123" s="167"/>
      <c r="D123" s="167"/>
      <c r="E123" s="167"/>
      <c r="F123" s="167"/>
      <c r="G123" s="167"/>
      <c r="H123" s="167"/>
      <c r="I123" s="167"/>
      <c r="J123" s="167"/>
      <c r="K123" s="167"/>
      <c r="L123" s="167"/>
      <c r="M123" s="167"/>
      <c r="N123" s="167"/>
      <c r="O123" s="167"/>
      <c r="P123" s="168"/>
      <c r="Q123" s="168"/>
      <c r="R123" s="169"/>
      <c r="S123" s="169"/>
      <c r="T123" s="169"/>
      <c r="U123" s="134"/>
      <c r="V123" s="135"/>
      <c r="W123" s="135"/>
      <c r="X123" s="136"/>
      <c r="Y123" s="132"/>
      <c r="Z123" s="133"/>
      <c r="AA123" s="133"/>
      <c r="AB123" s="186"/>
      <c r="AC123" s="186"/>
      <c r="AD123" s="185"/>
      <c r="AE123" s="185"/>
      <c r="AF123" s="185"/>
      <c r="AG123" s="187">
        <f t="shared" si="6"/>
        <v>0</v>
      </c>
      <c r="AH123" s="187"/>
      <c r="AI123" s="187"/>
      <c r="AJ123" s="53"/>
      <c r="AK123" s="188"/>
      <c r="AL123" s="188"/>
      <c r="AM123" s="186"/>
      <c r="AN123" s="186"/>
      <c r="AO123" s="185"/>
      <c r="AP123" s="185"/>
      <c r="AQ123" s="185"/>
      <c r="AR123" s="187">
        <f t="shared" si="7"/>
        <v>0</v>
      </c>
      <c r="AS123" s="187"/>
      <c r="AT123" s="200"/>
      <c r="AU123" s="137"/>
      <c r="AV123" s="135"/>
      <c r="AW123" s="135"/>
      <c r="AX123" s="135"/>
      <c r="AY123" s="135"/>
      <c r="AZ123" s="136"/>
    </row>
    <row r="124" spans="1:52" ht="36" customHeight="1" x14ac:dyDescent="0.2">
      <c r="A124" s="73">
        <v>106</v>
      </c>
      <c r="B124" s="170"/>
      <c r="C124" s="167"/>
      <c r="D124" s="167"/>
      <c r="E124" s="167"/>
      <c r="F124" s="167"/>
      <c r="G124" s="167"/>
      <c r="H124" s="167"/>
      <c r="I124" s="167"/>
      <c r="J124" s="167"/>
      <c r="K124" s="167"/>
      <c r="L124" s="167"/>
      <c r="M124" s="167"/>
      <c r="N124" s="167"/>
      <c r="O124" s="167"/>
      <c r="P124" s="168"/>
      <c r="Q124" s="168"/>
      <c r="R124" s="169"/>
      <c r="S124" s="169"/>
      <c r="T124" s="169"/>
      <c r="U124" s="134"/>
      <c r="V124" s="135"/>
      <c r="W124" s="135"/>
      <c r="X124" s="136"/>
      <c r="Y124" s="132"/>
      <c r="Z124" s="133"/>
      <c r="AA124" s="133"/>
      <c r="AB124" s="186"/>
      <c r="AC124" s="186"/>
      <c r="AD124" s="185"/>
      <c r="AE124" s="185"/>
      <c r="AF124" s="185"/>
      <c r="AG124" s="187">
        <f t="shared" si="6"/>
        <v>0</v>
      </c>
      <c r="AH124" s="187"/>
      <c r="AI124" s="187"/>
      <c r="AJ124" s="53"/>
      <c r="AK124" s="188"/>
      <c r="AL124" s="188"/>
      <c r="AM124" s="186"/>
      <c r="AN124" s="186"/>
      <c r="AO124" s="185"/>
      <c r="AP124" s="185"/>
      <c r="AQ124" s="185"/>
      <c r="AR124" s="187">
        <f t="shared" si="7"/>
        <v>0</v>
      </c>
      <c r="AS124" s="187"/>
      <c r="AT124" s="200"/>
      <c r="AU124" s="137"/>
      <c r="AV124" s="135"/>
      <c r="AW124" s="135"/>
      <c r="AX124" s="135"/>
      <c r="AY124" s="135"/>
      <c r="AZ124" s="136"/>
    </row>
    <row r="125" spans="1:52" ht="36" customHeight="1" x14ac:dyDescent="0.2">
      <c r="A125" s="73">
        <v>107</v>
      </c>
      <c r="B125" s="170"/>
      <c r="C125" s="167"/>
      <c r="D125" s="167"/>
      <c r="E125" s="167"/>
      <c r="F125" s="167"/>
      <c r="G125" s="167"/>
      <c r="H125" s="167"/>
      <c r="I125" s="167"/>
      <c r="J125" s="167"/>
      <c r="K125" s="167"/>
      <c r="L125" s="167"/>
      <c r="M125" s="167"/>
      <c r="N125" s="167"/>
      <c r="O125" s="167"/>
      <c r="P125" s="168"/>
      <c r="Q125" s="168"/>
      <c r="R125" s="169"/>
      <c r="S125" s="169"/>
      <c r="T125" s="169"/>
      <c r="U125" s="134"/>
      <c r="V125" s="135"/>
      <c r="W125" s="135"/>
      <c r="X125" s="136"/>
      <c r="Y125" s="132"/>
      <c r="Z125" s="133"/>
      <c r="AA125" s="133"/>
      <c r="AB125" s="186"/>
      <c r="AC125" s="186"/>
      <c r="AD125" s="185"/>
      <c r="AE125" s="185"/>
      <c r="AF125" s="185"/>
      <c r="AG125" s="187">
        <f t="shared" si="6"/>
        <v>0</v>
      </c>
      <c r="AH125" s="187"/>
      <c r="AI125" s="187"/>
      <c r="AJ125" s="53"/>
      <c r="AK125" s="188"/>
      <c r="AL125" s="188"/>
      <c r="AM125" s="186"/>
      <c r="AN125" s="186"/>
      <c r="AO125" s="185"/>
      <c r="AP125" s="185"/>
      <c r="AQ125" s="185"/>
      <c r="AR125" s="187">
        <f t="shared" si="7"/>
        <v>0</v>
      </c>
      <c r="AS125" s="187"/>
      <c r="AT125" s="200"/>
      <c r="AU125" s="137"/>
      <c r="AV125" s="135"/>
      <c r="AW125" s="135"/>
      <c r="AX125" s="135"/>
      <c r="AY125" s="135"/>
      <c r="AZ125" s="136"/>
    </row>
    <row r="126" spans="1:52" ht="36" customHeight="1" x14ac:dyDescent="0.2">
      <c r="A126" s="73">
        <v>108</v>
      </c>
      <c r="B126" s="170"/>
      <c r="C126" s="167"/>
      <c r="D126" s="167"/>
      <c r="E126" s="167"/>
      <c r="F126" s="167"/>
      <c r="G126" s="167"/>
      <c r="H126" s="167"/>
      <c r="I126" s="167"/>
      <c r="J126" s="167"/>
      <c r="K126" s="167"/>
      <c r="L126" s="167"/>
      <c r="M126" s="167"/>
      <c r="N126" s="167"/>
      <c r="O126" s="167"/>
      <c r="P126" s="168"/>
      <c r="Q126" s="168"/>
      <c r="R126" s="169"/>
      <c r="S126" s="169"/>
      <c r="T126" s="169"/>
      <c r="U126" s="134"/>
      <c r="V126" s="135"/>
      <c r="W126" s="135"/>
      <c r="X126" s="136"/>
      <c r="Y126" s="132"/>
      <c r="Z126" s="133"/>
      <c r="AA126" s="133"/>
      <c r="AB126" s="186"/>
      <c r="AC126" s="186"/>
      <c r="AD126" s="185"/>
      <c r="AE126" s="185"/>
      <c r="AF126" s="185"/>
      <c r="AG126" s="187">
        <f t="shared" si="6"/>
        <v>0</v>
      </c>
      <c r="AH126" s="187"/>
      <c r="AI126" s="187"/>
      <c r="AJ126" s="53"/>
      <c r="AK126" s="188"/>
      <c r="AL126" s="188"/>
      <c r="AM126" s="186"/>
      <c r="AN126" s="186"/>
      <c r="AO126" s="185"/>
      <c r="AP126" s="185"/>
      <c r="AQ126" s="185"/>
      <c r="AR126" s="187">
        <f t="shared" si="7"/>
        <v>0</v>
      </c>
      <c r="AS126" s="187"/>
      <c r="AT126" s="200"/>
      <c r="AU126" s="137"/>
      <c r="AV126" s="135"/>
      <c r="AW126" s="135"/>
      <c r="AX126" s="135"/>
      <c r="AY126" s="135"/>
      <c r="AZ126" s="136"/>
    </row>
    <row r="127" spans="1:52" ht="36" customHeight="1" x14ac:dyDescent="0.2">
      <c r="A127" s="73">
        <v>109</v>
      </c>
      <c r="B127" s="170"/>
      <c r="C127" s="167"/>
      <c r="D127" s="167"/>
      <c r="E127" s="167"/>
      <c r="F127" s="167"/>
      <c r="G127" s="167"/>
      <c r="H127" s="167"/>
      <c r="I127" s="167"/>
      <c r="J127" s="167"/>
      <c r="K127" s="167"/>
      <c r="L127" s="167"/>
      <c r="M127" s="167"/>
      <c r="N127" s="167"/>
      <c r="O127" s="167"/>
      <c r="P127" s="168"/>
      <c r="Q127" s="168"/>
      <c r="R127" s="169"/>
      <c r="S127" s="169"/>
      <c r="T127" s="169"/>
      <c r="U127" s="134"/>
      <c r="V127" s="135"/>
      <c r="W127" s="135"/>
      <c r="X127" s="136"/>
      <c r="Y127" s="132"/>
      <c r="Z127" s="133"/>
      <c r="AA127" s="133"/>
      <c r="AB127" s="186"/>
      <c r="AC127" s="186"/>
      <c r="AD127" s="185"/>
      <c r="AE127" s="185"/>
      <c r="AF127" s="185"/>
      <c r="AG127" s="187">
        <f t="shared" si="6"/>
        <v>0</v>
      </c>
      <c r="AH127" s="187"/>
      <c r="AI127" s="187"/>
      <c r="AJ127" s="53"/>
      <c r="AK127" s="188"/>
      <c r="AL127" s="188"/>
      <c r="AM127" s="186"/>
      <c r="AN127" s="186"/>
      <c r="AO127" s="185"/>
      <c r="AP127" s="185"/>
      <c r="AQ127" s="185"/>
      <c r="AR127" s="187">
        <f t="shared" si="7"/>
        <v>0</v>
      </c>
      <c r="AS127" s="187"/>
      <c r="AT127" s="200"/>
      <c r="AU127" s="137"/>
      <c r="AV127" s="135"/>
      <c r="AW127" s="135"/>
      <c r="AX127" s="135"/>
      <c r="AY127" s="135"/>
      <c r="AZ127" s="136"/>
    </row>
    <row r="128" spans="1:52" ht="36" customHeight="1" x14ac:dyDescent="0.2">
      <c r="A128" s="73">
        <v>110</v>
      </c>
      <c r="B128" s="170"/>
      <c r="C128" s="167"/>
      <c r="D128" s="167"/>
      <c r="E128" s="167"/>
      <c r="F128" s="167"/>
      <c r="G128" s="167"/>
      <c r="H128" s="167"/>
      <c r="I128" s="167"/>
      <c r="J128" s="167"/>
      <c r="K128" s="167"/>
      <c r="L128" s="167"/>
      <c r="M128" s="167"/>
      <c r="N128" s="167"/>
      <c r="O128" s="167"/>
      <c r="P128" s="168"/>
      <c r="Q128" s="168"/>
      <c r="R128" s="169"/>
      <c r="S128" s="169"/>
      <c r="T128" s="169"/>
      <c r="U128" s="134"/>
      <c r="V128" s="135"/>
      <c r="W128" s="135"/>
      <c r="X128" s="136"/>
      <c r="Y128" s="132"/>
      <c r="Z128" s="133"/>
      <c r="AA128" s="133"/>
      <c r="AB128" s="186"/>
      <c r="AC128" s="186"/>
      <c r="AD128" s="185"/>
      <c r="AE128" s="185"/>
      <c r="AF128" s="185"/>
      <c r="AG128" s="187">
        <f t="shared" si="6"/>
        <v>0</v>
      </c>
      <c r="AH128" s="187"/>
      <c r="AI128" s="187"/>
      <c r="AJ128" s="53"/>
      <c r="AK128" s="188"/>
      <c r="AL128" s="188"/>
      <c r="AM128" s="186"/>
      <c r="AN128" s="186"/>
      <c r="AO128" s="185"/>
      <c r="AP128" s="185"/>
      <c r="AQ128" s="185"/>
      <c r="AR128" s="187">
        <f t="shared" si="7"/>
        <v>0</v>
      </c>
      <c r="AS128" s="187"/>
      <c r="AT128" s="200"/>
      <c r="AU128" s="137"/>
      <c r="AV128" s="135"/>
      <c r="AW128" s="135"/>
      <c r="AX128" s="135"/>
      <c r="AY128" s="135"/>
      <c r="AZ128" s="136"/>
    </row>
    <row r="129" spans="1:52" ht="36" customHeight="1" x14ac:dyDescent="0.2">
      <c r="A129" s="73">
        <v>111</v>
      </c>
      <c r="B129" s="170"/>
      <c r="C129" s="167"/>
      <c r="D129" s="167"/>
      <c r="E129" s="167"/>
      <c r="F129" s="167"/>
      <c r="G129" s="167"/>
      <c r="H129" s="167"/>
      <c r="I129" s="167"/>
      <c r="J129" s="167"/>
      <c r="K129" s="167"/>
      <c r="L129" s="167"/>
      <c r="M129" s="167"/>
      <c r="N129" s="167"/>
      <c r="O129" s="167"/>
      <c r="P129" s="168"/>
      <c r="Q129" s="168"/>
      <c r="R129" s="169"/>
      <c r="S129" s="169"/>
      <c r="T129" s="169"/>
      <c r="U129" s="134"/>
      <c r="V129" s="135"/>
      <c r="W129" s="135"/>
      <c r="X129" s="136"/>
      <c r="Y129" s="132"/>
      <c r="Z129" s="133"/>
      <c r="AA129" s="133"/>
      <c r="AB129" s="186"/>
      <c r="AC129" s="186"/>
      <c r="AD129" s="185"/>
      <c r="AE129" s="185"/>
      <c r="AF129" s="185"/>
      <c r="AG129" s="187">
        <f t="shared" si="6"/>
        <v>0</v>
      </c>
      <c r="AH129" s="187"/>
      <c r="AI129" s="187"/>
      <c r="AJ129" s="53"/>
      <c r="AK129" s="188"/>
      <c r="AL129" s="188"/>
      <c r="AM129" s="186"/>
      <c r="AN129" s="186"/>
      <c r="AO129" s="185"/>
      <c r="AP129" s="185"/>
      <c r="AQ129" s="185"/>
      <c r="AR129" s="187">
        <f t="shared" si="7"/>
        <v>0</v>
      </c>
      <c r="AS129" s="187"/>
      <c r="AT129" s="200"/>
      <c r="AU129" s="137"/>
      <c r="AV129" s="135"/>
      <c r="AW129" s="135"/>
      <c r="AX129" s="135"/>
      <c r="AY129" s="135"/>
      <c r="AZ129" s="136"/>
    </row>
    <row r="130" spans="1:52" ht="36" customHeight="1" x14ac:dyDescent="0.2">
      <c r="A130" s="73">
        <v>112</v>
      </c>
      <c r="B130" s="170"/>
      <c r="C130" s="167"/>
      <c r="D130" s="167"/>
      <c r="E130" s="167"/>
      <c r="F130" s="167"/>
      <c r="G130" s="167"/>
      <c r="H130" s="167"/>
      <c r="I130" s="167"/>
      <c r="J130" s="167"/>
      <c r="K130" s="167"/>
      <c r="L130" s="167"/>
      <c r="M130" s="167"/>
      <c r="N130" s="167"/>
      <c r="O130" s="167"/>
      <c r="P130" s="168"/>
      <c r="Q130" s="168"/>
      <c r="R130" s="169"/>
      <c r="S130" s="169"/>
      <c r="T130" s="169"/>
      <c r="U130" s="134"/>
      <c r="V130" s="135"/>
      <c r="W130" s="135"/>
      <c r="X130" s="136"/>
      <c r="Y130" s="132"/>
      <c r="Z130" s="133"/>
      <c r="AA130" s="133"/>
      <c r="AB130" s="186"/>
      <c r="AC130" s="186"/>
      <c r="AD130" s="185"/>
      <c r="AE130" s="185"/>
      <c r="AF130" s="185"/>
      <c r="AG130" s="187">
        <f t="shared" si="6"/>
        <v>0</v>
      </c>
      <c r="AH130" s="187"/>
      <c r="AI130" s="187"/>
      <c r="AJ130" s="53"/>
      <c r="AK130" s="188"/>
      <c r="AL130" s="188"/>
      <c r="AM130" s="186"/>
      <c r="AN130" s="186"/>
      <c r="AO130" s="185"/>
      <c r="AP130" s="185"/>
      <c r="AQ130" s="185"/>
      <c r="AR130" s="187">
        <f t="shared" si="7"/>
        <v>0</v>
      </c>
      <c r="AS130" s="187"/>
      <c r="AT130" s="200"/>
      <c r="AU130" s="137"/>
      <c r="AV130" s="135"/>
      <c r="AW130" s="135"/>
      <c r="AX130" s="135"/>
      <c r="AY130" s="135"/>
      <c r="AZ130" s="136"/>
    </row>
    <row r="131" spans="1:52" ht="36" customHeight="1" x14ac:dyDescent="0.2">
      <c r="A131" s="73">
        <v>113</v>
      </c>
      <c r="B131" s="170"/>
      <c r="C131" s="167"/>
      <c r="D131" s="167"/>
      <c r="E131" s="167"/>
      <c r="F131" s="167"/>
      <c r="G131" s="167"/>
      <c r="H131" s="167"/>
      <c r="I131" s="167"/>
      <c r="J131" s="167"/>
      <c r="K131" s="167"/>
      <c r="L131" s="167"/>
      <c r="M131" s="167"/>
      <c r="N131" s="167"/>
      <c r="O131" s="167"/>
      <c r="P131" s="168"/>
      <c r="Q131" s="168"/>
      <c r="R131" s="169"/>
      <c r="S131" s="169"/>
      <c r="T131" s="169"/>
      <c r="U131" s="134"/>
      <c r="V131" s="135"/>
      <c r="W131" s="135"/>
      <c r="X131" s="136"/>
      <c r="Y131" s="132"/>
      <c r="Z131" s="133"/>
      <c r="AA131" s="133"/>
      <c r="AB131" s="186"/>
      <c r="AC131" s="186"/>
      <c r="AD131" s="185"/>
      <c r="AE131" s="185"/>
      <c r="AF131" s="185"/>
      <c r="AG131" s="187">
        <f t="shared" si="6"/>
        <v>0</v>
      </c>
      <c r="AH131" s="187"/>
      <c r="AI131" s="187"/>
      <c r="AJ131" s="53"/>
      <c r="AK131" s="188"/>
      <c r="AL131" s="188"/>
      <c r="AM131" s="186"/>
      <c r="AN131" s="186"/>
      <c r="AO131" s="185"/>
      <c r="AP131" s="185"/>
      <c r="AQ131" s="185"/>
      <c r="AR131" s="187">
        <f t="shared" si="7"/>
        <v>0</v>
      </c>
      <c r="AS131" s="187"/>
      <c r="AT131" s="200"/>
      <c r="AU131" s="137"/>
      <c r="AV131" s="135"/>
      <c r="AW131" s="135"/>
      <c r="AX131" s="135"/>
      <c r="AY131" s="135"/>
      <c r="AZ131" s="136"/>
    </row>
    <row r="132" spans="1:52" ht="36" customHeight="1" x14ac:dyDescent="0.2">
      <c r="A132" s="73">
        <v>114</v>
      </c>
      <c r="B132" s="170"/>
      <c r="C132" s="167"/>
      <c r="D132" s="167"/>
      <c r="E132" s="167"/>
      <c r="F132" s="167"/>
      <c r="G132" s="167"/>
      <c r="H132" s="167"/>
      <c r="I132" s="167"/>
      <c r="J132" s="167"/>
      <c r="K132" s="167"/>
      <c r="L132" s="167"/>
      <c r="M132" s="167"/>
      <c r="N132" s="167"/>
      <c r="O132" s="167"/>
      <c r="P132" s="168"/>
      <c r="Q132" s="168"/>
      <c r="R132" s="169"/>
      <c r="S132" s="169"/>
      <c r="T132" s="169"/>
      <c r="U132" s="134"/>
      <c r="V132" s="135"/>
      <c r="W132" s="135"/>
      <c r="X132" s="136"/>
      <c r="Y132" s="132"/>
      <c r="Z132" s="133"/>
      <c r="AA132" s="133"/>
      <c r="AB132" s="186"/>
      <c r="AC132" s="186"/>
      <c r="AD132" s="185"/>
      <c r="AE132" s="185"/>
      <c r="AF132" s="185"/>
      <c r="AG132" s="187">
        <f t="shared" si="6"/>
        <v>0</v>
      </c>
      <c r="AH132" s="187"/>
      <c r="AI132" s="187"/>
      <c r="AJ132" s="53"/>
      <c r="AK132" s="188"/>
      <c r="AL132" s="188"/>
      <c r="AM132" s="186"/>
      <c r="AN132" s="186"/>
      <c r="AO132" s="185"/>
      <c r="AP132" s="185"/>
      <c r="AQ132" s="185"/>
      <c r="AR132" s="187">
        <f t="shared" si="7"/>
        <v>0</v>
      </c>
      <c r="AS132" s="187"/>
      <c r="AT132" s="200"/>
      <c r="AU132" s="137"/>
      <c r="AV132" s="135"/>
      <c r="AW132" s="135"/>
      <c r="AX132" s="135"/>
      <c r="AY132" s="135"/>
      <c r="AZ132" s="136"/>
    </row>
    <row r="133" spans="1:52" ht="36" customHeight="1" x14ac:dyDescent="0.2">
      <c r="A133" s="73">
        <v>115</v>
      </c>
      <c r="B133" s="170"/>
      <c r="C133" s="167"/>
      <c r="D133" s="167"/>
      <c r="E133" s="167"/>
      <c r="F133" s="167"/>
      <c r="G133" s="167"/>
      <c r="H133" s="167"/>
      <c r="I133" s="167"/>
      <c r="J133" s="167"/>
      <c r="K133" s="167"/>
      <c r="L133" s="167"/>
      <c r="M133" s="167"/>
      <c r="N133" s="167"/>
      <c r="O133" s="167"/>
      <c r="P133" s="168"/>
      <c r="Q133" s="168"/>
      <c r="R133" s="169"/>
      <c r="S133" s="169"/>
      <c r="T133" s="169"/>
      <c r="U133" s="134"/>
      <c r="V133" s="135"/>
      <c r="W133" s="135"/>
      <c r="X133" s="136"/>
      <c r="Y133" s="132"/>
      <c r="Z133" s="133"/>
      <c r="AA133" s="133"/>
      <c r="AB133" s="186"/>
      <c r="AC133" s="186"/>
      <c r="AD133" s="185"/>
      <c r="AE133" s="185"/>
      <c r="AF133" s="185"/>
      <c r="AG133" s="187">
        <f t="shared" si="6"/>
        <v>0</v>
      </c>
      <c r="AH133" s="187"/>
      <c r="AI133" s="187"/>
      <c r="AJ133" s="53"/>
      <c r="AK133" s="188"/>
      <c r="AL133" s="188"/>
      <c r="AM133" s="186"/>
      <c r="AN133" s="186"/>
      <c r="AO133" s="185"/>
      <c r="AP133" s="185"/>
      <c r="AQ133" s="185"/>
      <c r="AR133" s="187">
        <f t="shared" si="7"/>
        <v>0</v>
      </c>
      <c r="AS133" s="187"/>
      <c r="AT133" s="200"/>
      <c r="AU133" s="137"/>
      <c r="AV133" s="135"/>
      <c r="AW133" s="135"/>
      <c r="AX133" s="135"/>
      <c r="AY133" s="135"/>
      <c r="AZ133" s="136"/>
    </row>
    <row r="134" spans="1:52" ht="36" customHeight="1" x14ac:dyDescent="0.2">
      <c r="A134" s="73">
        <v>116</v>
      </c>
      <c r="B134" s="170"/>
      <c r="C134" s="167"/>
      <c r="D134" s="167"/>
      <c r="E134" s="167"/>
      <c r="F134" s="167"/>
      <c r="G134" s="167"/>
      <c r="H134" s="167"/>
      <c r="I134" s="167"/>
      <c r="J134" s="167"/>
      <c r="K134" s="167"/>
      <c r="L134" s="167"/>
      <c r="M134" s="167"/>
      <c r="N134" s="167"/>
      <c r="O134" s="167"/>
      <c r="P134" s="168"/>
      <c r="Q134" s="168"/>
      <c r="R134" s="169"/>
      <c r="S134" s="169"/>
      <c r="T134" s="169"/>
      <c r="U134" s="134"/>
      <c r="V134" s="135"/>
      <c r="W134" s="135"/>
      <c r="X134" s="136"/>
      <c r="Y134" s="132"/>
      <c r="Z134" s="133"/>
      <c r="AA134" s="133"/>
      <c r="AB134" s="186"/>
      <c r="AC134" s="186"/>
      <c r="AD134" s="185"/>
      <c r="AE134" s="185"/>
      <c r="AF134" s="185"/>
      <c r="AG134" s="187">
        <f t="shared" si="6"/>
        <v>0</v>
      </c>
      <c r="AH134" s="187"/>
      <c r="AI134" s="187"/>
      <c r="AJ134" s="53"/>
      <c r="AK134" s="188"/>
      <c r="AL134" s="188"/>
      <c r="AM134" s="186"/>
      <c r="AN134" s="186"/>
      <c r="AO134" s="185"/>
      <c r="AP134" s="185"/>
      <c r="AQ134" s="185"/>
      <c r="AR134" s="187">
        <f t="shared" si="7"/>
        <v>0</v>
      </c>
      <c r="AS134" s="187"/>
      <c r="AT134" s="200"/>
      <c r="AU134" s="137"/>
      <c r="AV134" s="135"/>
      <c r="AW134" s="135"/>
      <c r="AX134" s="135"/>
      <c r="AY134" s="135"/>
      <c r="AZ134" s="136"/>
    </row>
    <row r="135" spans="1:52" ht="36" customHeight="1" x14ac:dyDescent="0.2">
      <c r="A135" s="73">
        <v>117</v>
      </c>
      <c r="B135" s="170"/>
      <c r="C135" s="167"/>
      <c r="D135" s="167"/>
      <c r="E135" s="167"/>
      <c r="F135" s="167"/>
      <c r="G135" s="167"/>
      <c r="H135" s="167"/>
      <c r="I135" s="167"/>
      <c r="J135" s="167"/>
      <c r="K135" s="167"/>
      <c r="L135" s="167"/>
      <c r="M135" s="167"/>
      <c r="N135" s="167"/>
      <c r="O135" s="167"/>
      <c r="P135" s="168"/>
      <c r="Q135" s="168"/>
      <c r="R135" s="169"/>
      <c r="S135" s="169"/>
      <c r="T135" s="169"/>
      <c r="U135" s="134"/>
      <c r="V135" s="135"/>
      <c r="W135" s="135"/>
      <c r="X135" s="136"/>
      <c r="Y135" s="132"/>
      <c r="Z135" s="133"/>
      <c r="AA135" s="133"/>
      <c r="AB135" s="186"/>
      <c r="AC135" s="186"/>
      <c r="AD135" s="185"/>
      <c r="AE135" s="185"/>
      <c r="AF135" s="185"/>
      <c r="AG135" s="187">
        <f t="shared" si="6"/>
        <v>0</v>
      </c>
      <c r="AH135" s="187"/>
      <c r="AI135" s="187"/>
      <c r="AJ135" s="53"/>
      <c r="AK135" s="188"/>
      <c r="AL135" s="188"/>
      <c r="AM135" s="186"/>
      <c r="AN135" s="186"/>
      <c r="AO135" s="185"/>
      <c r="AP135" s="185"/>
      <c r="AQ135" s="185"/>
      <c r="AR135" s="187">
        <f t="shared" si="7"/>
        <v>0</v>
      </c>
      <c r="AS135" s="187"/>
      <c r="AT135" s="200"/>
      <c r="AU135" s="137"/>
      <c r="AV135" s="135"/>
      <c r="AW135" s="135"/>
      <c r="AX135" s="135"/>
      <c r="AY135" s="135"/>
      <c r="AZ135" s="136"/>
    </row>
    <row r="136" spans="1:52" ht="36" customHeight="1" x14ac:dyDescent="0.2">
      <c r="A136" s="73">
        <v>118</v>
      </c>
      <c r="B136" s="170"/>
      <c r="C136" s="167"/>
      <c r="D136" s="167"/>
      <c r="E136" s="167"/>
      <c r="F136" s="167"/>
      <c r="G136" s="167"/>
      <c r="H136" s="167"/>
      <c r="I136" s="167"/>
      <c r="J136" s="167"/>
      <c r="K136" s="167"/>
      <c r="L136" s="167"/>
      <c r="M136" s="167"/>
      <c r="N136" s="167"/>
      <c r="O136" s="167"/>
      <c r="P136" s="168"/>
      <c r="Q136" s="168"/>
      <c r="R136" s="169"/>
      <c r="S136" s="169"/>
      <c r="T136" s="169"/>
      <c r="U136" s="134"/>
      <c r="V136" s="135"/>
      <c r="W136" s="135"/>
      <c r="X136" s="136"/>
      <c r="Y136" s="132"/>
      <c r="Z136" s="133"/>
      <c r="AA136" s="133"/>
      <c r="AB136" s="186"/>
      <c r="AC136" s="186"/>
      <c r="AD136" s="185"/>
      <c r="AE136" s="185"/>
      <c r="AF136" s="185"/>
      <c r="AG136" s="187">
        <f t="shared" si="6"/>
        <v>0</v>
      </c>
      <c r="AH136" s="187"/>
      <c r="AI136" s="187"/>
      <c r="AJ136" s="53"/>
      <c r="AK136" s="188"/>
      <c r="AL136" s="188"/>
      <c r="AM136" s="186"/>
      <c r="AN136" s="186"/>
      <c r="AO136" s="185"/>
      <c r="AP136" s="185"/>
      <c r="AQ136" s="185"/>
      <c r="AR136" s="187">
        <f t="shared" si="7"/>
        <v>0</v>
      </c>
      <c r="AS136" s="187"/>
      <c r="AT136" s="200"/>
      <c r="AU136" s="137"/>
      <c r="AV136" s="135"/>
      <c r="AW136" s="135"/>
      <c r="AX136" s="135"/>
      <c r="AY136" s="135"/>
      <c r="AZ136" s="136"/>
    </row>
    <row r="137" spans="1:52" ht="36" customHeight="1" x14ac:dyDescent="0.2">
      <c r="A137" s="73">
        <v>119</v>
      </c>
      <c r="B137" s="170"/>
      <c r="C137" s="167"/>
      <c r="D137" s="167"/>
      <c r="E137" s="167"/>
      <c r="F137" s="167"/>
      <c r="G137" s="167"/>
      <c r="H137" s="167"/>
      <c r="I137" s="167"/>
      <c r="J137" s="167"/>
      <c r="K137" s="167"/>
      <c r="L137" s="167"/>
      <c r="M137" s="167"/>
      <c r="N137" s="167"/>
      <c r="O137" s="167"/>
      <c r="P137" s="168"/>
      <c r="Q137" s="168"/>
      <c r="R137" s="169"/>
      <c r="S137" s="169"/>
      <c r="T137" s="169"/>
      <c r="U137" s="134"/>
      <c r="V137" s="135"/>
      <c r="W137" s="135"/>
      <c r="X137" s="136"/>
      <c r="Y137" s="132"/>
      <c r="Z137" s="133"/>
      <c r="AA137" s="133"/>
      <c r="AB137" s="186"/>
      <c r="AC137" s="186"/>
      <c r="AD137" s="185"/>
      <c r="AE137" s="185"/>
      <c r="AF137" s="185"/>
      <c r="AG137" s="187">
        <f t="shared" si="6"/>
        <v>0</v>
      </c>
      <c r="AH137" s="187"/>
      <c r="AI137" s="187"/>
      <c r="AJ137" s="53"/>
      <c r="AK137" s="188"/>
      <c r="AL137" s="188"/>
      <c r="AM137" s="186"/>
      <c r="AN137" s="186"/>
      <c r="AO137" s="185"/>
      <c r="AP137" s="185"/>
      <c r="AQ137" s="185"/>
      <c r="AR137" s="187">
        <f t="shared" si="7"/>
        <v>0</v>
      </c>
      <c r="AS137" s="187"/>
      <c r="AT137" s="200"/>
      <c r="AU137" s="137"/>
      <c r="AV137" s="135"/>
      <c r="AW137" s="135"/>
      <c r="AX137" s="135"/>
      <c r="AY137" s="135"/>
      <c r="AZ137" s="136"/>
    </row>
    <row r="138" spans="1:52" ht="36" customHeight="1" x14ac:dyDescent="0.2">
      <c r="A138" s="73">
        <v>120</v>
      </c>
      <c r="B138" s="170"/>
      <c r="C138" s="167"/>
      <c r="D138" s="167"/>
      <c r="E138" s="167"/>
      <c r="F138" s="167"/>
      <c r="G138" s="167"/>
      <c r="H138" s="167"/>
      <c r="I138" s="167"/>
      <c r="J138" s="167"/>
      <c r="K138" s="167"/>
      <c r="L138" s="167"/>
      <c r="M138" s="167"/>
      <c r="N138" s="167"/>
      <c r="O138" s="167"/>
      <c r="P138" s="168"/>
      <c r="Q138" s="168"/>
      <c r="R138" s="169"/>
      <c r="S138" s="169"/>
      <c r="T138" s="169"/>
      <c r="U138" s="134"/>
      <c r="V138" s="135"/>
      <c r="W138" s="135"/>
      <c r="X138" s="136"/>
      <c r="Y138" s="132"/>
      <c r="Z138" s="133"/>
      <c r="AA138" s="133"/>
      <c r="AB138" s="186"/>
      <c r="AC138" s="186"/>
      <c r="AD138" s="185"/>
      <c r="AE138" s="185"/>
      <c r="AF138" s="185"/>
      <c r="AG138" s="187">
        <f t="shared" si="6"/>
        <v>0</v>
      </c>
      <c r="AH138" s="187"/>
      <c r="AI138" s="187"/>
      <c r="AJ138" s="53"/>
      <c r="AK138" s="188"/>
      <c r="AL138" s="188"/>
      <c r="AM138" s="186"/>
      <c r="AN138" s="186"/>
      <c r="AO138" s="185"/>
      <c r="AP138" s="185"/>
      <c r="AQ138" s="185"/>
      <c r="AR138" s="187">
        <f t="shared" si="7"/>
        <v>0</v>
      </c>
      <c r="AS138" s="187"/>
      <c r="AT138" s="200"/>
      <c r="AU138" s="137"/>
      <c r="AV138" s="135"/>
      <c r="AW138" s="135"/>
      <c r="AX138" s="135"/>
      <c r="AY138" s="135"/>
      <c r="AZ138" s="136"/>
    </row>
    <row r="139" spans="1:52" ht="36" customHeight="1" x14ac:dyDescent="0.2">
      <c r="A139" s="73">
        <v>121</v>
      </c>
      <c r="B139" s="170"/>
      <c r="C139" s="167"/>
      <c r="D139" s="167"/>
      <c r="E139" s="167"/>
      <c r="F139" s="167"/>
      <c r="G139" s="167"/>
      <c r="H139" s="167"/>
      <c r="I139" s="167"/>
      <c r="J139" s="167"/>
      <c r="K139" s="167"/>
      <c r="L139" s="167"/>
      <c r="M139" s="167"/>
      <c r="N139" s="167"/>
      <c r="O139" s="167"/>
      <c r="P139" s="168"/>
      <c r="Q139" s="168"/>
      <c r="R139" s="169"/>
      <c r="S139" s="169"/>
      <c r="T139" s="169"/>
      <c r="U139" s="134"/>
      <c r="V139" s="135"/>
      <c r="W139" s="135"/>
      <c r="X139" s="136"/>
      <c r="Y139" s="132"/>
      <c r="Z139" s="133"/>
      <c r="AA139" s="133"/>
      <c r="AB139" s="186"/>
      <c r="AC139" s="186"/>
      <c r="AD139" s="185"/>
      <c r="AE139" s="185"/>
      <c r="AF139" s="185"/>
      <c r="AG139" s="187">
        <f t="shared" si="6"/>
        <v>0</v>
      </c>
      <c r="AH139" s="187"/>
      <c r="AI139" s="187"/>
      <c r="AJ139" s="53"/>
      <c r="AK139" s="188"/>
      <c r="AL139" s="188"/>
      <c r="AM139" s="186"/>
      <c r="AN139" s="186"/>
      <c r="AO139" s="185"/>
      <c r="AP139" s="185"/>
      <c r="AQ139" s="185"/>
      <c r="AR139" s="187">
        <f t="shared" si="7"/>
        <v>0</v>
      </c>
      <c r="AS139" s="187"/>
      <c r="AT139" s="200"/>
      <c r="AU139" s="137"/>
      <c r="AV139" s="135"/>
      <c r="AW139" s="135"/>
      <c r="AX139" s="135"/>
      <c r="AY139" s="135"/>
      <c r="AZ139" s="136"/>
    </row>
    <row r="140" spans="1:52" ht="36" customHeight="1" x14ac:dyDescent="0.2">
      <c r="A140" s="73">
        <v>122</v>
      </c>
      <c r="B140" s="170"/>
      <c r="C140" s="167"/>
      <c r="D140" s="167"/>
      <c r="E140" s="167"/>
      <c r="F140" s="167"/>
      <c r="G140" s="167"/>
      <c r="H140" s="167"/>
      <c r="I140" s="167"/>
      <c r="J140" s="167"/>
      <c r="K140" s="167"/>
      <c r="L140" s="167"/>
      <c r="M140" s="167"/>
      <c r="N140" s="167"/>
      <c r="O140" s="167"/>
      <c r="P140" s="168"/>
      <c r="Q140" s="168"/>
      <c r="R140" s="169"/>
      <c r="S140" s="169"/>
      <c r="T140" s="169"/>
      <c r="U140" s="134"/>
      <c r="V140" s="135"/>
      <c r="W140" s="135"/>
      <c r="X140" s="136"/>
      <c r="Y140" s="132"/>
      <c r="Z140" s="133"/>
      <c r="AA140" s="133"/>
      <c r="AB140" s="186"/>
      <c r="AC140" s="186"/>
      <c r="AD140" s="185"/>
      <c r="AE140" s="185"/>
      <c r="AF140" s="185"/>
      <c r="AG140" s="187">
        <f t="shared" si="6"/>
        <v>0</v>
      </c>
      <c r="AH140" s="187"/>
      <c r="AI140" s="187"/>
      <c r="AJ140" s="53"/>
      <c r="AK140" s="188"/>
      <c r="AL140" s="188"/>
      <c r="AM140" s="186"/>
      <c r="AN140" s="186"/>
      <c r="AO140" s="185"/>
      <c r="AP140" s="185"/>
      <c r="AQ140" s="185"/>
      <c r="AR140" s="187">
        <f t="shared" si="7"/>
        <v>0</v>
      </c>
      <c r="AS140" s="187"/>
      <c r="AT140" s="200"/>
      <c r="AU140" s="137"/>
      <c r="AV140" s="135"/>
      <c r="AW140" s="135"/>
      <c r="AX140" s="135"/>
      <c r="AY140" s="135"/>
      <c r="AZ140" s="136"/>
    </row>
    <row r="141" spans="1:52" ht="36" customHeight="1" x14ac:dyDescent="0.2">
      <c r="A141" s="73">
        <v>123</v>
      </c>
      <c r="B141" s="170"/>
      <c r="C141" s="167"/>
      <c r="D141" s="167"/>
      <c r="E141" s="167"/>
      <c r="F141" s="167"/>
      <c r="G141" s="167"/>
      <c r="H141" s="167"/>
      <c r="I141" s="167"/>
      <c r="J141" s="167"/>
      <c r="K141" s="167"/>
      <c r="L141" s="167"/>
      <c r="M141" s="167"/>
      <c r="N141" s="167"/>
      <c r="O141" s="167"/>
      <c r="P141" s="168"/>
      <c r="Q141" s="168"/>
      <c r="R141" s="169"/>
      <c r="S141" s="169"/>
      <c r="T141" s="169"/>
      <c r="U141" s="134"/>
      <c r="V141" s="135"/>
      <c r="W141" s="135"/>
      <c r="X141" s="136"/>
      <c r="Y141" s="132"/>
      <c r="Z141" s="133"/>
      <c r="AA141" s="133"/>
      <c r="AB141" s="186"/>
      <c r="AC141" s="186"/>
      <c r="AD141" s="185"/>
      <c r="AE141" s="185"/>
      <c r="AF141" s="185"/>
      <c r="AG141" s="187">
        <f t="shared" si="6"/>
        <v>0</v>
      </c>
      <c r="AH141" s="187"/>
      <c r="AI141" s="187"/>
      <c r="AJ141" s="53"/>
      <c r="AK141" s="188"/>
      <c r="AL141" s="188"/>
      <c r="AM141" s="186"/>
      <c r="AN141" s="186"/>
      <c r="AO141" s="185"/>
      <c r="AP141" s="185"/>
      <c r="AQ141" s="185"/>
      <c r="AR141" s="187">
        <f t="shared" si="7"/>
        <v>0</v>
      </c>
      <c r="AS141" s="187"/>
      <c r="AT141" s="200"/>
      <c r="AU141" s="137"/>
      <c r="AV141" s="135"/>
      <c r="AW141" s="135"/>
      <c r="AX141" s="135"/>
      <c r="AY141" s="135"/>
      <c r="AZ141" s="136"/>
    </row>
    <row r="142" spans="1:52" ht="36" customHeight="1" x14ac:dyDescent="0.2">
      <c r="A142" s="73">
        <v>124</v>
      </c>
      <c r="B142" s="170"/>
      <c r="C142" s="167"/>
      <c r="D142" s="167"/>
      <c r="E142" s="167"/>
      <c r="F142" s="167"/>
      <c r="G142" s="167"/>
      <c r="H142" s="167"/>
      <c r="I142" s="167"/>
      <c r="J142" s="167"/>
      <c r="K142" s="167"/>
      <c r="L142" s="167"/>
      <c r="M142" s="167"/>
      <c r="N142" s="167"/>
      <c r="O142" s="167"/>
      <c r="P142" s="168"/>
      <c r="Q142" s="168"/>
      <c r="R142" s="169"/>
      <c r="S142" s="169"/>
      <c r="T142" s="169"/>
      <c r="U142" s="134"/>
      <c r="V142" s="135"/>
      <c r="W142" s="135"/>
      <c r="X142" s="136"/>
      <c r="Y142" s="132"/>
      <c r="Z142" s="133"/>
      <c r="AA142" s="133"/>
      <c r="AB142" s="186"/>
      <c r="AC142" s="186"/>
      <c r="AD142" s="185"/>
      <c r="AE142" s="185"/>
      <c r="AF142" s="185"/>
      <c r="AG142" s="187">
        <f t="shared" si="6"/>
        <v>0</v>
      </c>
      <c r="AH142" s="187"/>
      <c r="AI142" s="187"/>
      <c r="AJ142" s="53"/>
      <c r="AK142" s="188"/>
      <c r="AL142" s="188"/>
      <c r="AM142" s="186"/>
      <c r="AN142" s="186"/>
      <c r="AO142" s="185"/>
      <c r="AP142" s="185"/>
      <c r="AQ142" s="185"/>
      <c r="AR142" s="187">
        <f t="shared" si="7"/>
        <v>0</v>
      </c>
      <c r="AS142" s="187"/>
      <c r="AT142" s="200"/>
      <c r="AU142" s="137"/>
      <c r="AV142" s="135"/>
      <c r="AW142" s="135"/>
      <c r="AX142" s="135"/>
      <c r="AY142" s="135"/>
      <c r="AZ142" s="136"/>
    </row>
    <row r="143" spans="1:52" ht="36" customHeight="1" x14ac:dyDescent="0.2">
      <c r="A143" s="73">
        <v>125</v>
      </c>
      <c r="B143" s="170"/>
      <c r="C143" s="167"/>
      <c r="D143" s="167"/>
      <c r="E143" s="167"/>
      <c r="F143" s="167"/>
      <c r="G143" s="167"/>
      <c r="H143" s="167"/>
      <c r="I143" s="167"/>
      <c r="J143" s="167"/>
      <c r="K143" s="167"/>
      <c r="L143" s="167"/>
      <c r="M143" s="167"/>
      <c r="N143" s="167"/>
      <c r="O143" s="167"/>
      <c r="P143" s="168"/>
      <c r="Q143" s="168"/>
      <c r="R143" s="169"/>
      <c r="S143" s="169"/>
      <c r="T143" s="169"/>
      <c r="U143" s="134"/>
      <c r="V143" s="135"/>
      <c r="W143" s="135"/>
      <c r="X143" s="136"/>
      <c r="Y143" s="132"/>
      <c r="Z143" s="133"/>
      <c r="AA143" s="133"/>
      <c r="AB143" s="186"/>
      <c r="AC143" s="186"/>
      <c r="AD143" s="185"/>
      <c r="AE143" s="185"/>
      <c r="AF143" s="185"/>
      <c r="AG143" s="187">
        <f t="shared" si="6"/>
        <v>0</v>
      </c>
      <c r="AH143" s="187"/>
      <c r="AI143" s="187"/>
      <c r="AJ143" s="53"/>
      <c r="AK143" s="188"/>
      <c r="AL143" s="188"/>
      <c r="AM143" s="186"/>
      <c r="AN143" s="186"/>
      <c r="AO143" s="185"/>
      <c r="AP143" s="185"/>
      <c r="AQ143" s="185"/>
      <c r="AR143" s="187">
        <f t="shared" si="7"/>
        <v>0</v>
      </c>
      <c r="AS143" s="187"/>
      <c r="AT143" s="200"/>
      <c r="AU143" s="137"/>
      <c r="AV143" s="135"/>
      <c r="AW143" s="135"/>
      <c r="AX143" s="135"/>
      <c r="AY143" s="135"/>
      <c r="AZ143" s="136"/>
    </row>
    <row r="144" spans="1:52" ht="36" customHeight="1" x14ac:dyDescent="0.2">
      <c r="A144" s="73">
        <v>126</v>
      </c>
      <c r="B144" s="170"/>
      <c r="C144" s="167"/>
      <c r="D144" s="167"/>
      <c r="E144" s="167"/>
      <c r="F144" s="167"/>
      <c r="G144" s="167"/>
      <c r="H144" s="167"/>
      <c r="I144" s="167"/>
      <c r="J144" s="167"/>
      <c r="K144" s="167"/>
      <c r="L144" s="167"/>
      <c r="M144" s="167"/>
      <c r="N144" s="167"/>
      <c r="O144" s="167"/>
      <c r="P144" s="168"/>
      <c r="Q144" s="168"/>
      <c r="R144" s="169"/>
      <c r="S144" s="169"/>
      <c r="T144" s="169"/>
      <c r="U144" s="134"/>
      <c r="V144" s="135"/>
      <c r="W144" s="135"/>
      <c r="X144" s="136"/>
      <c r="Y144" s="132"/>
      <c r="Z144" s="133"/>
      <c r="AA144" s="133"/>
      <c r="AB144" s="186"/>
      <c r="AC144" s="186"/>
      <c r="AD144" s="185"/>
      <c r="AE144" s="185"/>
      <c r="AF144" s="185"/>
      <c r="AG144" s="187">
        <f t="shared" si="6"/>
        <v>0</v>
      </c>
      <c r="AH144" s="187"/>
      <c r="AI144" s="187"/>
      <c r="AJ144" s="53"/>
      <c r="AK144" s="188"/>
      <c r="AL144" s="188"/>
      <c r="AM144" s="186"/>
      <c r="AN144" s="186"/>
      <c r="AO144" s="185"/>
      <c r="AP144" s="185"/>
      <c r="AQ144" s="185"/>
      <c r="AR144" s="187">
        <f t="shared" si="7"/>
        <v>0</v>
      </c>
      <c r="AS144" s="187"/>
      <c r="AT144" s="200"/>
      <c r="AU144" s="137"/>
      <c r="AV144" s="135"/>
      <c r="AW144" s="135"/>
      <c r="AX144" s="135"/>
      <c r="AY144" s="135"/>
      <c r="AZ144" s="136"/>
    </row>
    <row r="145" spans="1:52" ht="36" customHeight="1" x14ac:dyDescent="0.2">
      <c r="A145" s="73">
        <v>127</v>
      </c>
      <c r="B145" s="170"/>
      <c r="C145" s="167"/>
      <c r="D145" s="167"/>
      <c r="E145" s="167"/>
      <c r="F145" s="167"/>
      <c r="G145" s="167"/>
      <c r="H145" s="167"/>
      <c r="I145" s="167"/>
      <c r="J145" s="167"/>
      <c r="K145" s="167"/>
      <c r="L145" s="167"/>
      <c r="M145" s="167"/>
      <c r="N145" s="167"/>
      <c r="O145" s="167"/>
      <c r="P145" s="168"/>
      <c r="Q145" s="168"/>
      <c r="R145" s="169"/>
      <c r="S145" s="169"/>
      <c r="T145" s="169"/>
      <c r="U145" s="134"/>
      <c r="V145" s="135"/>
      <c r="W145" s="135"/>
      <c r="X145" s="136"/>
      <c r="Y145" s="132"/>
      <c r="Z145" s="133"/>
      <c r="AA145" s="133"/>
      <c r="AB145" s="186"/>
      <c r="AC145" s="186"/>
      <c r="AD145" s="185"/>
      <c r="AE145" s="185"/>
      <c r="AF145" s="185"/>
      <c r="AG145" s="187">
        <f t="shared" si="6"/>
        <v>0</v>
      </c>
      <c r="AH145" s="187"/>
      <c r="AI145" s="187"/>
      <c r="AJ145" s="53"/>
      <c r="AK145" s="188"/>
      <c r="AL145" s="188"/>
      <c r="AM145" s="186"/>
      <c r="AN145" s="186"/>
      <c r="AO145" s="185"/>
      <c r="AP145" s="185"/>
      <c r="AQ145" s="185"/>
      <c r="AR145" s="187">
        <f t="shared" si="7"/>
        <v>0</v>
      </c>
      <c r="AS145" s="187"/>
      <c r="AT145" s="200"/>
      <c r="AU145" s="137"/>
      <c r="AV145" s="135"/>
      <c r="AW145" s="135"/>
      <c r="AX145" s="135"/>
      <c r="AY145" s="135"/>
      <c r="AZ145" s="136"/>
    </row>
    <row r="146" spans="1:52" ht="36" customHeight="1" x14ac:dyDescent="0.2">
      <c r="A146" s="73">
        <v>128</v>
      </c>
      <c r="B146" s="170"/>
      <c r="C146" s="167"/>
      <c r="D146" s="167"/>
      <c r="E146" s="167"/>
      <c r="F146" s="167"/>
      <c r="G146" s="167"/>
      <c r="H146" s="167"/>
      <c r="I146" s="167"/>
      <c r="J146" s="167"/>
      <c r="K146" s="167"/>
      <c r="L146" s="167"/>
      <c r="M146" s="167"/>
      <c r="N146" s="167"/>
      <c r="O146" s="167"/>
      <c r="P146" s="168"/>
      <c r="Q146" s="168"/>
      <c r="R146" s="169"/>
      <c r="S146" s="169"/>
      <c r="T146" s="169"/>
      <c r="U146" s="134"/>
      <c r="V146" s="135"/>
      <c r="W146" s="135"/>
      <c r="X146" s="136"/>
      <c r="Y146" s="132"/>
      <c r="Z146" s="133"/>
      <c r="AA146" s="133"/>
      <c r="AB146" s="186"/>
      <c r="AC146" s="186"/>
      <c r="AD146" s="185"/>
      <c r="AE146" s="185"/>
      <c r="AF146" s="185"/>
      <c r="AG146" s="187">
        <f t="shared" si="6"/>
        <v>0</v>
      </c>
      <c r="AH146" s="187"/>
      <c r="AI146" s="187"/>
      <c r="AJ146" s="53"/>
      <c r="AK146" s="188"/>
      <c r="AL146" s="188"/>
      <c r="AM146" s="186"/>
      <c r="AN146" s="186"/>
      <c r="AO146" s="185"/>
      <c r="AP146" s="185"/>
      <c r="AQ146" s="185"/>
      <c r="AR146" s="187">
        <f t="shared" si="7"/>
        <v>0</v>
      </c>
      <c r="AS146" s="187"/>
      <c r="AT146" s="200"/>
      <c r="AU146" s="137"/>
      <c r="AV146" s="135"/>
      <c r="AW146" s="135"/>
      <c r="AX146" s="135"/>
      <c r="AY146" s="135"/>
      <c r="AZ146" s="136"/>
    </row>
    <row r="147" spans="1:52" ht="36" customHeight="1" x14ac:dyDescent="0.2">
      <c r="A147" s="73">
        <v>129</v>
      </c>
      <c r="B147" s="170"/>
      <c r="C147" s="167"/>
      <c r="D147" s="167"/>
      <c r="E147" s="167"/>
      <c r="F147" s="167"/>
      <c r="G147" s="167"/>
      <c r="H147" s="167"/>
      <c r="I147" s="167"/>
      <c r="J147" s="167"/>
      <c r="K147" s="167"/>
      <c r="L147" s="167"/>
      <c r="M147" s="167"/>
      <c r="N147" s="167"/>
      <c r="O147" s="167"/>
      <c r="P147" s="168"/>
      <c r="Q147" s="168"/>
      <c r="R147" s="169"/>
      <c r="S147" s="169"/>
      <c r="T147" s="169"/>
      <c r="U147" s="134"/>
      <c r="V147" s="135"/>
      <c r="W147" s="135"/>
      <c r="X147" s="136"/>
      <c r="Y147" s="132"/>
      <c r="Z147" s="133"/>
      <c r="AA147" s="133"/>
      <c r="AB147" s="186"/>
      <c r="AC147" s="186"/>
      <c r="AD147" s="185"/>
      <c r="AE147" s="185"/>
      <c r="AF147" s="185"/>
      <c r="AG147" s="187">
        <f t="shared" ref="AG147:AG178" si="8">AD147*AB147</f>
        <v>0</v>
      </c>
      <c r="AH147" s="187"/>
      <c r="AI147" s="187"/>
      <c r="AJ147" s="53"/>
      <c r="AK147" s="188"/>
      <c r="AL147" s="188"/>
      <c r="AM147" s="186"/>
      <c r="AN147" s="186"/>
      <c r="AO147" s="185"/>
      <c r="AP147" s="185"/>
      <c r="AQ147" s="185"/>
      <c r="AR147" s="187">
        <f t="shared" ref="AR147:AR178" si="9">AO147*AM147</f>
        <v>0</v>
      </c>
      <c r="AS147" s="187"/>
      <c r="AT147" s="200"/>
      <c r="AU147" s="137"/>
      <c r="AV147" s="135"/>
      <c r="AW147" s="135"/>
      <c r="AX147" s="135"/>
      <c r="AY147" s="135"/>
      <c r="AZ147" s="136"/>
    </row>
    <row r="148" spans="1:52" ht="36" customHeight="1" x14ac:dyDescent="0.2">
      <c r="A148" s="73">
        <v>130</v>
      </c>
      <c r="B148" s="170"/>
      <c r="C148" s="167"/>
      <c r="D148" s="167"/>
      <c r="E148" s="167"/>
      <c r="F148" s="167"/>
      <c r="G148" s="167"/>
      <c r="H148" s="167"/>
      <c r="I148" s="167"/>
      <c r="J148" s="167"/>
      <c r="K148" s="167"/>
      <c r="L148" s="167"/>
      <c r="M148" s="167"/>
      <c r="N148" s="167"/>
      <c r="O148" s="167"/>
      <c r="P148" s="168"/>
      <c r="Q148" s="168"/>
      <c r="R148" s="169"/>
      <c r="S148" s="169"/>
      <c r="T148" s="169"/>
      <c r="U148" s="134"/>
      <c r="V148" s="135"/>
      <c r="W148" s="135"/>
      <c r="X148" s="136"/>
      <c r="Y148" s="132"/>
      <c r="Z148" s="133"/>
      <c r="AA148" s="133"/>
      <c r="AB148" s="186"/>
      <c r="AC148" s="186"/>
      <c r="AD148" s="185"/>
      <c r="AE148" s="185"/>
      <c r="AF148" s="185"/>
      <c r="AG148" s="187">
        <f t="shared" si="8"/>
        <v>0</v>
      </c>
      <c r="AH148" s="187"/>
      <c r="AI148" s="187"/>
      <c r="AJ148" s="53"/>
      <c r="AK148" s="188"/>
      <c r="AL148" s="188"/>
      <c r="AM148" s="186"/>
      <c r="AN148" s="186"/>
      <c r="AO148" s="185"/>
      <c r="AP148" s="185"/>
      <c r="AQ148" s="185"/>
      <c r="AR148" s="187">
        <f t="shared" si="9"/>
        <v>0</v>
      </c>
      <c r="AS148" s="187"/>
      <c r="AT148" s="200"/>
      <c r="AU148" s="137"/>
      <c r="AV148" s="135"/>
      <c r="AW148" s="135"/>
      <c r="AX148" s="135"/>
      <c r="AY148" s="135"/>
      <c r="AZ148" s="136"/>
    </row>
    <row r="149" spans="1:52" ht="36" customHeight="1" x14ac:dyDescent="0.2">
      <c r="A149" s="73">
        <v>131</v>
      </c>
      <c r="B149" s="170"/>
      <c r="C149" s="167"/>
      <c r="D149" s="167"/>
      <c r="E149" s="167"/>
      <c r="F149" s="167"/>
      <c r="G149" s="167"/>
      <c r="H149" s="167"/>
      <c r="I149" s="167"/>
      <c r="J149" s="167"/>
      <c r="K149" s="167"/>
      <c r="L149" s="167"/>
      <c r="M149" s="167"/>
      <c r="N149" s="167"/>
      <c r="O149" s="167"/>
      <c r="P149" s="168"/>
      <c r="Q149" s="168"/>
      <c r="R149" s="169"/>
      <c r="S149" s="169"/>
      <c r="T149" s="169"/>
      <c r="U149" s="134"/>
      <c r="V149" s="135"/>
      <c r="W149" s="135"/>
      <c r="X149" s="136"/>
      <c r="Y149" s="132"/>
      <c r="Z149" s="133"/>
      <c r="AA149" s="133"/>
      <c r="AB149" s="186"/>
      <c r="AC149" s="186"/>
      <c r="AD149" s="185"/>
      <c r="AE149" s="185"/>
      <c r="AF149" s="185"/>
      <c r="AG149" s="187">
        <f t="shared" si="8"/>
        <v>0</v>
      </c>
      <c r="AH149" s="187"/>
      <c r="AI149" s="187"/>
      <c r="AJ149" s="53"/>
      <c r="AK149" s="188"/>
      <c r="AL149" s="188"/>
      <c r="AM149" s="186"/>
      <c r="AN149" s="186"/>
      <c r="AO149" s="185"/>
      <c r="AP149" s="185"/>
      <c r="AQ149" s="185"/>
      <c r="AR149" s="187">
        <f t="shared" si="9"/>
        <v>0</v>
      </c>
      <c r="AS149" s="187"/>
      <c r="AT149" s="200"/>
      <c r="AU149" s="137"/>
      <c r="AV149" s="135"/>
      <c r="AW149" s="135"/>
      <c r="AX149" s="135"/>
      <c r="AY149" s="135"/>
      <c r="AZ149" s="136"/>
    </row>
    <row r="150" spans="1:52" ht="36" customHeight="1" x14ac:dyDescent="0.2">
      <c r="A150" s="73">
        <v>132</v>
      </c>
      <c r="B150" s="170"/>
      <c r="C150" s="167"/>
      <c r="D150" s="167"/>
      <c r="E150" s="167"/>
      <c r="F150" s="167"/>
      <c r="G150" s="167"/>
      <c r="H150" s="167"/>
      <c r="I150" s="167"/>
      <c r="J150" s="167"/>
      <c r="K150" s="167"/>
      <c r="L150" s="167"/>
      <c r="M150" s="167"/>
      <c r="N150" s="167"/>
      <c r="O150" s="167"/>
      <c r="P150" s="168"/>
      <c r="Q150" s="168"/>
      <c r="R150" s="169"/>
      <c r="S150" s="169"/>
      <c r="T150" s="169"/>
      <c r="U150" s="134"/>
      <c r="V150" s="135"/>
      <c r="W150" s="135"/>
      <c r="X150" s="136"/>
      <c r="Y150" s="132"/>
      <c r="Z150" s="133"/>
      <c r="AA150" s="133"/>
      <c r="AB150" s="186"/>
      <c r="AC150" s="186"/>
      <c r="AD150" s="185"/>
      <c r="AE150" s="185"/>
      <c r="AF150" s="185"/>
      <c r="AG150" s="187">
        <f t="shared" si="8"/>
        <v>0</v>
      </c>
      <c r="AH150" s="187"/>
      <c r="AI150" s="187"/>
      <c r="AJ150" s="53"/>
      <c r="AK150" s="188"/>
      <c r="AL150" s="188"/>
      <c r="AM150" s="186"/>
      <c r="AN150" s="186"/>
      <c r="AO150" s="185"/>
      <c r="AP150" s="185"/>
      <c r="AQ150" s="185"/>
      <c r="AR150" s="187">
        <f t="shared" si="9"/>
        <v>0</v>
      </c>
      <c r="AS150" s="187"/>
      <c r="AT150" s="200"/>
      <c r="AU150" s="137"/>
      <c r="AV150" s="135"/>
      <c r="AW150" s="135"/>
      <c r="AX150" s="135"/>
      <c r="AY150" s="135"/>
      <c r="AZ150" s="136"/>
    </row>
    <row r="151" spans="1:52" ht="36" customHeight="1" x14ac:dyDescent="0.2">
      <c r="A151" s="73">
        <v>133</v>
      </c>
      <c r="B151" s="170"/>
      <c r="C151" s="167"/>
      <c r="D151" s="167"/>
      <c r="E151" s="167"/>
      <c r="F151" s="167"/>
      <c r="G151" s="167"/>
      <c r="H151" s="167"/>
      <c r="I151" s="167"/>
      <c r="J151" s="167"/>
      <c r="K151" s="167"/>
      <c r="L151" s="167"/>
      <c r="M151" s="167"/>
      <c r="N151" s="167"/>
      <c r="O151" s="167"/>
      <c r="P151" s="168"/>
      <c r="Q151" s="168"/>
      <c r="R151" s="169"/>
      <c r="S151" s="169"/>
      <c r="T151" s="169"/>
      <c r="U151" s="134"/>
      <c r="V151" s="135"/>
      <c r="W151" s="135"/>
      <c r="X151" s="136"/>
      <c r="Y151" s="132"/>
      <c r="Z151" s="133"/>
      <c r="AA151" s="133"/>
      <c r="AB151" s="186"/>
      <c r="AC151" s="186"/>
      <c r="AD151" s="185"/>
      <c r="AE151" s="185"/>
      <c r="AF151" s="185"/>
      <c r="AG151" s="187">
        <f t="shared" si="8"/>
        <v>0</v>
      </c>
      <c r="AH151" s="187"/>
      <c r="AI151" s="187"/>
      <c r="AJ151" s="53"/>
      <c r="AK151" s="188"/>
      <c r="AL151" s="188"/>
      <c r="AM151" s="186"/>
      <c r="AN151" s="186"/>
      <c r="AO151" s="185"/>
      <c r="AP151" s="185"/>
      <c r="AQ151" s="185"/>
      <c r="AR151" s="187">
        <f t="shared" si="9"/>
        <v>0</v>
      </c>
      <c r="AS151" s="187"/>
      <c r="AT151" s="200"/>
      <c r="AU151" s="137"/>
      <c r="AV151" s="135"/>
      <c r="AW151" s="135"/>
      <c r="AX151" s="135"/>
      <c r="AY151" s="135"/>
      <c r="AZ151" s="136"/>
    </row>
    <row r="152" spans="1:52" ht="36" customHeight="1" x14ac:dyDescent="0.2">
      <c r="A152" s="73">
        <v>134</v>
      </c>
      <c r="B152" s="170"/>
      <c r="C152" s="167"/>
      <c r="D152" s="167"/>
      <c r="E152" s="167"/>
      <c r="F152" s="167"/>
      <c r="G152" s="167"/>
      <c r="H152" s="167"/>
      <c r="I152" s="167"/>
      <c r="J152" s="167"/>
      <c r="K152" s="167"/>
      <c r="L152" s="167"/>
      <c r="M152" s="167"/>
      <c r="N152" s="167"/>
      <c r="O152" s="167"/>
      <c r="P152" s="168"/>
      <c r="Q152" s="168"/>
      <c r="R152" s="169"/>
      <c r="S152" s="169"/>
      <c r="T152" s="169"/>
      <c r="U152" s="134"/>
      <c r="V152" s="135"/>
      <c r="W152" s="135"/>
      <c r="X152" s="136"/>
      <c r="Y152" s="132"/>
      <c r="Z152" s="133"/>
      <c r="AA152" s="133"/>
      <c r="AB152" s="186"/>
      <c r="AC152" s="186"/>
      <c r="AD152" s="185"/>
      <c r="AE152" s="185"/>
      <c r="AF152" s="185"/>
      <c r="AG152" s="187">
        <f t="shared" si="8"/>
        <v>0</v>
      </c>
      <c r="AH152" s="187"/>
      <c r="AI152" s="187"/>
      <c r="AJ152" s="53"/>
      <c r="AK152" s="188"/>
      <c r="AL152" s="188"/>
      <c r="AM152" s="186"/>
      <c r="AN152" s="186"/>
      <c r="AO152" s="185"/>
      <c r="AP152" s="185"/>
      <c r="AQ152" s="185"/>
      <c r="AR152" s="187">
        <f t="shared" si="9"/>
        <v>0</v>
      </c>
      <c r="AS152" s="187"/>
      <c r="AT152" s="200"/>
      <c r="AU152" s="137"/>
      <c r="AV152" s="135"/>
      <c r="AW152" s="135"/>
      <c r="AX152" s="135"/>
      <c r="AY152" s="135"/>
      <c r="AZ152" s="136"/>
    </row>
    <row r="153" spans="1:52" ht="36" customHeight="1" x14ac:dyDescent="0.2">
      <c r="A153" s="73">
        <v>135</v>
      </c>
      <c r="B153" s="170"/>
      <c r="C153" s="167"/>
      <c r="D153" s="167"/>
      <c r="E153" s="167"/>
      <c r="F153" s="167"/>
      <c r="G153" s="167"/>
      <c r="H153" s="167"/>
      <c r="I153" s="167"/>
      <c r="J153" s="167"/>
      <c r="K153" s="167"/>
      <c r="L153" s="167"/>
      <c r="M153" s="167"/>
      <c r="N153" s="167"/>
      <c r="O153" s="167"/>
      <c r="P153" s="168"/>
      <c r="Q153" s="168"/>
      <c r="R153" s="169"/>
      <c r="S153" s="169"/>
      <c r="T153" s="169"/>
      <c r="U153" s="134"/>
      <c r="V153" s="135"/>
      <c r="W153" s="135"/>
      <c r="X153" s="136"/>
      <c r="Y153" s="132"/>
      <c r="Z153" s="133"/>
      <c r="AA153" s="133"/>
      <c r="AB153" s="186"/>
      <c r="AC153" s="186"/>
      <c r="AD153" s="185"/>
      <c r="AE153" s="185"/>
      <c r="AF153" s="185"/>
      <c r="AG153" s="187">
        <f t="shared" si="8"/>
        <v>0</v>
      </c>
      <c r="AH153" s="187"/>
      <c r="AI153" s="187"/>
      <c r="AJ153" s="53"/>
      <c r="AK153" s="188"/>
      <c r="AL153" s="188"/>
      <c r="AM153" s="186"/>
      <c r="AN153" s="186"/>
      <c r="AO153" s="185"/>
      <c r="AP153" s="185"/>
      <c r="AQ153" s="185"/>
      <c r="AR153" s="187">
        <f t="shared" si="9"/>
        <v>0</v>
      </c>
      <c r="AS153" s="187"/>
      <c r="AT153" s="200"/>
      <c r="AU153" s="137"/>
      <c r="AV153" s="135"/>
      <c r="AW153" s="135"/>
      <c r="AX153" s="135"/>
      <c r="AY153" s="135"/>
      <c r="AZ153" s="136"/>
    </row>
    <row r="154" spans="1:52" ht="36" customHeight="1" x14ac:dyDescent="0.2">
      <c r="A154" s="73">
        <v>136</v>
      </c>
      <c r="B154" s="170"/>
      <c r="C154" s="167"/>
      <c r="D154" s="167"/>
      <c r="E154" s="167"/>
      <c r="F154" s="167"/>
      <c r="G154" s="167"/>
      <c r="H154" s="167"/>
      <c r="I154" s="167"/>
      <c r="J154" s="167"/>
      <c r="K154" s="167"/>
      <c r="L154" s="167"/>
      <c r="M154" s="167"/>
      <c r="N154" s="167"/>
      <c r="O154" s="167"/>
      <c r="P154" s="168"/>
      <c r="Q154" s="168"/>
      <c r="R154" s="169"/>
      <c r="S154" s="169"/>
      <c r="T154" s="169"/>
      <c r="U154" s="134"/>
      <c r="V154" s="135"/>
      <c r="W154" s="135"/>
      <c r="X154" s="136"/>
      <c r="Y154" s="132"/>
      <c r="Z154" s="133"/>
      <c r="AA154" s="133"/>
      <c r="AB154" s="186"/>
      <c r="AC154" s="186"/>
      <c r="AD154" s="185"/>
      <c r="AE154" s="185"/>
      <c r="AF154" s="185"/>
      <c r="AG154" s="187">
        <f t="shared" si="8"/>
        <v>0</v>
      </c>
      <c r="AH154" s="187"/>
      <c r="AI154" s="187"/>
      <c r="AJ154" s="53"/>
      <c r="AK154" s="188"/>
      <c r="AL154" s="188"/>
      <c r="AM154" s="186"/>
      <c r="AN154" s="186"/>
      <c r="AO154" s="185"/>
      <c r="AP154" s="185"/>
      <c r="AQ154" s="185"/>
      <c r="AR154" s="187">
        <f t="shared" si="9"/>
        <v>0</v>
      </c>
      <c r="AS154" s="187"/>
      <c r="AT154" s="200"/>
      <c r="AU154" s="137"/>
      <c r="AV154" s="135"/>
      <c r="AW154" s="135"/>
      <c r="AX154" s="135"/>
      <c r="AY154" s="135"/>
      <c r="AZ154" s="136"/>
    </row>
    <row r="155" spans="1:52" ht="36" customHeight="1" x14ac:dyDescent="0.2">
      <c r="A155" s="73">
        <v>137</v>
      </c>
      <c r="B155" s="170"/>
      <c r="C155" s="167"/>
      <c r="D155" s="167"/>
      <c r="E155" s="167"/>
      <c r="F155" s="167"/>
      <c r="G155" s="167"/>
      <c r="H155" s="167"/>
      <c r="I155" s="167"/>
      <c r="J155" s="167"/>
      <c r="K155" s="167"/>
      <c r="L155" s="167"/>
      <c r="M155" s="167"/>
      <c r="N155" s="167"/>
      <c r="O155" s="167"/>
      <c r="P155" s="168"/>
      <c r="Q155" s="168"/>
      <c r="R155" s="169"/>
      <c r="S155" s="169"/>
      <c r="T155" s="169"/>
      <c r="U155" s="134"/>
      <c r="V155" s="135"/>
      <c r="W155" s="135"/>
      <c r="X155" s="136"/>
      <c r="Y155" s="132"/>
      <c r="Z155" s="133"/>
      <c r="AA155" s="133"/>
      <c r="AB155" s="186"/>
      <c r="AC155" s="186"/>
      <c r="AD155" s="185"/>
      <c r="AE155" s="185"/>
      <c r="AF155" s="185"/>
      <c r="AG155" s="187">
        <f t="shared" si="8"/>
        <v>0</v>
      </c>
      <c r="AH155" s="187"/>
      <c r="AI155" s="187"/>
      <c r="AJ155" s="53"/>
      <c r="AK155" s="188"/>
      <c r="AL155" s="188"/>
      <c r="AM155" s="186"/>
      <c r="AN155" s="186"/>
      <c r="AO155" s="185"/>
      <c r="AP155" s="185"/>
      <c r="AQ155" s="185"/>
      <c r="AR155" s="187">
        <f t="shared" si="9"/>
        <v>0</v>
      </c>
      <c r="AS155" s="187"/>
      <c r="AT155" s="200"/>
      <c r="AU155" s="137"/>
      <c r="AV155" s="135"/>
      <c r="AW155" s="135"/>
      <c r="AX155" s="135"/>
      <c r="AY155" s="135"/>
      <c r="AZ155" s="136"/>
    </row>
    <row r="156" spans="1:52" ht="36" customHeight="1" x14ac:dyDescent="0.2">
      <c r="A156" s="73">
        <v>138</v>
      </c>
      <c r="B156" s="170"/>
      <c r="C156" s="167"/>
      <c r="D156" s="167"/>
      <c r="E156" s="167"/>
      <c r="F156" s="167"/>
      <c r="G156" s="167"/>
      <c r="H156" s="167"/>
      <c r="I156" s="167"/>
      <c r="J156" s="167"/>
      <c r="K156" s="167"/>
      <c r="L156" s="167"/>
      <c r="M156" s="167"/>
      <c r="N156" s="167"/>
      <c r="O156" s="167"/>
      <c r="P156" s="168"/>
      <c r="Q156" s="168"/>
      <c r="R156" s="169"/>
      <c r="S156" s="169"/>
      <c r="T156" s="169"/>
      <c r="U156" s="134"/>
      <c r="V156" s="135"/>
      <c r="W156" s="135"/>
      <c r="X156" s="136"/>
      <c r="Y156" s="132"/>
      <c r="Z156" s="133"/>
      <c r="AA156" s="133"/>
      <c r="AB156" s="186"/>
      <c r="AC156" s="186"/>
      <c r="AD156" s="185"/>
      <c r="AE156" s="185"/>
      <c r="AF156" s="185"/>
      <c r="AG156" s="187">
        <f t="shared" si="8"/>
        <v>0</v>
      </c>
      <c r="AH156" s="187"/>
      <c r="AI156" s="187"/>
      <c r="AJ156" s="53"/>
      <c r="AK156" s="188"/>
      <c r="AL156" s="188"/>
      <c r="AM156" s="186"/>
      <c r="AN156" s="186"/>
      <c r="AO156" s="185"/>
      <c r="AP156" s="185"/>
      <c r="AQ156" s="185"/>
      <c r="AR156" s="187">
        <f t="shared" si="9"/>
        <v>0</v>
      </c>
      <c r="AS156" s="187"/>
      <c r="AT156" s="200"/>
      <c r="AU156" s="137"/>
      <c r="AV156" s="135"/>
      <c r="AW156" s="135"/>
      <c r="AX156" s="135"/>
      <c r="AY156" s="135"/>
      <c r="AZ156" s="136"/>
    </row>
    <row r="157" spans="1:52" ht="36" customHeight="1" x14ac:dyDescent="0.2">
      <c r="A157" s="73">
        <v>139</v>
      </c>
      <c r="B157" s="170"/>
      <c r="C157" s="167"/>
      <c r="D157" s="167"/>
      <c r="E157" s="167"/>
      <c r="F157" s="167"/>
      <c r="G157" s="167"/>
      <c r="H157" s="167"/>
      <c r="I157" s="167"/>
      <c r="J157" s="167"/>
      <c r="K157" s="167"/>
      <c r="L157" s="167"/>
      <c r="M157" s="167"/>
      <c r="N157" s="167"/>
      <c r="O157" s="167"/>
      <c r="P157" s="168"/>
      <c r="Q157" s="168"/>
      <c r="R157" s="169"/>
      <c r="S157" s="169"/>
      <c r="T157" s="169"/>
      <c r="U157" s="134"/>
      <c r="V157" s="135"/>
      <c r="W157" s="135"/>
      <c r="X157" s="136"/>
      <c r="Y157" s="132"/>
      <c r="Z157" s="133"/>
      <c r="AA157" s="133"/>
      <c r="AB157" s="186"/>
      <c r="AC157" s="186"/>
      <c r="AD157" s="185"/>
      <c r="AE157" s="185"/>
      <c r="AF157" s="185"/>
      <c r="AG157" s="187">
        <f t="shared" si="8"/>
        <v>0</v>
      </c>
      <c r="AH157" s="187"/>
      <c r="AI157" s="187"/>
      <c r="AJ157" s="53"/>
      <c r="AK157" s="188"/>
      <c r="AL157" s="188"/>
      <c r="AM157" s="186"/>
      <c r="AN157" s="186"/>
      <c r="AO157" s="185"/>
      <c r="AP157" s="185"/>
      <c r="AQ157" s="185"/>
      <c r="AR157" s="187">
        <f t="shared" si="9"/>
        <v>0</v>
      </c>
      <c r="AS157" s="187"/>
      <c r="AT157" s="200"/>
      <c r="AU157" s="137"/>
      <c r="AV157" s="135"/>
      <c r="AW157" s="135"/>
      <c r="AX157" s="135"/>
      <c r="AY157" s="135"/>
      <c r="AZ157" s="136"/>
    </row>
    <row r="158" spans="1:52" ht="36" customHeight="1" x14ac:dyDescent="0.2">
      <c r="A158" s="73">
        <v>140</v>
      </c>
      <c r="B158" s="170"/>
      <c r="C158" s="167"/>
      <c r="D158" s="167"/>
      <c r="E158" s="167"/>
      <c r="F158" s="167"/>
      <c r="G158" s="167"/>
      <c r="H158" s="167"/>
      <c r="I158" s="167"/>
      <c r="J158" s="167"/>
      <c r="K158" s="167"/>
      <c r="L158" s="167"/>
      <c r="M158" s="167"/>
      <c r="N158" s="167"/>
      <c r="O158" s="167"/>
      <c r="P158" s="168"/>
      <c r="Q158" s="168"/>
      <c r="R158" s="169"/>
      <c r="S158" s="169"/>
      <c r="T158" s="169"/>
      <c r="U158" s="134"/>
      <c r="V158" s="135"/>
      <c r="W158" s="135"/>
      <c r="X158" s="136"/>
      <c r="Y158" s="132"/>
      <c r="Z158" s="133"/>
      <c r="AA158" s="133"/>
      <c r="AB158" s="186"/>
      <c r="AC158" s="186"/>
      <c r="AD158" s="185"/>
      <c r="AE158" s="185"/>
      <c r="AF158" s="185"/>
      <c r="AG158" s="187">
        <f t="shared" si="8"/>
        <v>0</v>
      </c>
      <c r="AH158" s="187"/>
      <c r="AI158" s="187"/>
      <c r="AJ158" s="53"/>
      <c r="AK158" s="188"/>
      <c r="AL158" s="188"/>
      <c r="AM158" s="186"/>
      <c r="AN158" s="186"/>
      <c r="AO158" s="185"/>
      <c r="AP158" s="185"/>
      <c r="AQ158" s="185"/>
      <c r="AR158" s="187">
        <f t="shared" si="9"/>
        <v>0</v>
      </c>
      <c r="AS158" s="187"/>
      <c r="AT158" s="200"/>
      <c r="AU158" s="137"/>
      <c r="AV158" s="135"/>
      <c r="AW158" s="135"/>
      <c r="AX158" s="135"/>
      <c r="AY158" s="135"/>
      <c r="AZ158" s="136"/>
    </row>
    <row r="159" spans="1:52" ht="36" customHeight="1" x14ac:dyDescent="0.2">
      <c r="A159" s="73">
        <v>141</v>
      </c>
      <c r="B159" s="170"/>
      <c r="C159" s="167"/>
      <c r="D159" s="167"/>
      <c r="E159" s="167"/>
      <c r="F159" s="167"/>
      <c r="G159" s="167"/>
      <c r="H159" s="167"/>
      <c r="I159" s="167"/>
      <c r="J159" s="167"/>
      <c r="K159" s="167"/>
      <c r="L159" s="167"/>
      <c r="M159" s="167"/>
      <c r="N159" s="167"/>
      <c r="O159" s="167"/>
      <c r="P159" s="168"/>
      <c r="Q159" s="168"/>
      <c r="R159" s="169"/>
      <c r="S159" s="169"/>
      <c r="T159" s="169"/>
      <c r="U159" s="134"/>
      <c r="V159" s="135"/>
      <c r="W159" s="135"/>
      <c r="X159" s="136"/>
      <c r="Y159" s="132"/>
      <c r="Z159" s="133"/>
      <c r="AA159" s="133"/>
      <c r="AB159" s="186"/>
      <c r="AC159" s="186"/>
      <c r="AD159" s="185"/>
      <c r="AE159" s="185"/>
      <c r="AF159" s="185"/>
      <c r="AG159" s="187">
        <f t="shared" si="8"/>
        <v>0</v>
      </c>
      <c r="AH159" s="187"/>
      <c r="AI159" s="187"/>
      <c r="AJ159" s="53"/>
      <c r="AK159" s="188"/>
      <c r="AL159" s="188"/>
      <c r="AM159" s="186"/>
      <c r="AN159" s="186"/>
      <c r="AO159" s="185"/>
      <c r="AP159" s="185"/>
      <c r="AQ159" s="185"/>
      <c r="AR159" s="187">
        <f t="shared" si="9"/>
        <v>0</v>
      </c>
      <c r="AS159" s="187"/>
      <c r="AT159" s="200"/>
      <c r="AU159" s="137"/>
      <c r="AV159" s="135"/>
      <c r="AW159" s="135"/>
      <c r="AX159" s="135"/>
      <c r="AY159" s="135"/>
      <c r="AZ159" s="136"/>
    </row>
    <row r="160" spans="1:52" ht="36" customHeight="1" x14ac:dyDescent="0.2">
      <c r="A160" s="73">
        <v>142</v>
      </c>
      <c r="B160" s="170"/>
      <c r="C160" s="167"/>
      <c r="D160" s="167"/>
      <c r="E160" s="167"/>
      <c r="F160" s="167"/>
      <c r="G160" s="167"/>
      <c r="H160" s="167"/>
      <c r="I160" s="167"/>
      <c r="J160" s="167"/>
      <c r="K160" s="167"/>
      <c r="L160" s="167"/>
      <c r="M160" s="167"/>
      <c r="N160" s="167"/>
      <c r="O160" s="167"/>
      <c r="P160" s="168"/>
      <c r="Q160" s="168"/>
      <c r="R160" s="169"/>
      <c r="S160" s="169"/>
      <c r="T160" s="169"/>
      <c r="U160" s="134"/>
      <c r="V160" s="135"/>
      <c r="W160" s="135"/>
      <c r="X160" s="136"/>
      <c r="Y160" s="132"/>
      <c r="Z160" s="133"/>
      <c r="AA160" s="133"/>
      <c r="AB160" s="186"/>
      <c r="AC160" s="186"/>
      <c r="AD160" s="185"/>
      <c r="AE160" s="185"/>
      <c r="AF160" s="185"/>
      <c r="AG160" s="187">
        <f t="shared" si="8"/>
        <v>0</v>
      </c>
      <c r="AH160" s="187"/>
      <c r="AI160" s="187"/>
      <c r="AJ160" s="53"/>
      <c r="AK160" s="188"/>
      <c r="AL160" s="188"/>
      <c r="AM160" s="186"/>
      <c r="AN160" s="186"/>
      <c r="AO160" s="185"/>
      <c r="AP160" s="185"/>
      <c r="AQ160" s="185"/>
      <c r="AR160" s="187">
        <f t="shared" si="9"/>
        <v>0</v>
      </c>
      <c r="AS160" s="187"/>
      <c r="AT160" s="200"/>
      <c r="AU160" s="137"/>
      <c r="AV160" s="135"/>
      <c r="AW160" s="135"/>
      <c r="AX160" s="135"/>
      <c r="AY160" s="135"/>
      <c r="AZ160" s="136"/>
    </row>
    <row r="161" spans="1:52" ht="36" customHeight="1" x14ac:dyDescent="0.2">
      <c r="A161" s="73">
        <v>143</v>
      </c>
      <c r="B161" s="170"/>
      <c r="C161" s="167"/>
      <c r="D161" s="167"/>
      <c r="E161" s="167"/>
      <c r="F161" s="167"/>
      <c r="G161" s="167"/>
      <c r="H161" s="167"/>
      <c r="I161" s="167"/>
      <c r="J161" s="167"/>
      <c r="K161" s="167"/>
      <c r="L161" s="167"/>
      <c r="M161" s="167"/>
      <c r="N161" s="167"/>
      <c r="O161" s="167"/>
      <c r="P161" s="168"/>
      <c r="Q161" s="168"/>
      <c r="R161" s="169"/>
      <c r="S161" s="169"/>
      <c r="T161" s="169"/>
      <c r="U161" s="134"/>
      <c r="V161" s="135"/>
      <c r="W161" s="135"/>
      <c r="X161" s="136"/>
      <c r="Y161" s="132"/>
      <c r="Z161" s="133"/>
      <c r="AA161" s="133"/>
      <c r="AB161" s="186"/>
      <c r="AC161" s="186"/>
      <c r="AD161" s="185"/>
      <c r="AE161" s="185"/>
      <c r="AF161" s="185"/>
      <c r="AG161" s="187">
        <f t="shared" si="8"/>
        <v>0</v>
      </c>
      <c r="AH161" s="187"/>
      <c r="AI161" s="187"/>
      <c r="AJ161" s="53"/>
      <c r="AK161" s="188"/>
      <c r="AL161" s="188"/>
      <c r="AM161" s="186"/>
      <c r="AN161" s="186"/>
      <c r="AO161" s="185"/>
      <c r="AP161" s="185"/>
      <c r="AQ161" s="185"/>
      <c r="AR161" s="187">
        <f t="shared" si="9"/>
        <v>0</v>
      </c>
      <c r="AS161" s="187"/>
      <c r="AT161" s="200"/>
      <c r="AU161" s="137"/>
      <c r="AV161" s="135"/>
      <c r="AW161" s="135"/>
      <c r="AX161" s="135"/>
      <c r="AY161" s="135"/>
      <c r="AZ161" s="136"/>
    </row>
    <row r="162" spans="1:52" ht="36" customHeight="1" x14ac:dyDescent="0.2">
      <c r="A162" s="73">
        <v>144</v>
      </c>
      <c r="B162" s="170"/>
      <c r="C162" s="167"/>
      <c r="D162" s="167"/>
      <c r="E162" s="167"/>
      <c r="F162" s="167"/>
      <c r="G162" s="167"/>
      <c r="H162" s="167"/>
      <c r="I162" s="167"/>
      <c r="J162" s="167"/>
      <c r="K162" s="167"/>
      <c r="L162" s="167"/>
      <c r="M162" s="167"/>
      <c r="N162" s="167"/>
      <c r="O162" s="167"/>
      <c r="P162" s="168"/>
      <c r="Q162" s="168"/>
      <c r="R162" s="169"/>
      <c r="S162" s="169"/>
      <c r="T162" s="169"/>
      <c r="U162" s="134"/>
      <c r="V162" s="135"/>
      <c r="W162" s="135"/>
      <c r="X162" s="136"/>
      <c r="Y162" s="132"/>
      <c r="Z162" s="133"/>
      <c r="AA162" s="133"/>
      <c r="AB162" s="186"/>
      <c r="AC162" s="186"/>
      <c r="AD162" s="185"/>
      <c r="AE162" s="185"/>
      <c r="AF162" s="185"/>
      <c r="AG162" s="187">
        <f t="shared" si="8"/>
        <v>0</v>
      </c>
      <c r="AH162" s="187"/>
      <c r="AI162" s="187"/>
      <c r="AJ162" s="53"/>
      <c r="AK162" s="188"/>
      <c r="AL162" s="188"/>
      <c r="AM162" s="186"/>
      <c r="AN162" s="186"/>
      <c r="AO162" s="185"/>
      <c r="AP162" s="185"/>
      <c r="AQ162" s="185"/>
      <c r="AR162" s="187">
        <f t="shared" si="9"/>
        <v>0</v>
      </c>
      <c r="AS162" s="187"/>
      <c r="AT162" s="200"/>
      <c r="AU162" s="137"/>
      <c r="AV162" s="135"/>
      <c r="AW162" s="135"/>
      <c r="AX162" s="135"/>
      <c r="AY162" s="135"/>
      <c r="AZ162" s="136"/>
    </row>
    <row r="163" spans="1:52" ht="36" customHeight="1" x14ac:dyDescent="0.2">
      <c r="A163" s="73">
        <v>145</v>
      </c>
      <c r="B163" s="170"/>
      <c r="C163" s="167"/>
      <c r="D163" s="167"/>
      <c r="E163" s="167"/>
      <c r="F163" s="167"/>
      <c r="G163" s="167"/>
      <c r="H163" s="167"/>
      <c r="I163" s="167"/>
      <c r="J163" s="167"/>
      <c r="K163" s="167"/>
      <c r="L163" s="167"/>
      <c r="M163" s="167"/>
      <c r="N163" s="167"/>
      <c r="O163" s="167"/>
      <c r="P163" s="168"/>
      <c r="Q163" s="168"/>
      <c r="R163" s="169"/>
      <c r="S163" s="169"/>
      <c r="T163" s="169"/>
      <c r="U163" s="134"/>
      <c r="V163" s="135"/>
      <c r="W163" s="135"/>
      <c r="X163" s="136"/>
      <c r="Y163" s="132"/>
      <c r="Z163" s="133"/>
      <c r="AA163" s="133"/>
      <c r="AB163" s="186"/>
      <c r="AC163" s="186"/>
      <c r="AD163" s="185"/>
      <c r="AE163" s="185"/>
      <c r="AF163" s="185"/>
      <c r="AG163" s="187">
        <f t="shared" si="8"/>
        <v>0</v>
      </c>
      <c r="AH163" s="187"/>
      <c r="AI163" s="187"/>
      <c r="AJ163" s="53"/>
      <c r="AK163" s="188"/>
      <c r="AL163" s="188"/>
      <c r="AM163" s="186"/>
      <c r="AN163" s="186"/>
      <c r="AO163" s="185"/>
      <c r="AP163" s="185"/>
      <c r="AQ163" s="185"/>
      <c r="AR163" s="187">
        <f t="shared" si="9"/>
        <v>0</v>
      </c>
      <c r="AS163" s="187"/>
      <c r="AT163" s="200"/>
      <c r="AU163" s="137"/>
      <c r="AV163" s="135"/>
      <c r="AW163" s="135"/>
      <c r="AX163" s="135"/>
      <c r="AY163" s="135"/>
      <c r="AZ163" s="136"/>
    </row>
    <row r="164" spans="1:52" ht="36" customHeight="1" x14ac:dyDescent="0.2">
      <c r="A164" s="73">
        <v>146</v>
      </c>
      <c r="B164" s="170"/>
      <c r="C164" s="167"/>
      <c r="D164" s="167"/>
      <c r="E164" s="167"/>
      <c r="F164" s="167"/>
      <c r="G164" s="167"/>
      <c r="H164" s="167"/>
      <c r="I164" s="167"/>
      <c r="J164" s="167"/>
      <c r="K164" s="167"/>
      <c r="L164" s="167"/>
      <c r="M164" s="167"/>
      <c r="N164" s="167"/>
      <c r="O164" s="167"/>
      <c r="P164" s="168"/>
      <c r="Q164" s="168"/>
      <c r="R164" s="169"/>
      <c r="S164" s="169"/>
      <c r="T164" s="169"/>
      <c r="U164" s="134"/>
      <c r="V164" s="135"/>
      <c r="W164" s="135"/>
      <c r="X164" s="136"/>
      <c r="Y164" s="132"/>
      <c r="Z164" s="133"/>
      <c r="AA164" s="133"/>
      <c r="AB164" s="186"/>
      <c r="AC164" s="186"/>
      <c r="AD164" s="185"/>
      <c r="AE164" s="185"/>
      <c r="AF164" s="185"/>
      <c r="AG164" s="187">
        <f t="shared" si="8"/>
        <v>0</v>
      </c>
      <c r="AH164" s="187"/>
      <c r="AI164" s="187"/>
      <c r="AJ164" s="53"/>
      <c r="AK164" s="188"/>
      <c r="AL164" s="188"/>
      <c r="AM164" s="186"/>
      <c r="AN164" s="186"/>
      <c r="AO164" s="185"/>
      <c r="AP164" s="185"/>
      <c r="AQ164" s="185"/>
      <c r="AR164" s="187">
        <f t="shared" si="9"/>
        <v>0</v>
      </c>
      <c r="AS164" s="187"/>
      <c r="AT164" s="200"/>
      <c r="AU164" s="137"/>
      <c r="AV164" s="135"/>
      <c r="AW164" s="135"/>
      <c r="AX164" s="135"/>
      <c r="AY164" s="135"/>
      <c r="AZ164" s="136"/>
    </row>
    <row r="165" spans="1:52" ht="36" customHeight="1" x14ac:dyDescent="0.2">
      <c r="A165" s="73">
        <v>147</v>
      </c>
      <c r="B165" s="170"/>
      <c r="C165" s="167"/>
      <c r="D165" s="167"/>
      <c r="E165" s="167"/>
      <c r="F165" s="167"/>
      <c r="G165" s="167"/>
      <c r="H165" s="167"/>
      <c r="I165" s="167"/>
      <c r="J165" s="167"/>
      <c r="K165" s="167"/>
      <c r="L165" s="167"/>
      <c r="M165" s="167"/>
      <c r="N165" s="167"/>
      <c r="O165" s="167"/>
      <c r="P165" s="168"/>
      <c r="Q165" s="168"/>
      <c r="R165" s="169"/>
      <c r="S165" s="169"/>
      <c r="T165" s="169"/>
      <c r="U165" s="134"/>
      <c r="V165" s="135"/>
      <c r="W165" s="135"/>
      <c r="X165" s="136"/>
      <c r="Y165" s="132"/>
      <c r="Z165" s="133"/>
      <c r="AA165" s="133"/>
      <c r="AB165" s="186"/>
      <c r="AC165" s="186"/>
      <c r="AD165" s="185"/>
      <c r="AE165" s="185"/>
      <c r="AF165" s="185"/>
      <c r="AG165" s="187">
        <f t="shared" si="8"/>
        <v>0</v>
      </c>
      <c r="AH165" s="187"/>
      <c r="AI165" s="187"/>
      <c r="AJ165" s="53"/>
      <c r="AK165" s="188"/>
      <c r="AL165" s="188"/>
      <c r="AM165" s="186"/>
      <c r="AN165" s="186"/>
      <c r="AO165" s="185"/>
      <c r="AP165" s="185"/>
      <c r="AQ165" s="185"/>
      <c r="AR165" s="187">
        <f t="shared" si="9"/>
        <v>0</v>
      </c>
      <c r="AS165" s="187"/>
      <c r="AT165" s="200"/>
      <c r="AU165" s="137"/>
      <c r="AV165" s="135"/>
      <c r="AW165" s="135"/>
      <c r="AX165" s="135"/>
      <c r="AY165" s="135"/>
      <c r="AZ165" s="136"/>
    </row>
    <row r="166" spans="1:52" ht="36" customHeight="1" x14ac:dyDescent="0.2">
      <c r="A166" s="73">
        <v>148</v>
      </c>
      <c r="B166" s="170"/>
      <c r="C166" s="167"/>
      <c r="D166" s="167"/>
      <c r="E166" s="167"/>
      <c r="F166" s="167"/>
      <c r="G166" s="167"/>
      <c r="H166" s="167"/>
      <c r="I166" s="167"/>
      <c r="J166" s="167"/>
      <c r="K166" s="167"/>
      <c r="L166" s="167"/>
      <c r="M166" s="167"/>
      <c r="N166" s="167"/>
      <c r="O166" s="167"/>
      <c r="P166" s="168"/>
      <c r="Q166" s="168"/>
      <c r="R166" s="169"/>
      <c r="S166" s="169"/>
      <c r="T166" s="169"/>
      <c r="U166" s="134"/>
      <c r="V166" s="135"/>
      <c r="W166" s="135"/>
      <c r="X166" s="136"/>
      <c r="Y166" s="132"/>
      <c r="Z166" s="133"/>
      <c r="AA166" s="133"/>
      <c r="AB166" s="186"/>
      <c r="AC166" s="186"/>
      <c r="AD166" s="185"/>
      <c r="AE166" s="185"/>
      <c r="AF166" s="185"/>
      <c r="AG166" s="187">
        <f t="shared" si="8"/>
        <v>0</v>
      </c>
      <c r="AH166" s="187"/>
      <c r="AI166" s="187"/>
      <c r="AJ166" s="53"/>
      <c r="AK166" s="188"/>
      <c r="AL166" s="188"/>
      <c r="AM166" s="186"/>
      <c r="AN166" s="186"/>
      <c r="AO166" s="185"/>
      <c r="AP166" s="185"/>
      <c r="AQ166" s="185"/>
      <c r="AR166" s="187">
        <f t="shared" si="9"/>
        <v>0</v>
      </c>
      <c r="AS166" s="187"/>
      <c r="AT166" s="200"/>
      <c r="AU166" s="137"/>
      <c r="AV166" s="135"/>
      <c r="AW166" s="135"/>
      <c r="AX166" s="135"/>
      <c r="AY166" s="135"/>
      <c r="AZ166" s="136"/>
    </row>
    <row r="167" spans="1:52" ht="36" customHeight="1" x14ac:dyDescent="0.2">
      <c r="A167" s="73">
        <v>149</v>
      </c>
      <c r="B167" s="170"/>
      <c r="C167" s="167"/>
      <c r="D167" s="167"/>
      <c r="E167" s="167"/>
      <c r="F167" s="167"/>
      <c r="G167" s="167"/>
      <c r="H167" s="167"/>
      <c r="I167" s="167"/>
      <c r="J167" s="167"/>
      <c r="K167" s="167"/>
      <c r="L167" s="167"/>
      <c r="M167" s="167"/>
      <c r="N167" s="167"/>
      <c r="O167" s="167"/>
      <c r="P167" s="168"/>
      <c r="Q167" s="168"/>
      <c r="R167" s="169"/>
      <c r="S167" s="169"/>
      <c r="T167" s="169"/>
      <c r="U167" s="134"/>
      <c r="V167" s="135"/>
      <c r="W167" s="135"/>
      <c r="X167" s="136"/>
      <c r="Y167" s="132"/>
      <c r="Z167" s="133"/>
      <c r="AA167" s="133"/>
      <c r="AB167" s="186"/>
      <c r="AC167" s="186"/>
      <c r="AD167" s="185"/>
      <c r="AE167" s="185"/>
      <c r="AF167" s="185"/>
      <c r="AG167" s="187">
        <f t="shared" si="8"/>
        <v>0</v>
      </c>
      <c r="AH167" s="187"/>
      <c r="AI167" s="187"/>
      <c r="AJ167" s="53"/>
      <c r="AK167" s="188"/>
      <c r="AL167" s="188"/>
      <c r="AM167" s="186"/>
      <c r="AN167" s="186"/>
      <c r="AO167" s="185"/>
      <c r="AP167" s="185"/>
      <c r="AQ167" s="185"/>
      <c r="AR167" s="187">
        <f t="shared" si="9"/>
        <v>0</v>
      </c>
      <c r="AS167" s="187"/>
      <c r="AT167" s="200"/>
      <c r="AU167" s="137"/>
      <c r="AV167" s="135"/>
      <c r="AW167" s="135"/>
      <c r="AX167" s="135"/>
      <c r="AY167" s="135"/>
      <c r="AZ167" s="136"/>
    </row>
    <row r="168" spans="1:52" ht="36" customHeight="1" x14ac:dyDescent="0.2">
      <c r="A168" s="73">
        <v>150</v>
      </c>
      <c r="B168" s="170"/>
      <c r="C168" s="167"/>
      <c r="D168" s="167"/>
      <c r="E168" s="167"/>
      <c r="F168" s="167"/>
      <c r="G168" s="167"/>
      <c r="H168" s="167"/>
      <c r="I168" s="167"/>
      <c r="J168" s="167"/>
      <c r="K168" s="167"/>
      <c r="L168" s="167"/>
      <c r="M168" s="167"/>
      <c r="N168" s="167"/>
      <c r="O168" s="167"/>
      <c r="P168" s="168"/>
      <c r="Q168" s="168"/>
      <c r="R168" s="169"/>
      <c r="S168" s="169"/>
      <c r="T168" s="169"/>
      <c r="U168" s="134"/>
      <c r="V168" s="135"/>
      <c r="W168" s="135"/>
      <c r="X168" s="136"/>
      <c r="Y168" s="132"/>
      <c r="Z168" s="133"/>
      <c r="AA168" s="133"/>
      <c r="AB168" s="186"/>
      <c r="AC168" s="186"/>
      <c r="AD168" s="185"/>
      <c r="AE168" s="185"/>
      <c r="AF168" s="185"/>
      <c r="AG168" s="187">
        <f t="shared" si="8"/>
        <v>0</v>
      </c>
      <c r="AH168" s="187"/>
      <c r="AI168" s="187"/>
      <c r="AJ168" s="53"/>
      <c r="AK168" s="188"/>
      <c r="AL168" s="188"/>
      <c r="AM168" s="186"/>
      <c r="AN168" s="186"/>
      <c r="AO168" s="185"/>
      <c r="AP168" s="185"/>
      <c r="AQ168" s="185"/>
      <c r="AR168" s="187">
        <f t="shared" si="9"/>
        <v>0</v>
      </c>
      <c r="AS168" s="187"/>
      <c r="AT168" s="200"/>
      <c r="AU168" s="137"/>
      <c r="AV168" s="135"/>
      <c r="AW168" s="135"/>
      <c r="AX168" s="135"/>
      <c r="AY168" s="135"/>
      <c r="AZ168" s="136"/>
    </row>
    <row r="169" spans="1:52" ht="36" customHeight="1" x14ac:dyDescent="0.2">
      <c r="A169" s="73">
        <v>151</v>
      </c>
      <c r="B169" s="170"/>
      <c r="C169" s="167"/>
      <c r="D169" s="167"/>
      <c r="E169" s="167"/>
      <c r="F169" s="167"/>
      <c r="G169" s="167"/>
      <c r="H169" s="167"/>
      <c r="I169" s="167"/>
      <c r="J169" s="167"/>
      <c r="K169" s="167"/>
      <c r="L169" s="167"/>
      <c r="M169" s="167"/>
      <c r="N169" s="167"/>
      <c r="O169" s="167"/>
      <c r="P169" s="168"/>
      <c r="Q169" s="168"/>
      <c r="R169" s="169"/>
      <c r="S169" s="169"/>
      <c r="T169" s="169"/>
      <c r="U169" s="134"/>
      <c r="V169" s="135"/>
      <c r="W169" s="135"/>
      <c r="X169" s="136"/>
      <c r="Y169" s="132"/>
      <c r="Z169" s="133"/>
      <c r="AA169" s="133"/>
      <c r="AB169" s="186"/>
      <c r="AC169" s="186"/>
      <c r="AD169" s="185"/>
      <c r="AE169" s="185"/>
      <c r="AF169" s="185"/>
      <c r="AG169" s="187">
        <f t="shared" si="8"/>
        <v>0</v>
      </c>
      <c r="AH169" s="187"/>
      <c r="AI169" s="187"/>
      <c r="AJ169" s="53"/>
      <c r="AK169" s="188"/>
      <c r="AL169" s="188"/>
      <c r="AM169" s="186"/>
      <c r="AN169" s="186"/>
      <c r="AO169" s="185"/>
      <c r="AP169" s="185"/>
      <c r="AQ169" s="185"/>
      <c r="AR169" s="187">
        <f t="shared" si="9"/>
        <v>0</v>
      </c>
      <c r="AS169" s="187"/>
      <c r="AT169" s="200"/>
      <c r="AU169" s="137"/>
      <c r="AV169" s="135"/>
      <c r="AW169" s="135"/>
      <c r="AX169" s="135"/>
      <c r="AY169" s="135"/>
      <c r="AZ169" s="136"/>
    </row>
    <row r="170" spans="1:52" ht="36" customHeight="1" x14ac:dyDescent="0.2">
      <c r="A170" s="73">
        <v>152</v>
      </c>
      <c r="B170" s="170"/>
      <c r="C170" s="167"/>
      <c r="D170" s="167"/>
      <c r="E170" s="167"/>
      <c r="F170" s="167"/>
      <c r="G170" s="167"/>
      <c r="H170" s="167"/>
      <c r="I170" s="167"/>
      <c r="J170" s="167"/>
      <c r="K170" s="167"/>
      <c r="L170" s="167"/>
      <c r="M170" s="167"/>
      <c r="N170" s="167"/>
      <c r="O170" s="167"/>
      <c r="P170" s="168"/>
      <c r="Q170" s="168"/>
      <c r="R170" s="169"/>
      <c r="S170" s="169"/>
      <c r="T170" s="169"/>
      <c r="U170" s="134"/>
      <c r="V170" s="135"/>
      <c r="W170" s="135"/>
      <c r="X170" s="136"/>
      <c r="Y170" s="132"/>
      <c r="Z170" s="133"/>
      <c r="AA170" s="133"/>
      <c r="AB170" s="186"/>
      <c r="AC170" s="186"/>
      <c r="AD170" s="185"/>
      <c r="AE170" s="185"/>
      <c r="AF170" s="185"/>
      <c r="AG170" s="187">
        <f t="shared" si="8"/>
        <v>0</v>
      </c>
      <c r="AH170" s="187"/>
      <c r="AI170" s="187"/>
      <c r="AJ170" s="53"/>
      <c r="AK170" s="188"/>
      <c r="AL170" s="188"/>
      <c r="AM170" s="186"/>
      <c r="AN170" s="186"/>
      <c r="AO170" s="185"/>
      <c r="AP170" s="185"/>
      <c r="AQ170" s="185"/>
      <c r="AR170" s="187">
        <f t="shared" si="9"/>
        <v>0</v>
      </c>
      <c r="AS170" s="187"/>
      <c r="AT170" s="200"/>
      <c r="AU170" s="137"/>
      <c r="AV170" s="135"/>
      <c r="AW170" s="135"/>
      <c r="AX170" s="135"/>
      <c r="AY170" s="135"/>
      <c r="AZ170" s="136"/>
    </row>
    <row r="171" spans="1:52" ht="36" customHeight="1" x14ac:dyDescent="0.2">
      <c r="A171" s="73">
        <v>153</v>
      </c>
      <c r="B171" s="170"/>
      <c r="C171" s="167"/>
      <c r="D171" s="167"/>
      <c r="E171" s="167"/>
      <c r="F171" s="167"/>
      <c r="G171" s="167"/>
      <c r="H171" s="167"/>
      <c r="I171" s="167"/>
      <c r="J171" s="167"/>
      <c r="K171" s="167"/>
      <c r="L171" s="167"/>
      <c r="M171" s="167"/>
      <c r="N171" s="167"/>
      <c r="O171" s="167"/>
      <c r="P171" s="168"/>
      <c r="Q171" s="168"/>
      <c r="R171" s="169"/>
      <c r="S171" s="169"/>
      <c r="T171" s="169"/>
      <c r="U171" s="134"/>
      <c r="V171" s="135"/>
      <c r="W171" s="135"/>
      <c r="X171" s="136"/>
      <c r="Y171" s="132"/>
      <c r="Z171" s="133"/>
      <c r="AA171" s="133"/>
      <c r="AB171" s="186"/>
      <c r="AC171" s="186"/>
      <c r="AD171" s="185"/>
      <c r="AE171" s="185"/>
      <c r="AF171" s="185"/>
      <c r="AG171" s="187">
        <f t="shared" si="8"/>
        <v>0</v>
      </c>
      <c r="AH171" s="187"/>
      <c r="AI171" s="187"/>
      <c r="AJ171" s="53"/>
      <c r="AK171" s="188"/>
      <c r="AL171" s="188"/>
      <c r="AM171" s="186"/>
      <c r="AN171" s="186"/>
      <c r="AO171" s="185"/>
      <c r="AP171" s="185"/>
      <c r="AQ171" s="185"/>
      <c r="AR171" s="187">
        <f t="shared" si="9"/>
        <v>0</v>
      </c>
      <c r="AS171" s="187"/>
      <c r="AT171" s="200"/>
      <c r="AU171" s="137"/>
      <c r="AV171" s="135"/>
      <c r="AW171" s="135"/>
      <c r="AX171" s="135"/>
      <c r="AY171" s="135"/>
      <c r="AZ171" s="136"/>
    </row>
    <row r="172" spans="1:52" ht="36" customHeight="1" x14ac:dyDescent="0.2">
      <c r="A172" s="73">
        <v>154</v>
      </c>
      <c r="B172" s="170"/>
      <c r="C172" s="167"/>
      <c r="D172" s="167"/>
      <c r="E172" s="167"/>
      <c r="F172" s="167"/>
      <c r="G172" s="167"/>
      <c r="H172" s="167"/>
      <c r="I172" s="167"/>
      <c r="J172" s="167"/>
      <c r="K172" s="167"/>
      <c r="L172" s="167"/>
      <c r="M172" s="167"/>
      <c r="N172" s="167"/>
      <c r="O172" s="167"/>
      <c r="P172" s="168"/>
      <c r="Q172" s="168"/>
      <c r="R172" s="169"/>
      <c r="S172" s="169"/>
      <c r="T172" s="169"/>
      <c r="U172" s="134"/>
      <c r="V172" s="135"/>
      <c r="W172" s="135"/>
      <c r="X172" s="136"/>
      <c r="Y172" s="132"/>
      <c r="Z172" s="133"/>
      <c r="AA172" s="133"/>
      <c r="AB172" s="186"/>
      <c r="AC172" s="186"/>
      <c r="AD172" s="185"/>
      <c r="AE172" s="185"/>
      <c r="AF172" s="185"/>
      <c r="AG172" s="187">
        <f t="shared" si="8"/>
        <v>0</v>
      </c>
      <c r="AH172" s="187"/>
      <c r="AI172" s="187"/>
      <c r="AJ172" s="53"/>
      <c r="AK172" s="188"/>
      <c r="AL172" s="188"/>
      <c r="AM172" s="186"/>
      <c r="AN172" s="186"/>
      <c r="AO172" s="185"/>
      <c r="AP172" s="185"/>
      <c r="AQ172" s="185"/>
      <c r="AR172" s="187">
        <f t="shared" si="9"/>
        <v>0</v>
      </c>
      <c r="AS172" s="187"/>
      <c r="AT172" s="200"/>
      <c r="AU172" s="137"/>
      <c r="AV172" s="135"/>
      <c r="AW172" s="135"/>
      <c r="AX172" s="135"/>
      <c r="AY172" s="135"/>
      <c r="AZ172" s="136"/>
    </row>
    <row r="173" spans="1:52" ht="36" customHeight="1" x14ac:dyDescent="0.2">
      <c r="A173" s="73">
        <v>155</v>
      </c>
      <c r="B173" s="170"/>
      <c r="C173" s="167"/>
      <c r="D173" s="167"/>
      <c r="E173" s="167"/>
      <c r="F173" s="167"/>
      <c r="G173" s="167"/>
      <c r="H173" s="167"/>
      <c r="I173" s="167"/>
      <c r="J173" s="167"/>
      <c r="K173" s="167"/>
      <c r="L173" s="167"/>
      <c r="M173" s="167"/>
      <c r="N173" s="167"/>
      <c r="O173" s="167"/>
      <c r="P173" s="168"/>
      <c r="Q173" s="168"/>
      <c r="R173" s="169"/>
      <c r="S173" s="169"/>
      <c r="T173" s="169"/>
      <c r="U173" s="134"/>
      <c r="V173" s="135"/>
      <c r="W173" s="135"/>
      <c r="X173" s="136"/>
      <c r="Y173" s="132"/>
      <c r="Z173" s="133"/>
      <c r="AA173" s="133"/>
      <c r="AB173" s="186"/>
      <c r="AC173" s="186"/>
      <c r="AD173" s="185"/>
      <c r="AE173" s="185"/>
      <c r="AF173" s="185"/>
      <c r="AG173" s="187">
        <f t="shared" si="8"/>
        <v>0</v>
      </c>
      <c r="AH173" s="187"/>
      <c r="AI173" s="187"/>
      <c r="AJ173" s="53"/>
      <c r="AK173" s="188"/>
      <c r="AL173" s="188"/>
      <c r="AM173" s="186"/>
      <c r="AN173" s="186"/>
      <c r="AO173" s="185"/>
      <c r="AP173" s="185"/>
      <c r="AQ173" s="185"/>
      <c r="AR173" s="187">
        <f t="shared" si="9"/>
        <v>0</v>
      </c>
      <c r="AS173" s="187"/>
      <c r="AT173" s="200"/>
      <c r="AU173" s="137"/>
      <c r="AV173" s="135"/>
      <c r="AW173" s="135"/>
      <c r="AX173" s="135"/>
      <c r="AY173" s="135"/>
      <c r="AZ173" s="136"/>
    </row>
    <row r="174" spans="1:52" ht="36" customHeight="1" x14ac:dyDescent="0.2">
      <c r="A174" s="73">
        <v>156</v>
      </c>
      <c r="B174" s="170"/>
      <c r="C174" s="167"/>
      <c r="D174" s="167"/>
      <c r="E174" s="167"/>
      <c r="F174" s="167"/>
      <c r="G174" s="167"/>
      <c r="H174" s="167"/>
      <c r="I174" s="167"/>
      <c r="J174" s="167"/>
      <c r="K174" s="167"/>
      <c r="L174" s="167"/>
      <c r="M174" s="167"/>
      <c r="N174" s="167"/>
      <c r="O174" s="167"/>
      <c r="P174" s="168"/>
      <c r="Q174" s="168"/>
      <c r="R174" s="169"/>
      <c r="S174" s="169"/>
      <c r="T174" s="169"/>
      <c r="U174" s="134"/>
      <c r="V174" s="135"/>
      <c r="W174" s="135"/>
      <c r="X174" s="136"/>
      <c r="Y174" s="132"/>
      <c r="Z174" s="133"/>
      <c r="AA174" s="133"/>
      <c r="AB174" s="186"/>
      <c r="AC174" s="186"/>
      <c r="AD174" s="185"/>
      <c r="AE174" s="185"/>
      <c r="AF174" s="185"/>
      <c r="AG174" s="187">
        <f t="shared" si="8"/>
        <v>0</v>
      </c>
      <c r="AH174" s="187"/>
      <c r="AI174" s="187"/>
      <c r="AJ174" s="53"/>
      <c r="AK174" s="188"/>
      <c r="AL174" s="188"/>
      <c r="AM174" s="186"/>
      <c r="AN174" s="186"/>
      <c r="AO174" s="185"/>
      <c r="AP174" s="185"/>
      <c r="AQ174" s="185"/>
      <c r="AR174" s="187">
        <f t="shared" si="9"/>
        <v>0</v>
      </c>
      <c r="AS174" s="187"/>
      <c r="AT174" s="200"/>
      <c r="AU174" s="137"/>
      <c r="AV174" s="135"/>
      <c r="AW174" s="135"/>
      <c r="AX174" s="135"/>
      <c r="AY174" s="135"/>
      <c r="AZ174" s="136"/>
    </row>
    <row r="175" spans="1:52" ht="36" customHeight="1" x14ac:dyDescent="0.2">
      <c r="A175" s="73">
        <v>157</v>
      </c>
      <c r="B175" s="170"/>
      <c r="C175" s="167"/>
      <c r="D175" s="167"/>
      <c r="E175" s="167"/>
      <c r="F175" s="167"/>
      <c r="G175" s="167"/>
      <c r="H175" s="167"/>
      <c r="I175" s="167"/>
      <c r="J175" s="167"/>
      <c r="K175" s="167"/>
      <c r="L175" s="167"/>
      <c r="M175" s="167"/>
      <c r="N175" s="167"/>
      <c r="O175" s="167"/>
      <c r="P175" s="168"/>
      <c r="Q175" s="168"/>
      <c r="R175" s="169"/>
      <c r="S175" s="169"/>
      <c r="T175" s="169"/>
      <c r="U175" s="134"/>
      <c r="V175" s="135"/>
      <c r="W175" s="135"/>
      <c r="X175" s="136"/>
      <c r="Y175" s="132"/>
      <c r="Z175" s="133"/>
      <c r="AA175" s="133"/>
      <c r="AB175" s="186"/>
      <c r="AC175" s="186"/>
      <c r="AD175" s="185"/>
      <c r="AE175" s="185"/>
      <c r="AF175" s="185"/>
      <c r="AG175" s="187">
        <f t="shared" si="8"/>
        <v>0</v>
      </c>
      <c r="AH175" s="187"/>
      <c r="AI175" s="187"/>
      <c r="AJ175" s="53"/>
      <c r="AK175" s="188"/>
      <c r="AL175" s="188"/>
      <c r="AM175" s="186"/>
      <c r="AN175" s="186"/>
      <c r="AO175" s="185"/>
      <c r="AP175" s="185"/>
      <c r="AQ175" s="185"/>
      <c r="AR175" s="187">
        <f t="shared" si="9"/>
        <v>0</v>
      </c>
      <c r="AS175" s="187"/>
      <c r="AT175" s="200"/>
      <c r="AU175" s="137"/>
      <c r="AV175" s="135"/>
      <c r="AW175" s="135"/>
      <c r="AX175" s="135"/>
      <c r="AY175" s="135"/>
      <c r="AZ175" s="136"/>
    </row>
    <row r="176" spans="1:52" ht="36" customHeight="1" x14ac:dyDescent="0.2">
      <c r="A176" s="73">
        <v>158</v>
      </c>
      <c r="B176" s="170"/>
      <c r="C176" s="167"/>
      <c r="D176" s="167"/>
      <c r="E176" s="167"/>
      <c r="F176" s="167"/>
      <c r="G176" s="167"/>
      <c r="H176" s="167"/>
      <c r="I176" s="167"/>
      <c r="J176" s="167"/>
      <c r="K176" s="167"/>
      <c r="L176" s="167"/>
      <c r="M176" s="167"/>
      <c r="N176" s="167"/>
      <c r="O176" s="167"/>
      <c r="P176" s="168"/>
      <c r="Q176" s="168"/>
      <c r="R176" s="169"/>
      <c r="S176" s="169"/>
      <c r="T176" s="169"/>
      <c r="U176" s="134"/>
      <c r="V176" s="135"/>
      <c r="W176" s="135"/>
      <c r="X176" s="136"/>
      <c r="Y176" s="132"/>
      <c r="Z176" s="133"/>
      <c r="AA176" s="133"/>
      <c r="AB176" s="186"/>
      <c r="AC176" s="186"/>
      <c r="AD176" s="185"/>
      <c r="AE176" s="185"/>
      <c r="AF176" s="185"/>
      <c r="AG176" s="187">
        <f t="shared" si="8"/>
        <v>0</v>
      </c>
      <c r="AH176" s="187"/>
      <c r="AI176" s="187"/>
      <c r="AJ176" s="53"/>
      <c r="AK176" s="188"/>
      <c r="AL176" s="188"/>
      <c r="AM176" s="186"/>
      <c r="AN176" s="186"/>
      <c r="AO176" s="185"/>
      <c r="AP176" s="185"/>
      <c r="AQ176" s="185"/>
      <c r="AR176" s="187">
        <f t="shared" si="9"/>
        <v>0</v>
      </c>
      <c r="AS176" s="187"/>
      <c r="AT176" s="200"/>
      <c r="AU176" s="137"/>
      <c r="AV176" s="135"/>
      <c r="AW176" s="135"/>
      <c r="AX176" s="135"/>
      <c r="AY176" s="135"/>
      <c r="AZ176" s="136"/>
    </row>
    <row r="177" spans="1:52" ht="36" customHeight="1" x14ac:dyDescent="0.2">
      <c r="A177" s="73">
        <v>159</v>
      </c>
      <c r="B177" s="170"/>
      <c r="C177" s="167"/>
      <c r="D177" s="167"/>
      <c r="E177" s="167"/>
      <c r="F177" s="167"/>
      <c r="G177" s="167"/>
      <c r="H177" s="167"/>
      <c r="I177" s="167"/>
      <c r="J177" s="167"/>
      <c r="K177" s="167"/>
      <c r="L177" s="167"/>
      <c r="M177" s="167"/>
      <c r="N177" s="167"/>
      <c r="O177" s="167"/>
      <c r="P177" s="168"/>
      <c r="Q177" s="168"/>
      <c r="R177" s="169"/>
      <c r="S177" s="169"/>
      <c r="T177" s="169"/>
      <c r="U177" s="134"/>
      <c r="V177" s="135"/>
      <c r="W177" s="135"/>
      <c r="X177" s="136"/>
      <c r="Y177" s="132"/>
      <c r="Z177" s="133"/>
      <c r="AA177" s="133"/>
      <c r="AB177" s="186"/>
      <c r="AC177" s="186"/>
      <c r="AD177" s="185"/>
      <c r="AE177" s="185"/>
      <c r="AF177" s="185"/>
      <c r="AG177" s="187">
        <f t="shared" si="8"/>
        <v>0</v>
      </c>
      <c r="AH177" s="187"/>
      <c r="AI177" s="187"/>
      <c r="AJ177" s="53"/>
      <c r="AK177" s="188"/>
      <c r="AL177" s="188"/>
      <c r="AM177" s="186"/>
      <c r="AN177" s="186"/>
      <c r="AO177" s="185"/>
      <c r="AP177" s="185"/>
      <c r="AQ177" s="185"/>
      <c r="AR177" s="187">
        <f t="shared" si="9"/>
        <v>0</v>
      </c>
      <c r="AS177" s="187"/>
      <c r="AT177" s="200"/>
      <c r="AU177" s="137"/>
      <c r="AV177" s="135"/>
      <c r="AW177" s="135"/>
      <c r="AX177" s="135"/>
      <c r="AY177" s="135"/>
      <c r="AZ177" s="136"/>
    </row>
    <row r="178" spans="1:52" ht="36" customHeight="1" x14ac:dyDescent="0.2">
      <c r="A178" s="73">
        <v>160</v>
      </c>
      <c r="B178" s="170"/>
      <c r="C178" s="167"/>
      <c r="D178" s="167"/>
      <c r="E178" s="167"/>
      <c r="F178" s="167"/>
      <c r="G178" s="167"/>
      <c r="H178" s="167"/>
      <c r="I178" s="167"/>
      <c r="J178" s="167"/>
      <c r="K178" s="167"/>
      <c r="L178" s="167"/>
      <c r="M178" s="167"/>
      <c r="N178" s="167"/>
      <c r="O178" s="167"/>
      <c r="P178" s="168"/>
      <c r="Q178" s="168"/>
      <c r="R178" s="169"/>
      <c r="S178" s="169"/>
      <c r="T178" s="169"/>
      <c r="U178" s="134"/>
      <c r="V178" s="135"/>
      <c r="W178" s="135"/>
      <c r="X178" s="136"/>
      <c r="Y178" s="132"/>
      <c r="Z178" s="133"/>
      <c r="AA178" s="133"/>
      <c r="AB178" s="186"/>
      <c r="AC178" s="186"/>
      <c r="AD178" s="185"/>
      <c r="AE178" s="185"/>
      <c r="AF178" s="185"/>
      <c r="AG178" s="187">
        <f t="shared" si="8"/>
        <v>0</v>
      </c>
      <c r="AH178" s="187"/>
      <c r="AI178" s="187"/>
      <c r="AJ178" s="53"/>
      <c r="AK178" s="188"/>
      <c r="AL178" s="188"/>
      <c r="AM178" s="186"/>
      <c r="AN178" s="186"/>
      <c r="AO178" s="185"/>
      <c r="AP178" s="185"/>
      <c r="AQ178" s="185"/>
      <c r="AR178" s="187">
        <f t="shared" si="9"/>
        <v>0</v>
      </c>
      <c r="AS178" s="187"/>
      <c r="AT178" s="200"/>
      <c r="AU178" s="137"/>
      <c r="AV178" s="135"/>
      <c r="AW178" s="135"/>
      <c r="AX178" s="135"/>
      <c r="AY178" s="135"/>
      <c r="AZ178" s="136"/>
    </row>
    <row r="179" spans="1:52" ht="36" customHeight="1" x14ac:dyDescent="0.2">
      <c r="A179" s="73">
        <v>161</v>
      </c>
      <c r="B179" s="170"/>
      <c r="C179" s="167"/>
      <c r="D179" s="167"/>
      <c r="E179" s="167"/>
      <c r="F179" s="167"/>
      <c r="G179" s="167"/>
      <c r="H179" s="167"/>
      <c r="I179" s="167"/>
      <c r="J179" s="167"/>
      <c r="K179" s="167"/>
      <c r="L179" s="167"/>
      <c r="M179" s="167"/>
      <c r="N179" s="167"/>
      <c r="O179" s="167"/>
      <c r="P179" s="168"/>
      <c r="Q179" s="168"/>
      <c r="R179" s="169"/>
      <c r="S179" s="169"/>
      <c r="T179" s="169"/>
      <c r="U179" s="134"/>
      <c r="V179" s="135"/>
      <c r="W179" s="135"/>
      <c r="X179" s="136"/>
      <c r="Y179" s="132"/>
      <c r="Z179" s="133"/>
      <c r="AA179" s="133"/>
      <c r="AB179" s="186"/>
      <c r="AC179" s="186"/>
      <c r="AD179" s="185"/>
      <c r="AE179" s="185"/>
      <c r="AF179" s="185"/>
      <c r="AG179" s="187">
        <f t="shared" ref="AG179:AG206" si="10">AD179*AB179</f>
        <v>0</v>
      </c>
      <c r="AH179" s="187"/>
      <c r="AI179" s="187"/>
      <c r="AJ179" s="53"/>
      <c r="AK179" s="188"/>
      <c r="AL179" s="188"/>
      <c r="AM179" s="186"/>
      <c r="AN179" s="186"/>
      <c r="AO179" s="185"/>
      <c r="AP179" s="185"/>
      <c r="AQ179" s="185"/>
      <c r="AR179" s="187">
        <f t="shared" ref="AR179:AR206" si="11">AO179*AM179</f>
        <v>0</v>
      </c>
      <c r="AS179" s="187"/>
      <c r="AT179" s="200"/>
      <c r="AU179" s="137"/>
      <c r="AV179" s="135"/>
      <c r="AW179" s="135"/>
      <c r="AX179" s="135"/>
      <c r="AY179" s="135"/>
      <c r="AZ179" s="136"/>
    </row>
    <row r="180" spans="1:52" ht="36" customHeight="1" x14ac:dyDescent="0.2">
      <c r="A180" s="73">
        <v>162</v>
      </c>
      <c r="B180" s="170"/>
      <c r="C180" s="167"/>
      <c r="D180" s="167"/>
      <c r="E180" s="167"/>
      <c r="F180" s="167"/>
      <c r="G180" s="167"/>
      <c r="H180" s="167"/>
      <c r="I180" s="167"/>
      <c r="J180" s="167"/>
      <c r="K180" s="167"/>
      <c r="L180" s="167"/>
      <c r="M180" s="167"/>
      <c r="N180" s="167"/>
      <c r="O180" s="167"/>
      <c r="P180" s="168"/>
      <c r="Q180" s="168"/>
      <c r="R180" s="169"/>
      <c r="S180" s="169"/>
      <c r="T180" s="169"/>
      <c r="U180" s="134"/>
      <c r="V180" s="135"/>
      <c r="W180" s="135"/>
      <c r="X180" s="136"/>
      <c r="Y180" s="132"/>
      <c r="Z180" s="133"/>
      <c r="AA180" s="133"/>
      <c r="AB180" s="186"/>
      <c r="AC180" s="186"/>
      <c r="AD180" s="185"/>
      <c r="AE180" s="185"/>
      <c r="AF180" s="185"/>
      <c r="AG180" s="187">
        <f t="shared" si="10"/>
        <v>0</v>
      </c>
      <c r="AH180" s="187"/>
      <c r="AI180" s="187"/>
      <c r="AJ180" s="53"/>
      <c r="AK180" s="188"/>
      <c r="AL180" s="188"/>
      <c r="AM180" s="186"/>
      <c r="AN180" s="186"/>
      <c r="AO180" s="185"/>
      <c r="AP180" s="185"/>
      <c r="AQ180" s="185"/>
      <c r="AR180" s="187">
        <f t="shared" si="11"/>
        <v>0</v>
      </c>
      <c r="AS180" s="187"/>
      <c r="AT180" s="200"/>
      <c r="AU180" s="137"/>
      <c r="AV180" s="135"/>
      <c r="AW180" s="135"/>
      <c r="AX180" s="135"/>
      <c r="AY180" s="135"/>
      <c r="AZ180" s="136"/>
    </row>
    <row r="181" spans="1:52" ht="36" customHeight="1" x14ac:dyDescent="0.2">
      <c r="A181" s="73">
        <v>163</v>
      </c>
      <c r="B181" s="170"/>
      <c r="C181" s="167"/>
      <c r="D181" s="167"/>
      <c r="E181" s="167"/>
      <c r="F181" s="167"/>
      <c r="G181" s="167"/>
      <c r="H181" s="167"/>
      <c r="I181" s="167"/>
      <c r="J181" s="167"/>
      <c r="K181" s="167"/>
      <c r="L181" s="167"/>
      <c r="M181" s="167"/>
      <c r="N181" s="167"/>
      <c r="O181" s="167"/>
      <c r="P181" s="168"/>
      <c r="Q181" s="168"/>
      <c r="R181" s="169"/>
      <c r="S181" s="169"/>
      <c r="T181" s="169"/>
      <c r="U181" s="134"/>
      <c r="V181" s="135"/>
      <c r="W181" s="135"/>
      <c r="X181" s="136"/>
      <c r="Y181" s="132"/>
      <c r="Z181" s="133"/>
      <c r="AA181" s="133"/>
      <c r="AB181" s="186"/>
      <c r="AC181" s="186"/>
      <c r="AD181" s="185"/>
      <c r="AE181" s="185"/>
      <c r="AF181" s="185"/>
      <c r="AG181" s="187">
        <f t="shared" si="10"/>
        <v>0</v>
      </c>
      <c r="AH181" s="187"/>
      <c r="AI181" s="187"/>
      <c r="AJ181" s="53"/>
      <c r="AK181" s="188"/>
      <c r="AL181" s="188"/>
      <c r="AM181" s="186"/>
      <c r="AN181" s="186"/>
      <c r="AO181" s="185"/>
      <c r="AP181" s="185"/>
      <c r="AQ181" s="185"/>
      <c r="AR181" s="187">
        <f t="shared" si="11"/>
        <v>0</v>
      </c>
      <c r="AS181" s="187"/>
      <c r="AT181" s="200"/>
      <c r="AU181" s="137"/>
      <c r="AV181" s="135"/>
      <c r="AW181" s="135"/>
      <c r="AX181" s="135"/>
      <c r="AY181" s="135"/>
      <c r="AZ181" s="136"/>
    </row>
    <row r="182" spans="1:52" ht="36" customHeight="1" x14ac:dyDescent="0.2">
      <c r="A182" s="73">
        <v>164</v>
      </c>
      <c r="B182" s="170"/>
      <c r="C182" s="167"/>
      <c r="D182" s="167"/>
      <c r="E182" s="167"/>
      <c r="F182" s="167"/>
      <c r="G182" s="167"/>
      <c r="H182" s="167"/>
      <c r="I182" s="167"/>
      <c r="J182" s="167"/>
      <c r="K182" s="167"/>
      <c r="L182" s="167"/>
      <c r="M182" s="167"/>
      <c r="N182" s="167"/>
      <c r="O182" s="167"/>
      <c r="P182" s="168"/>
      <c r="Q182" s="168"/>
      <c r="R182" s="169"/>
      <c r="S182" s="169"/>
      <c r="T182" s="169"/>
      <c r="U182" s="134"/>
      <c r="V182" s="135"/>
      <c r="W182" s="135"/>
      <c r="X182" s="136"/>
      <c r="Y182" s="132"/>
      <c r="Z182" s="133"/>
      <c r="AA182" s="133"/>
      <c r="AB182" s="186"/>
      <c r="AC182" s="186"/>
      <c r="AD182" s="185"/>
      <c r="AE182" s="185"/>
      <c r="AF182" s="185"/>
      <c r="AG182" s="187">
        <f t="shared" si="10"/>
        <v>0</v>
      </c>
      <c r="AH182" s="187"/>
      <c r="AI182" s="187"/>
      <c r="AJ182" s="53"/>
      <c r="AK182" s="188"/>
      <c r="AL182" s="188"/>
      <c r="AM182" s="186"/>
      <c r="AN182" s="186"/>
      <c r="AO182" s="185"/>
      <c r="AP182" s="185"/>
      <c r="AQ182" s="185"/>
      <c r="AR182" s="187">
        <f t="shared" si="11"/>
        <v>0</v>
      </c>
      <c r="AS182" s="187"/>
      <c r="AT182" s="200"/>
      <c r="AU182" s="137"/>
      <c r="AV182" s="135"/>
      <c r="AW182" s="135"/>
      <c r="AX182" s="135"/>
      <c r="AY182" s="135"/>
      <c r="AZ182" s="136"/>
    </row>
    <row r="183" spans="1:52" ht="36" customHeight="1" x14ac:dyDescent="0.2">
      <c r="A183" s="73">
        <v>165</v>
      </c>
      <c r="B183" s="170"/>
      <c r="C183" s="167"/>
      <c r="D183" s="167"/>
      <c r="E183" s="167"/>
      <c r="F183" s="167"/>
      <c r="G183" s="167"/>
      <c r="H183" s="167"/>
      <c r="I183" s="167"/>
      <c r="J183" s="167"/>
      <c r="K183" s="167"/>
      <c r="L183" s="167"/>
      <c r="M183" s="167"/>
      <c r="N183" s="167"/>
      <c r="O183" s="167"/>
      <c r="P183" s="168"/>
      <c r="Q183" s="168"/>
      <c r="R183" s="169"/>
      <c r="S183" s="169"/>
      <c r="T183" s="169"/>
      <c r="U183" s="134"/>
      <c r="V183" s="135"/>
      <c r="W183" s="135"/>
      <c r="X183" s="136"/>
      <c r="Y183" s="132"/>
      <c r="Z183" s="133"/>
      <c r="AA183" s="133"/>
      <c r="AB183" s="186"/>
      <c r="AC183" s="186"/>
      <c r="AD183" s="185"/>
      <c r="AE183" s="185"/>
      <c r="AF183" s="185"/>
      <c r="AG183" s="187">
        <f t="shared" si="10"/>
        <v>0</v>
      </c>
      <c r="AH183" s="187"/>
      <c r="AI183" s="187"/>
      <c r="AJ183" s="53"/>
      <c r="AK183" s="188"/>
      <c r="AL183" s="188"/>
      <c r="AM183" s="186"/>
      <c r="AN183" s="186"/>
      <c r="AO183" s="185"/>
      <c r="AP183" s="185"/>
      <c r="AQ183" s="185"/>
      <c r="AR183" s="187">
        <f t="shared" si="11"/>
        <v>0</v>
      </c>
      <c r="AS183" s="187"/>
      <c r="AT183" s="200"/>
      <c r="AU183" s="137"/>
      <c r="AV183" s="135"/>
      <c r="AW183" s="135"/>
      <c r="AX183" s="135"/>
      <c r="AY183" s="135"/>
      <c r="AZ183" s="136"/>
    </row>
    <row r="184" spans="1:52" ht="36" customHeight="1" x14ac:dyDescent="0.2">
      <c r="A184" s="73">
        <v>166</v>
      </c>
      <c r="B184" s="170"/>
      <c r="C184" s="167"/>
      <c r="D184" s="167"/>
      <c r="E184" s="167"/>
      <c r="F184" s="167"/>
      <c r="G184" s="167"/>
      <c r="H184" s="167"/>
      <c r="I184" s="167"/>
      <c r="J184" s="167"/>
      <c r="K184" s="167"/>
      <c r="L184" s="167"/>
      <c r="M184" s="167"/>
      <c r="N184" s="167"/>
      <c r="O184" s="167"/>
      <c r="P184" s="168"/>
      <c r="Q184" s="168"/>
      <c r="R184" s="169"/>
      <c r="S184" s="169"/>
      <c r="T184" s="169"/>
      <c r="U184" s="134"/>
      <c r="V184" s="135"/>
      <c r="W184" s="135"/>
      <c r="X184" s="136"/>
      <c r="Y184" s="132"/>
      <c r="Z184" s="133"/>
      <c r="AA184" s="133"/>
      <c r="AB184" s="186"/>
      <c r="AC184" s="186"/>
      <c r="AD184" s="185"/>
      <c r="AE184" s="185"/>
      <c r="AF184" s="185"/>
      <c r="AG184" s="187">
        <f t="shared" si="10"/>
        <v>0</v>
      </c>
      <c r="AH184" s="187"/>
      <c r="AI184" s="187"/>
      <c r="AJ184" s="53"/>
      <c r="AK184" s="188"/>
      <c r="AL184" s="188"/>
      <c r="AM184" s="186"/>
      <c r="AN184" s="186"/>
      <c r="AO184" s="185"/>
      <c r="AP184" s="185"/>
      <c r="AQ184" s="185"/>
      <c r="AR184" s="187">
        <f t="shared" si="11"/>
        <v>0</v>
      </c>
      <c r="AS184" s="187"/>
      <c r="AT184" s="200"/>
      <c r="AU184" s="137"/>
      <c r="AV184" s="135"/>
      <c r="AW184" s="135"/>
      <c r="AX184" s="135"/>
      <c r="AY184" s="135"/>
      <c r="AZ184" s="136"/>
    </row>
    <row r="185" spans="1:52" ht="36" customHeight="1" x14ac:dyDescent="0.2">
      <c r="A185" s="73">
        <v>167</v>
      </c>
      <c r="B185" s="170"/>
      <c r="C185" s="167"/>
      <c r="D185" s="167"/>
      <c r="E185" s="167"/>
      <c r="F185" s="167"/>
      <c r="G185" s="167"/>
      <c r="H185" s="167"/>
      <c r="I185" s="167"/>
      <c r="J185" s="167"/>
      <c r="K185" s="167"/>
      <c r="L185" s="167"/>
      <c r="M185" s="167"/>
      <c r="N185" s="167"/>
      <c r="O185" s="167"/>
      <c r="P185" s="168"/>
      <c r="Q185" s="168"/>
      <c r="R185" s="169"/>
      <c r="S185" s="169"/>
      <c r="T185" s="169"/>
      <c r="U185" s="134"/>
      <c r="V185" s="135"/>
      <c r="W185" s="135"/>
      <c r="X185" s="136"/>
      <c r="Y185" s="132"/>
      <c r="Z185" s="133"/>
      <c r="AA185" s="133"/>
      <c r="AB185" s="186"/>
      <c r="AC185" s="186"/>
      <c r="AD185" s="185"/>
      <c r="AE185" s="185"/>
      <c r="AF185" s="185"/>
      <c r="AG185" s="187">
        <f t="shared" si="10"/>
        <v>0</v>
      </c>
      <c r="AH185" s="187"/>
      <c r="AI185" s="187"/>
      <c r="AJ185" s="53"/>
      <c r="AK185" s="188"/>
      <c r="AL185" s="188"/>
      <c r="AM185" s="186"/>
      <c r="AN185" s="186"/>
      <c r="AO185" s="185"/>
      <c r="AP185" s="185"/>
      <c r="AQ185" s="185"/>
      <c r="AR185" s="187">
        <f t="shared" si="11"/>
        <v>0</v>
      </c>
      <c r="AS185" s="187"/>
      <c r="AT185" s="200"/>
      <c r="AU185" s="137"/>
      <c r="AV185" s="135"/>
      <c r="AW185" s="135"/>
      <c r="AX185" s="135"/>
      <c r="AY185" s="135"/>
      <c r="AZ185" s="136"/>
    </row>
    <row r="186" spans="1:52" ht="36" customHeight="1" x14ac:dyDescent="0.2">
      <c r="A186" s="73">
        <v>168</v>
      </c>
      <c r="B186" s="170"/>
      <c r="C186" s="167"/>
      <c r="D186" s="167"/>
      <c r="E186" s="167"/>
      <c r="F186" s="167"/>
      <c r="G186" s="167"/>
      <c r="H186" s="167"/>
      <c r="I186" s="167"/>
      <c r="J186" s="167"/>
      <c r="K186" s="167"/>
      <c r="L186" s="167"/>
      <c r="M186" s="167"/>
      <c r="N186" s="167"/>
      <c r="O186" s="167"/>
      <c r="P186" s="168"/>
      <c r="Q186" s="168"/>
      <c r="R186" s="169"/>
      <c r="S186" s="169"/>
      <c r="T186" s="169"/>
      <c r="U186" s="134"/>
      <c r="V186" s="135"/>
      <c r="W186" s="135"/>
      <c r="X186" s="136"/>
      <c r="Y186" s="132"/>
      <c r="Z186" s="133"/>
      <c r="AA186" s="133"/>
      <c r="AB186" s="186"/>
      <c r="AC186" s="186"/>
      <c r="AD186" s="185"/>
      <c r="AE186" s="185"/>
      <c r="AF186" s="185"/>
      <c r="AG186" s="187">
        <f t="shared" si="10"/>
        <v>0</v>
      </c>
      <c r="AH186" s="187"/>
      <c r="AI186" s="187"/>
      <c r="AJ186" s="53"/>
      <c r="AK186" s="188"/>
      <c r="AL186" s="188"/>
      <c r="AM186" s="186"/>
      <c r="AN186" s="186"/>
      <c r="AO186" s="185"/>
      <c r="AP186" s="185"/>
      <c r="AQ186" s="185"/>
      <c r="AR186" s="187">
        <f t="shared" si="11"/>
        <v>0</v>
      </c>
      <c r="AS186" s="187"/>
      <c r="AT186" s="200"/>
      <c r="AU186" s="137"/>
      <c r="AV186" s="135"/>
      <c r="AW186" s="135"/>
      <c r="AX186" s="135"/>
      <c r="AY186" s="135"/>
      <c r="AZ186" s="136"/>
    </row>
    <row r="187" spans="1:52" ht="36" customHeight="1" x14ac:dyDescent="0.2">
      <c r="A187" s="73">
        <v>169</v>
      </c>
      <c r="B187" s="170"/>
      <c r="C187" s="167"/>
      <c r="D187" s="167"/>
      <c r="E187" s="167"/>
      <c r="F187" s="167"/>
      <c r="G187" s="167"/>
      <c r="H187" s="167"/>
      <c r="I187" s="167"/>
      <c r="J187" s="167"/>
      <c r="K187" s="167"/>
      <c r="L187" s="167"/>
      <c r="M187" s="167"/>
      <c r="N187" s="167"/>
      <c r="O187" s="167"/>
      <c r="P187" s="168"/>
      <c r="Q187" s="168"/>
      <c r="R187" s="169"/>
      <c r="S187" s="169"/>
      <c r="T187" s="169"/>
      <c r="U187" s="134"/>
      <c r="V187" s="135"/>
      <c r="W187" s="135"/>
      <c r="X187" s="136"/>
      <c r="Y187" s="132"/>
      <c r="Z187" s="133"/>
      <c r="AA187" s="133"/>
      <c r="AB187" s="186"/>
      <c r="AC187" s="186"/>
      <c r="AD187" s="185"/>
      <c r="AE187" s="185"/>
      <c r="AF187" s="185"/>
      <c r="AG187" s="187">
        <f t="shared" si="10"/>
        <v>0</v>
      </c>
      <c r="AH187" s="187"/>
      <c r="AI187" s="187"/>
      <c r="AJ187" s="53"/>
      <c r="AK187" s="188"/>
      <c r="AL187" s="188"/>
      <c r="AM187" s="186"/>
      <c r="AN187" s="186"/>
      <c r="AO187" s="185"/>
      <c r="AP187" s="185"/>
      <c r="AQ187" s="185"/>
      <c r="AR187" s="187">
        <f t="shared" si="11"/>
        <v>0</v>
      </c>
      <c r="AS187" s="187"/>
      <c r="AT187" s="200"/>
      <c r="AU187" s="137"/>
      <c r="AV187" s="135"/>
      <c r="AW187" s="135"/>
      <c r="AX187" s="135"/>
      <c r="AY187" s="135"/>
      <c r="AZ187" s="136"/>
    </row>
    <row r="188" spans="1:52" ht="36" customHeight="1" x14ac:dyDescent="0.2">
      <c r="A188" s="73">
        <v>170</v>
      </c>
      <c r="B188" s="170"/>
      <c r="C188" s="167"/>
      <c r="D188" s="167"/>
      <c r="E188" s="167"/>
      <c r="F188" s="167"/>
      <c r="G188" s="167"/>
      <c r="H188" s="167"/>
      <c r="I188" s="167"/>
      <c r="J188" s="167"/>
      <c r="K188" s="167"/>
      <c r="L188" s="167"/>
      <c r="M188" s="167"/>
      <c r="N188" s="167"/>
      <c r="O188" s="167"/>
      <c r="P188" s="168"/>
      <c r="Q188" s="168"/>
      <c r="R188" s="169"/>
      <c r="S188" s="169"/>
      <c r="T188" s="169"/>
      <c r="U188" s="134"/>
      <c r="V188" s="135"/>
      <c r="W188" s="135"/>
      <c r="X188" s="136"/>
      <c r="Y188" s="132"/>
      <c r="Z188" s="133"/>
      <c r="AA188" s="133"/>
      <c r="AB188" s="186"/>
      <c r="AC188" s="186"/>
      <c r="AD188" s="185"/>
      <c r="AE188" s="185"/>
      <c r="AF188" s="185"/>
      <c r="AG188" s="187">
        <f t="shared" si="10"/>
        <v>0</v>
      </c>
      <c r="AH188" s="187"/>
      <c r="AI188" s="187"/>
      <c r="AJ188" s="53"/>
      <c r="AK188" s="188"/>
      <c r="AL188" s="188"/>
      <c r="AM188" s="186"/>
      <c r="AN188" s="186"/>
      <c r="AO188" s="185"/>
      <c r="AP188" s="185"/>
      <c r="AQ188" s="185"/>
      <c r="AR188" s="187">
        <f t="shared" si="11"/>
        <v>0</v>
      </c>
      <c r="AS188" s="187"/>
      <c r="AT188" s="200"/>
      <c r="AU188" s="137"/>
      <c r="AV188" s="135"/>
      <c r="AW188" s="135"/>
      <c r="AX188" s="135"/>
      <c r="AY188" s="135"/>
      <c r="AZ188" s="136"/>
    </row>
    <row r="189" spans="1:52" ht="36" customHeight="1" x14ac:dyDescent="0.2">
      <c r="A189" s="73">
        <v>171</v>
      </c>
      <c r="B189" s="170"/>
      <c r="C189" s="167"/>
      <c r="D189" s="167"/>
      <c r="E189" s="167"/>
      <c r="F189" s="167"/>
      <c r="G189" s="167"/>
      <c r="H189" s="167"/>
      <c r="I189" s="167"/>
      <c r="J189" s="167"/>
      <c r="K189" s="167"/>
      <c r="L189" s="167"/>
      <c r="M189" s="167"/>
      <c r="N189" s="167"/>
      <c r="O189" s="167"/>
      <c r="P189" s="168"/>
      <c r="Q189" s="168"/>
      <c r="R189" s="169"/>
      <c r="S189" s="169"/>
      <c r="T189" s="169"/>
      <c r="U189" s="134"/>
      <c r="V189" s="135"/>
      <c r="W189" s="135"/>
      <c r="X189" s="136"/>
      <c r="Y189" s="132"/>
      <c r="Z189" s="133"/>
      <c r="AA189" s="133"/>
      <c r="AB189" s="186"/>
      <c r="AC189" s="186"/>
      <c r="AD189" s="185"/>
      <c r="AE189" s="185"/>
      <c r="AF189" s="185"/>
      <c r="AG189" s="187">
        <f t="shared" si="10"/>
        <v>0</v>
      </c>
      <c r="AH189" s="187"/>
      <c r="AI189" s="187"/>
      <c r="AJ189" s="53"/>
      <c r="AK189" s="188"/>
      <c r="AL189" s="188"/>
      <c r="AM189" s="186"/>
      <c r="AN189" s="186"/>
      <c r="AO189" s="185"/>
      <c r="AP189" s="185"/>
      <c r="AQ189" s="185"/>
      <c r="AR189" s="187">
        <f t="shared" si="11"/>
        <v>0</v>
      </c>
      <c r="AS189" s="187"/>
      <c r="AT189" s="200"/>
      <c r="AU189" s="137"/>
      <c r="AV189" s="135"/>
      <c r="AW189" s="135"/>
      <c r="AX189" s="135"/>
      <c r="AY189" s="135"/>
      <c r="AZ189" s="136"/>
    </row>
    <row r="190" spans="1:52" ht="36" customHeight="1" x14ac:dyDescent="0.2">
      <c r="A190" s="73">
        <v>172</v>
      </c>
      <c r="B190" s="170"/>
      <c r="C190" s="167"/>
      <c r="D190" s="167"/>
      <c r="E190" s="167"/>
      <c r="F190" s="167"/>
      <c r="G190" s="167"/>
      <c r="H190" s="167"/>
      <c r="I190" s="167"/>
      <c r="J190" s="167"/>
      <c r="K190" s="167"/>
      <c r="L190" s="167"/>
      <c r="M190" s="167"/>
      <c r="N190" s="167"/>
      <c r="O190" s="167"/>
      <c r="P190" s="168"/>
      <c r="Q190" s="168"/>
      <c r="R190" s="169"/>
      <c r="S190" s="169"/>
      <c r="T190" s="169"/>
      <c r="U190" s="134"/>
      <c r="V190" s="135"/>
      <c r="W190" s="135"/>
      <c r="X190" s="136"/>
      <c r="Y190" s="132"/>
      <c r="Z190" s="133"/>
      <c r="AA190" s="133"/>
      <c r="AB190" s="186"/>
      <c r="AC190" s="186"/>
      <c r="AD190" s="185"/>
      <c r="AE190" s="185"/>
      <c r="AF190" s="185"/>
      <c r="AG190" s="187">
        <f t="shared" si="10"/>
        <v>0</v>
      </c>
      <c r="AH190" s="187"/>
      <c r="AI190" s="187"/>
      <c r="AJ190" s="53"/>
      <c r="AK190" s="188"/>
      <c r="AL190" s="188"/>
      <c r="AM190" s="186"/>
      <c r="AN190" s="186"/>
      <c r="AO190" s="185"/>
      <c r="AP190" s="185"/>
      <c r="AQ190" s="185"/>
      <c r="AR190" s="187">
        <f t="shared" si="11"/>
        <v>0</v>
      </c>
      <c r="AS190" s="187"/>
      <c r="AT190" s="200"/>
      <c r="AU190" s="137"/>
      <c r="AV190" s="135"/>
      <c r="AW190" s="135"/>
      <c r="AX190" s="135"/>
      <c r="AY190" s="135"/>
      <c r="AZ190" s="136"/>
    </row>
    <row r="191" spans="1:52" ht="36" customHeight="1" x14ac:dyDescent="0.2">
      <c r="A191" s="73">
        <v>173</v>
      </c>
      <c r="B191" s="170"/>
      <c r="C191" s="167"/>
      <c r="D191" s="167"/>
      <c r="E191" s="167"/>
      <c r="F191" s="167"/>
      <c r="G191" s="167"/>
      <c r="H191" s="167"/>
      <c r="I191" s="167"/>
      <c r="J191" s="167"/>
      <c r="K191" s="167"/>
      <c r="L191" s="167"/>
      <c r="M191" s="167"/>
      <c r="N191" s="167"/>
      <c r="O191" s="167"/>
      <c r="P191" s="168"/>
      <c r="Q191" s="168"/>
      <c r="R191" s="169"/>
      <c r="S191" s="169"/>
      <c r="T191" s="169"/>
      <c r="U191" s="134"/>
      <c r="V191" s="135"/>
      <c r="W191" s="135"/>
      <c r="X191" s="136"/>
      <c r="Y191" s="132"/>
      <c r="Z191" s="133"/>
      <c r="AA191" s="133"/>
      <c r="AB191" s="186"/>
      <c r="AC191" s="186"/>
      <c r="AD191" s="185"/>
      <c r="AE191" s="185"/>
      <c r="AF191" s="185"/>
      <c r="AG191" s="187">
        <f t="shared" si="10"/>
        <v>0</v>
      </c>
      <c r="AH191" s="187"/>
      <c r="AI191" s="187"/>
      <c r="AJ191" s="53"/>
      <c r="AK191" s="188"/>
      <c r="AL191" s="188"/>
      <c r="AM191" s="186"/>
      <c r="AN191" s="186"/>
      <c r="AO191" s="185"/>
      <c r="AP191" s="185"/>
      <c r="AQ191" s="185"/>
      <c r="AR191" s="187">
        <f t="shared" si="11"/>
        <v>0</v>
      </c>
      <c r="AS191" s="187"/>
      <c r="AT191" s="200"/>
      <c r="AU191" s="137"/>
      <c r="AV191" s="135"/>
      <c r="AW191" s="135"/>
      <c r="AX191" s="135"/>
      <c r="AY191" s="135"/>
      <c r="AZ191" s="136"/>
    </row>
    <row r="192" spans="1:52" ht="36" customHeight="1" x14ac:dyDescent="0.2">
      <c r="A192" s="73">
        <v>174</v>
      </c>
      <c r="B192" s="170"/>
      <c r="C192" s="167"/>
      <c r="D192" s="167"/>
      <c r="E192" s="167"/>
      <c r="F192" s="167"/>
      <c r="G192" s="167"/>
      <c r="H192" s="167"/>
      <c r="I192" s="167"/>
      <c r="J192" s="167"/>
      <c r="K192" s="167"/>
      <c r="L192" s="167"/>
      <c r="M192" s="167"/>
      <c r="N192" s="167"/>
      <c r="O192" s="167"/>
      <c r="P192" s="168"/>
      <c r="Q192" s="168"/>
      <c r="R192" s="169"/>
      <c r="S192" s="169"/>
      <c r="T192" s="169"/>
      <c r="U192" s="134"/>
      <c r="V192" s="135"/>
      <c r="W192" s="135"/>
      <c r="X192" s="136"/>
      <c r="Y192" s="132"/>
      <c r="Z192" s="133"/>
      <c r="AA192" s="133"/>
      <c r="AB192" s="186"/>
      <c r="AC192" s="186"/>
      <c r="AD192" s="185"/>
      <c r="AE192" s="185"/>
      <c r="AF192" s="185"/>
      <c r="AG192" s="187">
        <f t="shared" si="10"/>
        <v>0</v>
      </c>
      <c r="AH192" s="187"/>
      <c r="AI192" s="187"/>
      <c r="AJ192" s="53"/>
      <c r="AK192" s="188"/>
      <c r="AL192" s="188"/>
      <c r="AM192" s="186"/>
      <c r="AN192" s="186"/>
      <c r="AO192" s="185"/>
      <c r="AP192" s="185"/>
      <c r="AQ192" s="185"/>
      <c r="AR192" s="187">
        <f t="shared" si="11"/>
        <v>0</v>
      </c>
      <c r="AS192" s="187"/>
      <c r="AT192" s="200"/>
      <c r="AU192" s="137"/>
      <c r="AV192" s="135"/>
      <c r="AW192" s="135"/>
      <c r="AX192" s="135"/>
      <c r="AY192" s="135"/>
      <c r="AZ192" s="136"/>
    </row>
    <row r="193" spans="1:52" ht="36" customHeight="1" x14ac:dyDescent="0.2">
      <c r="A193" s="73">
        <v>175</v>
      </c>
      <c r="B193" s="170"/>
      <c r="C193" s="167"/>
      <c r="D193" s="167"/>
      <c r="E193" s="167"/>
      <c r="F193" s="167"/>
      <c r="G193" s="167"/>
      <c r="H193" s="167"/>
      <c r="I193" s="167"/>
      <c r="J193" s="167"/>
      <c r="K193" s="167"/>
      <c r="L193" s="167"/>
      <c r="M193" s="167"/>
      <c r="N193" s="167"/>
      <c r="O193" s="167"/>
      <c r="P193" s="168"/>
      <c r="Q193" s="168"/>
      <c r="R193" s="169"/>
      <c r="S193" s="169"/>
      <c r="T193" s="169"/>
      <c r="U193" s="134"/>
      <c r="V193" s="135"/>
      <c r="W193" s="135"/>
      <c r="X193" s="136"/>
      <c r="Y193" s="132"/>
      <c r="Z193" s="133"/>
      <c r="AA193" s="133"/>
      <c r="AB193" s="186"/>
      <c r="AC193" s="186"/>
      <c r="AD193" s="185"/>
      <c r="AE193" s="185"/>
      <c r="AF193" s="185"/>
      <c r="AG193" s="187">
        <f t="shared" si="10"/>
        <v>0</v>
      </c>
      <c r="AH193" s="187"/>
      <c r="AI193" s="187"/>
      <c r="AJ193" s="53"/>
      <c r="AK193" s="188"/>
      <c r="AL193" s="188"/>
      <c r="AM193" s="186"/>
      <c r="AN193" s="186"/>
      <c r="AO193" s="185"/>
      <c r="AP193" s="185"/>
      <c r="AQ193" s="185"/>
      <c r="AR193" s="187">
        <f t="shared" si="11"/>
        <v>0</v>
      </c>
      <c r="AS193" s="187"/>
      <c r="AT193" s="200"/>
      <c r="AU193" s="137"/>
      <c r="AV193" s="135"/>
      <c r="AW193" s="135"/>
      <c r="AX193" s="135"/>
      <c r="AY193" s="135"/>
      <c r="AZ193" s="136"/>
    </row>
    <row r="194" spans="1:52" ht="36" customHeight="1" x14ac:dyDescent="0.2">
      <c r="A194" s="73">
        <v>176</v>
      </c>
      <c r="B194" s="170"/>
      <c r="C194" s="167"/>
      <c r="D194" s="167"/>
      <c r="E194" s="167"/>
      <c r="F194" s="167"/>
      <c r="G194" s="167"/>
      <c r="H194" s="167"/>
      <c r="I194" s="167"/>
      <c r="J194" s="167"/>
      <c r="K194" s="167"/>
      <c r="L194" s="167"/>
      <c r="M194" s="167"/>
      <c r="N194" s="167"/>
      <c r="O194" s="167"/>
      <c r="P194" s="168"/>
      <c r="Q194" s="168"/>
      <c r="R194" s="169"/>
      <c r="S194" s="169"/>
      <c r="T194" s="169"/>
      <c r="U194" s="134"/>
      <c r="V194" s="135"/>
      <c r="W194" s="135"/>
      <c r="X194" s="136"/>
      <c r="Y194" s="132"/>
      <c r="Z194" s="133"/>
      <c r="AA194" s="133"/>
      <c r="AB194" s="186"/>
      <c r="AC194" s="186"/>
      <c r="AD194" s="185"/>
      <c r="AE194" s="185"/>
      <c r="AF194" s="185"/>
      <c r="AG194" s="187">
        <f t="shared" si="10"/>
        <v>0</v>
      </c>
      <c r="AH194" s="187"/>
      <c r="AI194" s="187"/>
      <c r="AJ194" s="53"/>
      <c r="AK194" s="188"/>
      <c r="AL194" s="188"/>
      <c r="AM194" s="186"/>
      <c r="AN194" s="186"/>
      <c r="AO194" s="185"/>
      <c r="AP194" s="185"/>
      <c r="AQ194" s="185"/>
      <c r="AR194" s="187">
        <f t="shared" si="11"/>
        <v>0</v>
      </c>
      <c r="AS194" s="187"/>
      <c r="AT194" s="200"/>
      <c r="AU194" s="137"/>
      <c r="AV194" s="135"/>
      <c r="AW194" s="135"/>
      <c r="AX194" s="135"/>
      <c r="AY194" s="135"/>
      <c r="AZ194" s="136"/>
    </row>
    <row r="195" spans="1:52" ht="36" customHeight="1" x14ac:dyDescent="0.2">
      <c r="A195" s="73">
        <v>177</v>
      </c>
      <c r="B195" s="170"/>
      <c r="C195" s="167"/>
      <c r="D195" s="167"/>
      <c r="E195" s="167"/>
      <c r="F195" s="167"/>
      <c r="G195" s="167"/>
      <c r="H195" s="167"/>
      <c r="I195" s="167"/>
      <c r="J195" s="167"/>
      <c r="K195" s="167"/>
      <c r="L195" s="167"/>
      <c r="M195" s="167"/>
      <c r="N195" s="167"/>
      <c r="O195" s="167"/>
      <c r="P195" s="168"/>
      <c r="Q195" s="168"/>
      <c r="R195" s="169"/>
      <c r="S195" s="169"/>
      <c r="T195" s="169"/>
      <c r="U195" s="134"/>
      <c r="V195" s="135"/>
      <c r="W195" s="135"/>
      <c r="X195" s="136"/>
      <c r="Y195" s="132"/>
      <c r="Z195" s="133"/>
      <c r="AA195" s="133"/>
      <c r="AB195" s="186"/>
      <c r="AC195" s="186"/>
      <c r="AD195" s="185"/>
      <c r="AE195" s="185"/>
      <c r="AF195" s="185"/>
      <c r="AG195" s="187">
        <f t="shared" si="10"/>
        <v>0</v>
      </c>
      <c r="AH195" s="187"/>
      <c r="AI195" s="187"/>
      <c r="AJ195" s="53"/>
      <c r="AK195" s="188"/>
      <c r="AL195" s="188"/>
      <c r="AM195" s="186"/>
      <c r="AN195" s="186"/>
      <c r="AO195" s="185"/>
      <c r="AP195" s="185"/>
      <c r="AQ195" s="185"/>
      <c r="AR195" s="187">
        <f t="shared" si="11"/>
        <v>0</v>
      </c>
      <c r="AS195" s="187"/>
      <c r="AT195" s="200"/>
      <c r="AU195" s="137"/>
      <c r="AV195" s="135"/>
      <c r="AW195" s="135"/>
      <c r="AX195" s="135"/>
      <c r="AY195" s="135"/>
      <c r="AZ195" s="136"/>
    </row>
    <row r="196" spans="1:52" ht="36" customHeight="1" x14ac:dyDescent="0.2">
      <c r="A196" s="73">
        <v>178</v>
      </c>
      <c r="B196" s="170"/>
      <c r="C196" s="167"/>
      <c r="D196" s="167"/>
      <c r="E196" s="167"/>
      <c r="F196" s="167"/>
      <c r="G196" s="167"/>
      <c r="H196" s="167"/>
      <c r="I196" s="167"/>
      <c r="J196" s="167"/>
      <c r="K196" s="167"/>
      <c r="L196" s="167"/>
      <c r="M196" s="167"/>
      <c r="N196" s="167"/>
      <c r="O196" s="167"/>
      <c r="P196" s="168"/>
      <c r="Q196" s="168"/>
      <c r="R196" s="169"/>
      <c r="S196" s="169"/>
      <c r="T196" s="169"/>
      <c r="U196" s="134"/>
      <c r="V196" s="135"/>
      <c r="W196" s="135"/>
      <c r="X196" s="136"/>
      <c r="Y196" s="132"/>
      <c r="Z196" s="133"/>
      <c r="AA196" s="133"/>
      <c r="AB196" s="186"/>
      <c r="AC196" s="186"/>
      <c r="AD196" s="185"/>
      <c r="AE196" s="185"/>
      <c r="AF196" s="185"/>
      <c r="AG196" s="187">
        <f t="shared" si="10"/>
        <v>0</v>
      </c>
      <c r="AH196" s="187"/>
      <c r="AI196" s="187"/>
      <c r="AJ196" s="53"/>
      <c r="AK196" s="188"/>
      <c r="AL196" s="188"/>
      <c r="AM196" s="186"/>
      <c r="AN196" s="186"/>
      <c r="AO196" s="185"/>
      <c r="AP196" s="185"/>
      <c r="AQ196" s="185"/>
      <c r="AR196" s="187">
        <f t="shared" si="11"/>
        <v>0</v>
      </c>
      <c r="AS196" s="187"/>
      <c r="AT196" s="200"/>
      <c r="AU196" s="137"/>
      <c r="AV196" s="135"/>
      <c r="AW196" s="135"/>
      <c r="AX196" s="135"/>
      <c r="AY196" s="135"/>
      <c r="AZ196" s="136"/>
    </row>
    <row r="197" spans="1:52" ht="36" customHeight="1" x14ac:dyDescent="0.2">
      <c r="A197" s="73">
        <v>179</v>
      </c>
      <c r="B197" s="170"/>
      <c r="C197" s="167"/>
      <c r="D197" s="167"/>
      <c r="E197" s="167"/>
      <c r="F197" s="167"/>
      <c r="G197" s="167"/>
      <c r="H197" s="167"/>
      <c r="I197" s="167"/>
      <c r="J197" s="167"/>
      <c r="K197" s="167"/>
      <c r="L197" s="167"/>
      <c r="M197" s="167"/>
      <c r="N197" s="167"/>
      <c r="O197" s="167"/>
      <c r="P197" s="168"/>
      <c r="Q197" s="168"/>
      <c r="R197" s="169"/>
      <c r="S197" s="169"/>
      <c r="T197" s="169"/>
      <c r="U197" s="134"/>
      <c r="V197" s="135"/>
      <c r="W197" s="135"/>
      <c r="X197" s="136"/>
      <c r="Y197" s="132"/>
      <c r="Z197" s="133"/>
      <c r="AA197" s="133"/>
      <c r="AB197" s="186"/>
      <c r="AC197" s="186"/>
      <c r="AD197" s="185"/>
      <c r="AE197" s="185"/>
      <c r="AF197" s="185"/>
      <c r="AG197" s="187">
        <f t="shared" si="10"/>
        <v>0</v>
      </c>
      <c r="AH197" s="187"/>
      <c r="AI197" s="187"/>
      <c r="AJ197" s="53"/>
      <c r="AK197" s="188"/>
      <c r="AL197" s="188"/>
      <c r="AM197" s="186"/>
      <c r="AN197" s="186"/>
      <c r="AO197" s="185"/>
      <c r="AP197" s="185"/>
      <c r="AQ197" s="185"/>
      <c r="AR197" s="187">
        <f t="shared" si="11"/>
        <v>0</v>
      </c>
      <c r="AS197" s="187"/>
      <c r="AT197" s="200"/>
      <c r="AU197" s="137"/>
      <c r="AV197" s="135"/>
      <c r="AW197" s="135"/>
      <c r="AX197" s="135"/>
      <c r="AY197" s="135"/>
      <c r="AZ197" s="136"/>
    </row>
    <row r="198" spans="1:52" ht="36" customHeight="1" x14ac:dyDescent="0.2">
      <c r="A198" s="73">
        <v>180</v>
      </c>
      <c r="B198" s="170"/>
      <c r="C198" s="167"/>
      <c r="D198" s="167"/>
      <c r="E198" s="167"/>
      <c r="F198" s="167"/>
      <c r="G198" s="167"/>
      <c r="H198" s="167"/>
      <c r="I198" s="167"/>
      <c r="J198" s="167"/>
      <c r="K198" s="167"/>
      <c r="L198" s="167"/>
      <c r="M198" s="167"/>
      <c r="N198" s="167"/>
      <c r="O198" s="167"/>
      <c r="P198" s="168"/>
      <c r="Q198" s="168"/>
      <c r="R198" s="169"/>
      <c r="S198" s="169"/>
      <c r="T198" s="169"/>
      <c r="U198" s="134"/>
      <c r="V198" s="135"/>
      <c r="W198" s="135"/>
      <c r="X198" s="136"/>
      <c r="Y198" s="132"/>
      <c r="Z198" s="133"/>
      <c r="AA198" s="133"/>
      <c r="AB198" s="186"/>
      <c r="AC198" s="186"/>
      <c r="AD198" s="185"/>
      <c r="AE198" s="185"/>
      <c r="AF198" s="185"/>
      <c r="AG198" s="187">
        <f t="shared" si="10"/>
        <v>0</v>
      </c>
      <c r="AH198" s="187"/>
      <c r="AI198" s="187"/>
      <c r="AJ198" s="53"/>
      <c r="AK198" s="188"/>
      <c r="AL198" s="188"/>
      <c r="AM198" s="186"/>
      <c r="AN198" s="186"/>
      <c r="AO198" s="185"/>
      <c r="AP198" s="185"/>
      <c r="AQ198" s="185"/>
      <c r="AR198" s="187">
        <f t="shared" si="11"/>
        <v>0</v>
      </c>
      <c r="AS198" s="187"/>
      <c r="AT198" s="200"/>
      <c r="AU198" s="137"/>
      <c r="AV198" s="135"/>
      <c r="AW198" s="135"/>
      <c r="AX198" s="135"/>
      <c r="AY198" s="135"/>
      <c r="AZ198" s="136"/>
    </row>
    <row r="199" spans="1:52" ht="36" customHeight="1" x14ac:dyDescent="0.2">
      <c r="A199" s="73">
        <v>181</v>
      </c>
      <c r="B199" s="170"/>
      <c r="C199" s="167"/>
      <c r="D199" s="167"/>
      <c r="E199" s="167"/>
      <c r="F199" s="167"/>
      <c r="G199" s="167"/>
      <c r="H199" s="167"/>
      <c r="I199" s="167"/>
      <c r="J199" s="167"/>
      <c r="K199" s="167"/>
      <c r="L199" s="167"/>
      <c r="M199" s="167"/>
      <c r="N199" s="167"/>
      <c r="O199" s="167"/>
      <c r="P199" s="168"/>
      <c r="Q199" s="168"/>
      <c r="R199" s="169"/>
      <c r="S199" s="169"/>
      <c r="T199" s="169"/>
      <c r="U199" s="134"/>
      <c r="V199" s="135"/>
      <c r="W199" s="135"/>
      <c r="X199" s="136"/>
      <c r="Y199" s="132"/>
      <c r="Z199" s="133"/>
      <c r="AA199" s="133"/>
      <c r="AB199" s="186"/>
      <c r="AC199" s="186"/>
      <c r="AD199" s="185"/>
      <c r="AE199" s="185"/>
      <c r="AF199" s="185"/>
      <c r="AG199" s="187">
        <f t="shared" si="10"/>
        <v>0</v>
      </c>
      <c r="AH199" s="187"/>
      <c r="AI199" s="187"/>
      <c r="AJ199" s="53"/>
      <c r="AK199" s="188"/>
      <c r="AL199" s="188"/>
      <c r="AM199" s="186"/>
      <c r="AN199" s="186"/>
      <c r="AO199" s="185"/>
      <c r="AP199" s="185"/>
      <c r="AQ199" s="185"/>
      <c r="AR199" s="187">
        <f t="shared" si="11"/>
        <v>0</v>
      </c>
      <c r="AS199" s="187"/>
      <c r="AT199" s="200"/>
      <c r="AU199" s="137"/>
      <c r="AV199" s="135"/>
      <c r="AW199" s="135"/>
      <c r="AX199" s="135"/>
      <c r="AY199" s="135"/>
      <c r="AZ199" s="136"/>
    </row>
    <row r="200" spans="1:52" ht="36" customHeight="1" x14ac:dyDescent="0.2">
      <c r="A200" s="73">
        <v>182</v>
      </c>
      <c r="B200" s="170"/>
      <c r="C200" s="167"/>
      <c r="D200" s="167"/>
      <c r="E200" s="167"/>
      <c r="F200" s="167"/>
      <c r="G200" s="167"/>
      <c r="H200" s="167"/>
      <c r="I200" s="167"/>
      <c r="J200" s="167"/>
      <c r="K200" s="167"/>
      <c r="L200" s="167"/>
      <c r="M200" s="167"/>
      <c r="N200" s="167"/>
      <c r="O200" s="167"/>
      <c r="P200" s="168"/>
      <c r="Q200" s="168"/>
      <c r="R200" s="169"/>
      <c r="S200" s="169"/>
      <c r="T200" s="169"/>
      <c r="U200" s="134"/>
      <c r="V200" s="135"/>
      <c r="W200" s="135"/>
      <c r="X200" s="136"/>
      <c r="Y200" s="132"/>
      <c r="Z200" s="133"/>
      <c r="AA200" s="133"/>
      <c r="AB200" s="186"/>
      <c r="AC200" s="186"/>
      <c r="AD200" s="185"/>
      <c r="AE200" s="185"/>
      <c r="AF200" s="185"/>
      <c r="AG200" s="187">
        <f t="shared" si="10"/>
        <v>0</v>
      </c>
      <c r="AH200" s="187"/>
      <c r="AI200" s="187"/>
      <c r="AJ200" s="53"/>
      <c r="AK200" s="188"/>
      <c r="AL200" s="188"/>
      <c r="AM200" s="186"/>
      <c r="AN200" s="186"/>
      <c r="AO200" s="185"/>
      <c r="AP200" s="185"/>
      <c r="AQ200" s="185"/>
      <c r="AR200" s="187">
        <f t="shared" si="11"/>
        <v>0</v>
      </c>
      <c r="AS200" s="187"/>
      <c r="AT200" s="200"/>
      <c r="AU200" s="137"/>
      <c r="AV200" s="135"/>
      <c r="AW200" s="135"/>
      <c r="AX200" s="135"/>
      <c r="AY200" s="135"/>
      <c r="AZ200" s="136"/>
    </row>
    <row r="201" spans="1:52" ht="36" customHeight="1" x14ac:dyDescent="0.2">
      <c r="A201" s="73">
        <v>183</v>
      </c>
      <c r="B201" s="170"/>
      <c r="C201" s="167"/>
      <c r="D201" s="167"/>
      <c r="E201" s="167"/>
      <c r="F201" s="167"/>
      <c r="G201" s="167"/>
      <c r="H201" s="167"/>
      <c r="I201" s="167"/>
      <c r="J201" s="167"/>
      <c r="K201" s="167"/>
      <c r="L201" s="167"/>
      <c r="M201" s="167"/>
      <c r="N201" s="167"/>
      <c r="O201" s="167"/>
      <c r="P201" s="168"/>
      <c r="Q201" s="168"/>
      <c r="R201" s="169"/>
      <c r="S201" s="169"/>
      <c r="T201" s="169"/>
      <c r="U201" s="134"/>
      <c r="V201" s="135"/>
      <c r="W201" s="135"/>
      <c r="X201" s="136"/>
      <c r="Y201" s="132"/>
      <c r="Z201" s="133"/>
      <c r="AA201" s="133"/>
      <c r="AB201" s="186"/>
      <c r="AC201" s="186"/>
      <c r="AD201" s="185"/>
      <c r="AE201" s="185"/>
      <c r="AF201" s="185"/>
      <c r="AG201" s="187">
        <f t="shared" si="10"/>
        <v>0</v>
      </c>
      <c r="AH201" s="187"/>
      <c r="AI201" s="187"/>
      <c r="AJ201" s="53"/>
      <c r="AK201" s="188"/>
      <c r="AL201" s="188"/>
      <c r="AM201" s="186"/>
      <c r="AN201" s="186"/>
      <c r="AO201" s="185"/>
      <c r="AP201" s="185"/>
      <c r="AQ201" s="185"/>
      <c r="AR201" s="187">
        <f t="shared" si="11"/>
        <v>0</v>
      </c>
      <c r="AS201" s="187"/>
      <c r="AT201" s="200"/>
      <c r="AU201" s="137"/>
      <c r="AV201" s="135"/>
      <c r="AW201" s="135"/>
      <c r="AX201" s="135"/>
      <c r="AY201" s="135"/>
      <c r="AZ201" s="136"/>
    </row>
    <row r="202" spans="1:52" ht="36" customHeight="1" x14ac:dyDescent="0.2">
      <c r="A202" s="73">
        <v>184</v>
      </c>
      <c r="B202" s="170"/>
      <c r="C202" s="167"/>
      <c r="D202" s="167"/>
      <c r="E202" s="167"/>
      <c r="F202" s="167"/>
      <c r="G202" s="167"/>
      <c r="H202" s="167"/>
      <c r="I202" s="167"/>
      <c r="J202" s="167"/>
      <c r="K202" s="167"/>
      <c r="L202" s="167"/>
      <c r="M202" s="167"/>
      <c r="N202" s="167"/>
      <c r="O202" s="167"/>
      <c r="P202" s="168"/>
      <c r="Q202" s="168"/>
      <c r="R202" s="169"/>
      <c r="S202" s="169"/>
      <c r="T202" s="169"/>
      <c r="U202" s="134"/>
      <c r="V202" s="135"/>
      <c r="W202" s="135"/>
      <c r="X202" s="136"/>
      <c r="Y202" s="132"/>
      <c r="Z202" s="133"/>
      <c r="AA202" s="133"/>
      <c r="AB202" s="186"/>
      <c r="AC202" s="186"/>
      <c r="AD202" s="185"/>
      <c r="AE202" s="185"/>
      <c r="AF202" s="185"/>
      <c r="AG202" s="187">
        <f t="shared" si="10"/>
        <v>0</v>
      </c>
      <c r="AH202" s="187"/>
      <c r="AI202" s="187"/>
      <c r="AJ202" s="53"/>
      <c r="AK202" s="188"/>
      <c r="AL202" s="188"/>
      <c r="AM202" s="186"/>
      <c r="AN202" s="186"/>
      <c r="AO202" s="185"/>
      <c r="AP202" s="185"/>
      <c r="AQ202" s="185"/>
      <c r="AR202" s="187">
        <f t="shared" si="11"/>
        <v>0</v>
      </c>
      <c r="AS202" s="187"/>
      <c r="AT202" s="200"/>
      <c r="AU202" s="137"/>
      <c r="AV202" s="135"/>
      <c r="AW202" s="135"/>
      <c r="AX202" s="135"/>
      <c r="AY202" s="135"/>
      <c r="AZ202" s="136"/>
    </row>
    <row r="203" spans="1:52" ht="36" customHeight="1" x14ac:dyDescent="0.2">
      <c r="A203" s="73">
        <v>185</v>
      </c>
      <c r="B203" s="170"/>
      <c r="C203" s="167"/>
      <c r="D203" s="167"/>
      <c r="E203" s="167"/>
      <c r="F203" s="167"/>
      <c r="G203" s="167"/>
      <c r="H203" s="167"/>
      <c r="I203" s="167"/>
      <c r="J203" s="167"/>
      <c r="K203" s="167"/>
      <c r="L203" s="167"/>
      <c r="M203" s="167"/>
      <c r="N203" s="167"/>
      <c r="O203" s="167"/>
      <c r="P203" s="168"/>
      <c r="Q203" s="168"/>
      <c r="R203" s="169"/>
      <c r="S203" s="169"/>
      <c r="T203" s="169"/>
      <c r="U203" s="134"/>
      <c r="V203" s="135"/>
      <c r="W203" s="135"/>
      <c r="X203" s="136"/>
      <c r="Y203" s="132"/>
      <c r="Z203" s="133"/>
      <c r="AA203" s="133"/>
      <c r="AB203" s="186"/>
      <c r="AC203" s="186"/>
      <c r="AD203" s="185"/>
      <c r="AE203" s="185"/>
      <c r="AF203" s="185"/>
      <c r="AG203" s="187">
        <f t="shared" si="10"/>
        <v>0</v>
      </c>
      <c r="AH203" s="187"/>
      <c r="AI203" s="187"/>
      <c r="AJ203" s="53"/>
      <c r="AK203" s="188"/>
      <c r="AL203" s="188"/>
      <c r="AM203" s="186"/>
      <c r="AN203" s="186"/>
      <c r="AO203" s="185"/>
      <c r="AP203" s="185"/>
      <c r="AQ203" s="185"/>
      <c r="AR203" s="187">
        <f t="shared" si="11"/>
        <v>0</v>
      </c>
      <c r="AS203" s="187"/>
      <c r="AT203" s="200"/>
      <c r="AU203" s="137"/>
      <c r="AV203" s="135"/>
      <c r="AW203" s="135"/>
      <c r="AX203" s="135"/>
      <c r="AY203" s="135"/>
      <c r="AZ203" s="136"/>
    </row>
    <row r="204" spans="1:52" ht="36" customHeight="1" x14ac:dyDescent="0.2">
      <c r="A204" s="73">
        <v>186</v>
      </c>
      <c r="B204" s="170"/>
      <c r="C204" s="167"/>
      <c r="D204" s="167"/>
      <c r="E204" s="167"/>
      <c r="F204" s="167"/>
      <c r="G204" s="167"/>
      <c r="H204" s="167"/>
      <c r="I204" s="167"/>
      <c r="J204" s="167"/>
      <c r="K204" s="167"/>
      <c r="L204" s="167"/>
      <c r="M204" s="167"/>
      <c r="N204" s="167"/>
      <c r="O204" s="167"/>
      <c r="P204" s="168"/>
      <c r="Q204" s="168"/>
      <c r="R204" s="169"/>
      <c r="S204" s="169"/>
      <c r="T204" s="169"/>
      <c r="U204" s="134"/>
      <c r="V204" s="135"/>
      <c r="W204" s="135"/>
      <c r="X204" s="136"/>
      <c r="Y204" s="132"/>
      <c r="Z204" s="133"/>
      <c r="AA204" s="133"/>
      <c r="AB204" s="186"/>
      <c r="AC204" s="186"/>
      <c r="AD204" s="185"/>
      <c r="AE204" s="185"/>
      <c r="AF204" s="185"/>
      <c r="AG204" s="187">
        <f t="shared" si="10"/>
        <v>0</v>
      </c>
      <c r="AH204" s="187"/>
      <c r="AI204" s="187"/>
      <c r="AJ204" s="53"/>
      <c r="AK204" s="188"/>
      <c r="AL204" s="188"/>
      <c r="AM204" s="186"/>
      <c r="AN204" s="186"/>
      <c r="AO204" s="185"/>
      <c r="AP204" s="185"/>
      <c r="AQ204" s="185"/>
      <c r="AR204" s="187">
        <f t="shared" si="11"/>
        <v>0</v>
      </c>
      <c r="AS204" s="187"/>
      <c r="AT204" s="200"/>
      <c r="AU204" s="137"/>
      <c r="AV204" s="135"/>
      <c r="AW204" s="135"/>
      <c r="AX204" s="135"/>
      <c r="AY204" s="135"/>
      <c r="AZ204" s="136"/>
    </row>
    <row r="205" spans="1:52" ht="36" customHeight="1" x14ac:dyDescent="0.2">
      <c r="A205" s="73">
        <v>187</v>
      </c>
      <c r="B205" s="170"/>
      <c r="C205" s="167"/>
      <c r="D205" s="167"/>
      <c r="E205" s="167"/>
      <c r="F205" s="167"/>
      <c r="G205" s="167"/>
      <c r="H205" s="167"/>
      <c r="I205" s="167"/>
      <c r="J205" s="167"/>
      <c r="K205" s="167"/>
      <c r="L205" s="167"/>
      <c r="M205" s="167"/>
      <c r="N205" s="167"/>
      <c r="O205" s="167"/>
      <c r="P205" s="168"/>
      <c r="Q205" s="168"/>
      <c r="R205" s="169"/>
      <c r="S205" s="169"/>
      <c r="T205" s="169"/>
      <c r="U205" s="134"/>
      <c r="V205" s="135"/>
      <c r="W205" s="135"/>
      <c r="X205" s="136"/>
      <c r="Y205" s="132"/>
      <c r="Z205" s="133"/>
      <c r="AA205" s="133"/>
      <c r="AB205" s="186"/>
      <c r="AC205" s="186"/>
      <c r="AD205" s="185"/>
      <c r="AE205" s="185"/>
      <c r="AF205" s="185"/>
      <c r="AG205" s="187">
        <f t="shared" si="10"/>
        <v>0</v>
      </c>
      <c r="AH205" s="187"/>
      <c r="AI205" s="187"/>
      <c r="AJ205" s="53"/>
      <c r="AK205" s="188"/>
      <c r="AL205" s="188"/>
      <c r="AM205" s="186"/>
      <c r="AN205" s="186"/>
      <c r="AO205" s="185"/>
      <c r="AP205" s="185"/>
      <c r="AQ205" s="185"/>
      <c r="AR205" s="187">
        <f t="shared" si="11"/>
        <v>0</v>
      </c>
      <c r="AS205" s="187"/>
      <c r="AT205" s="200"/>
      <c r="AU205" s="137"/>
      <c r="AV205" s="135"/>
      <c r="AW205" s="135"/>
      <c r="AX205" s="135"/>
      <c r="AY205" s="135"/>
      <c r="AZ205" s="136"/>
    </row>
    <row r="206" spans="1:52" ht="36" customHeight="1" thickBot="1" x14ac:dyDescent="0.25">
      <c r="A206" s="73">
        <v>188</v>
      </c>
      <c r="B206" s="196"/>
      <c r="C206" s="197"/>
      <c r="D206" s="197"/>
      <c r="E206" s="197"/>
      <c r="F206" s="197"/>
      <c r="G206" s="197"/>
      <c r="H206" s="197"/>
      <c r="I206" s="197"/>
      <c r="J206" s="197"/>
      <c r="K206" s="197"/>
      <c r="L206" s="197"/>
      <c r="M206" s="197"/>
      <c r="N206" s="197"/>
      <c r="O206" s="197"/>
      <c r="P206" s="198"/>
      <c r="Q206" s="198"/>
      <c r="R206" s="199"/>
      <c r="S206" s="199"/>
      <c r="T206" s="199"/>
      <c r="U206" s="193"/>
      <c r="V206" s="139"/>
      <c r="W206" s="139"/>
      <c r="X206" s="140"/>
      <c r="Y206" s="194"/>
      <c r="Z206" s="195"/>
      <c r="AA206" s="195"/>
      <c r="AB206" s="190"/>
      <c r="AC206" s="190"/>
      <c r="AD206" s="189"/>
      <c r="AE206" s="189"/>
      <c r="AF206" s="189"/>
      <c r="AG206" s="191">
        <f t="shared" si="10"/>
        <v>0</v>
      </c>
      <c r="AH206" s="191"/>
      <c r="AI206" s="191"/>
      <c r="AJ206" s="54"/>
      <c r="AK206" s="192"/>
      <c r="AL206" s="192"/>
      <c r="AM206" s="178"/>
      <c r="AN206" s="178"/>
      <c r="AO206" s="177"/>
      <c r="AP206" s="177"/>
      <c r="AQ206" s="177"/>
      <c r="AR206" s="179">
        <f t="shared" si="11"/>
        <v>0</v>
      </c>
      <c r="AS206" s="179"/>
      <c r="AT206" s="180"/>
      <c r="AU206" s="138"/>
      <c r="AV206" s="139"/>
      <c r="AW206" s="139"/>
      <c r="AX206" s="139"/>
      <c r="AY206" s="139"/>
      <c r="AZ206" s="140"/>
    </row>
    <row r="207" spans="1:52" ht="12" customHeight="1" thickTop="1" thickBot="1" x14ac:dyDescent="0.25">
      <c r="B207" s="48"/>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51"/>
    </row>
    <row r="208" spans="1:52" ht="36" customHeight="1" thickTop="1" x14ac:dyDescent="0.2">
      <c r="B208" s="28"/>
      <c r="C208" s="28"/>
      <c r="D208" s="29"/>
      <c r="E208" s="29"/>
      <c r="F208" s="30"/>
      <c r="G208" s="30"/>
      <c r="H208" s="22"/>
      <c r="I208" s="27"/>
      <c r="K208" s="26"/>
      <c r="O208" s="27"/>
      <c r="AD208" s="127" t="s">
        <v>0</v>
      </c>
      <c r="AE208" s="127"/>
      <c r="AF208" s="128"/>
      <c r="AG208" s="234">
        <f>SUM(AG19:AI206)</f>
        <v>0</v>
      </c>
      <c r="AH208" s="235"/>
      <c r="AI208" s="235"/>
      <c r="AO208" s="127" t="s">
        <v>0</v>
      </c>
      <c r="AP208" s="127"/>
      <c r="AQ208" s="128"/>
      <c r="AR208" s="234">
        <f>SUM(AR19:AT206)</f>
        <v>0</v>
      </c>
      <c r="AS208" s="235"/>
      <c r="AT208" s="235"/>
    </row>
  </sheetData>
  <sheetProtection algorithmName="SHA-512" hashValue="1QFbueuHNWWUdWlvEnz/V7+v7e1z5vCLFi8nfr1xp98fCUSHAnNdHCtoN/3eDyU4O/vzVi4o1LuT6SwLmVk98g==" saltValue="oUUKOWBntMb3rUkBC5fxDQ==" spinCount="100000" sheet="1" objects="1" scenarios="1" selectLockedCells="1"/>
  <mergeCells count="2885">
    <mergeCell ref="Q8:T8"/>
    <mergeCell ref="U8:W8"/>
    <mergeCell ref="X8:Z8"/>
    <mergeCell ref="B9:C9"/>
    <mergeCell ref="D9:G9"/>
    <mergeCell ref="H9:J9"/>
    <mergeCell ref="K9:M9"/>
    <mergeCell ref="O9:P9"/>
    <mergeCell ref="Q9:T9"/>
    <mergeCell ref="U9:W9"/>
    <mergeCell ref="X9:Z9"/>
    <mergeCell ref="B8:C8"/>
    <mergeCell ref="D8:G8"/>
    <mergeCell ref="H8:J8"/>
    <mergeCell ref="K8:M8"/>
    <mergeCell ref="O8:P8"/>
    <mergeCell ref="O6:P6"/>
    <mergeCell ref="Q6:T6"/>
    <mergeCell ref="U6:W6"/>
    <mergeCell ref="X6:Z6"/>
    <mergeCell ref="B7:C7"/>
    <mergeCell ref="D7:G7"/>
    <mergeCell ref="H7:J7"/>
    <mergeCell ref="K7:M7"/>
    <mergeCell ref="O7:P7"/>
    <mergeCell ref="Q7:T7"/>
    <mergeCell ref="U7:W7"/>
    <mergeCell ref="X7:Z7"/>
    <mergeCell ref="B6:C6"/>
    <mergeCell ref="D6:G6"/>
    <mergeCell ref="H6:J6"/>
    <mergeCell ref="K6:M6"/>
    <mergeCell ref="AK16:AT16"/>
    <mergeCell ref="AU16:AZ18"/>
    <mergeCell ref="AK17:AT17"/>
    <mergeCell ref="Y18:AA18"/>
    <mergeCell ref="Q10:T10"/>
    <mergeCell ref="U10:W10"/>
    <mergeCell ref="X10:Z10"/>
    <mergeCell ref="B16:E18"/>
    <mergeCell ref="F16:I18"/>
    <mergeCell ref="J16:O18"/>
    <mergeCell ref="P16:Q18"/>
    <mergeCell ref="R16:T18"/>
    <mergeCell ref="AB18:AC18"/>
    <mergeCell ref="AD18:AF18"/>
    <mergeCell ref="B10:C10"/>
    <mergeCell ref="D10:G10"/>
    <mergeCell ref="H10:J10"/>
    <mergeCell ref="K10:M10"/>
    <mergeCell ref="O10:P10"/>
    <mergeCell ref="B20:E20"/>
    <mergeCell ref="F20:I20"/>
    <mergeCell ref="J20:O20"/>
    <mergeCell ref="P20:Q20"/>
    <mergeCell ref="R20:T20"/>
    <mergeCell ref="U19:X19"/>
    <mergeCell ref="Y19:AA19"/>
    <mergeCell ref="AB19:AC19"/>
    <mergeCell ref="AD19:AF19"/>
    <mergeCell ref="AG19:AI19"/>
    <mergeCell ref="B19:E19"/>
    <mergeCell ref="F19:I19"/>
    <mergeCell ref="J19:O19"/>
    <mergeCell ref="P19:Q19"/>
    <mergeCell ref="R19:T19"/>
    <mergeCell ref="U16:X18"/>
    <mergeCell ref="Y16:AI17"/>
    <mergeCell ref="B23:E23"/>
    <mergeCell ref="F23:I23"/>
    <mergeCell ref="J23:O23"/>
    <mergeCell ref="P23:Q23"/>
    <mergeCell ref="R23:T23"/>
    <mergeCell ref="U22:X22"/>
    <mergeCell ref="Y22:AA22"/>
    <mergeCell ref="AB22:AC22"/>
    <mergeCell ref="AD22:AF22"/>
    <mergeCell ref="AG22:AI22"/>
    <mergeCell ref="B22:E22"/>
    <mergeCell ref="F22:I22"/>
    <mergeCell ref="J22:O22"/>
    <mergeCell ref="P22:Q22"/>
    <mergeCell ref="R22:T22"/>
    <mergeCell ref="B21:E21"/>
    <mergeCell ref="F21:I21"/>
    <mergeCell ref="J21:O21"/>
    <mergeCell ref="P21:Q21"/>
    <mergeCell ref="R21:T21"/>
    <mergeCell ref="Y21:AA21"/>
    <mergeCell ref="AB21:AC21"/>
    <mergeCell ref="AD21:AF21"/>
    <mergeCell ref="AG21:AI21"/>
    <mergeCell ref="AB23:AC23"/>
    <mergeCell ref="AD23:AF23"/>
    <mergeCell ref="AG23:AI23"/>
    <mergeCell ref="B26:E26"/>
    <mergeCell ref="F26:I26"/>
    <mergeCell ref="J26:O26"/>
    <mergeCell ref="P26:Q26"/>
    <mergeCell ref="R26:T26"/>
    <mergeCell ref="U25:X25"/>
    <mergeCell ref="Y25:AA25"/>
    <mergeCell ref="AB25:AC25"/>
    <mergeCell ref="AD25:AF25"/>
    <mergeCell ref="AG25:AI25"/>
    <mergeCell ref="B25:E25"/>
    <mergeCell ref="F25:I25"/>
    <mergeCell ref="J25:O25"/>
    <mergeCell ref="P25:Q25"/>
    <mergeCell ref="R25:T25"/>
    <mergeCell ref="B24:E24"/>
    <mergeCell ref="F24:I24"/>
    <mergeCell ref="J24:O24"/>
    <mergeCell ref="P24:Q24"/>
    <mergeCell ref="R24:T24"/>
    <mergeCell ref="B29:E29"/>
    <mergeCell ref="F29:I29"/>
    <mergeCell ref="J29:O29"/>
    <mergeCell ref="P29:Q29"/>
    <mergeCell ref="R29:T29"/>
    <mergeCell ref="U28:X28"/>
    <mergeCell ref="Y28:AA28"/>
    <mergeCell ref="AB28:AC28"/>
    <mergeCell ref="AD28:AF28"/>
    <mergeCell ref="AG28:AI28"/>
    <mergeCell ref="B28:E28"/>
    <mergeCell ref="F28:I28"/>
    <mergeCell ref="J28:O28"/>
    <mergeCell ref="P28:Q28"/>
    <mergeCell ref="R28:T28"/>
    <mergeCell ref="B27:E27"/>
    <mergeCell ref="F27:I27"/>
    <mergeCell ref="J27:O27"/>
    <mergeCell ref="P27:Q27"/>
    <mergeCell ref="R27:T27"/>
    <mergeCell ref="B32:E32"/>
    <mergeCell ref="F32:I32"/>
    <mergeCell ref="J32:O32"/>
    <mergeCell ref="P32:Q32"/>
    <mergeCell ref="R32:T32"/>
    <mergeCell ref="U31:X31"/>
    <mergeCell ref="Y31:AA31"/>
    <mergeCell ref="AB31:AC31"/>
    <mergeCell ref="AD31:AF31"/>
    <mergeCell ref="AG31:AI31"/>
    <mergeCell ref="B31:E31"/>
    <mergeCell ref="F31:I31"/>
    <mergeCell ref="J31:O31"/>
    <mergeCell ref="P31:Q31"/>
    <mergeCell ref="R31:T31"/>
    <mergeCell ref="B30:E30"/>
    <mergeCell ref="F30:I30"/>
    <mergeCell ref="J30:O30"/>
    <mergeCell ref="P30:Q30"/>
    <mergeCell ref="R30:T30"/>
    <mergeCell ref="B35:E35"/>
    <mergeCell ref="F35:I35"/>
    <mergeCell ref="J35:O35"/>
    <mergeCell ref="P35:Q35"/>
    <mergeCell ref="R35:T35"/>
    <mergeCell ref="U34:X34"/>
    <mergeCell ref="Y34:AA34"/>
    <mergeCell ref="AB34:AC34"/>
    <mergeCell ref="AD34:AF34"/>
    <mergeCell ref="AG34:AI34"/>
    <mergeCell ref="B34:E34"/>
    <mergeCell ref="F34:I34"/>
    <mergeCell ref="J34:O34"/>
    <mergeCell ref="P34:Q34"/>
    <mergeCell ref="R34:T34"/>
    <mergeCell ref="B33:E33"/>
    <mergeCell ref="F33:I33"/>
    <mergeCell ref="J33:O33"/>
    <mergeCell ref="P33:Q33"/>
    <mergeCell ref="R33:T33"/>
    <mergeCell ref="B38:E38"/>
    <mergeCell ref="F38:I38"/>
    <mergeCell ref="J38:O38"/>
    <mergeCell ref="P38:Q38"/>
    <mergeCell ref="R38:T38"/>
    <mergeCell ref="U37:X37"/>
    <mergeCell ref="Y37:AA37"/>
    <mergeCell ref="AB37:AC37"/>
    <mergeCell ref="AD37:AF37"/>
    <mergeCell ref="AG37:AI37"/>
    <mergeCell ref="B37:E37"/>
    <mergeCell ref="F37:I37"/>
    <mergeCell ref="J37:O37"/>
    <mergeCell ref="P37:Q37"/>
    <mergeCell ref="R37:T37"/>
    <mergeCell ref="B36:E36"/>
    <mergeCell ref="F36:I36"/>
    <mergeCell ref="J36:O36"/>
    <mergeCell ref="P36:Q36"/>
    <mergeCell ref="R36:T36"/>
    <mergeCell ref="B41:E41"/>
    <mergeCell ref="F41:I41"/>
    <mergeCell ref="J41:O41"/>
    <mergeCell ref="P41:Q41"/>
    <mergeCell ref="R41:T41"/>
    <mergeCell ref="U40:X40"/>
    <mergeCell ref="Y40:AA40"/>
    <mergeCell ref="AB40:AC40"/>
    <mergeCell ref="AD40:AF40"/>
    <mergeCell ref="AG40:AI40"/>
    <mergeCell ref="B40:E40"/>
    <mergeCell ref="F40:I40"/>
    <mergeCell ref="J40:O40"/>
    <mergeCell ref="P40:Q40"/>
    <mergeCell ref="R40:T40"/>
    <mergeCell ref="B39:E39"/>
    <mergeCell ref="F39:I39"/>
    <mergeCell ref="J39:O39"/>
    <mergeCell ref="P39:Q39"/>
    <mergeCell ref="R39:T39"/>
    <mergeCell ref="B44:E44"/>
    <mergeCell ref="F44:I44"/>
    <mergeCell ref="J44:O44"/>
    <mergeCell ref="P44:Q44"/>
    <mergeCell ref="R44:T44"/>
    <mergeCell ref="U43:X43"/>
    <mergeCell ref="Y43:AA43"/>
    <mergeCell ref="AB43:AC43"/>
    <mergeCell ref="AD43:AF43"/>
    <mergeCell ref="AG43:AI43"/>
    <mergeCell ref="B43:E43"/>
    <mergeCell ref="F43:I43"/>
    <mergeCell ref="J43:O43"/>
    <mergeCell ref="P43:Q43"/>
    <mergeCell ref="R43:T43"/>
    <mergeCell ref="B42:E42"/>
    <mergeCell ref="F42:I42"/>
    <mergeCell ref="J42:O42"/>
    <mergeCell ref="P42:Q42"/>
    <mergeCell ref="R42:T42"/>
    <mergeCell ref="B47:E47"/>
    <mergeCell ref="F47:I47"/>
    <mergeCell ref="J47:O47"/>
    <mergeCell ref="P47:Q47"/>
    <mergeCell ref="R47:T47"/>
    <mergeCell ref="U46:X46"/>
    <mergeCell ref="Y46:AA46"/>
    <mergeCell ref="AB46:AC46"/>
    <mergeCell ref="AD46:AF46"/>
    <mergeCell ref="AG46:AI46"/>
    <mergeCell ref="B46:E46"/>
    <mergeCell ref="F46:I46"/>
    <mergeCell ref="J46:O46"/>
    <mergeCell ref="P46:Q46"/>
    <mergeCell ref="R46:T46"/>
    <mergeCell ref="B45:E45"/>
    <mergeCell ref="F45:I45"/>
    <mergeCell ref="J45:O45"/>
    <mergeCell ref="P45:Q45"/>
    <mergeCell ref="R45:T45"/>
    <mergeCell ref="B50:E50"/>
    <mergeCell ref="F50:I50"/>
    <mergeCell ref="J50:O50"/>
    <mergeCell ref="P50:Q50"/>
    <mergeCell ref="R50:T50"/>
    <mergeCell ref="U49:X49"/>
    <mergeCell ref="Y49:AA49"/>
    <mergeCell ref="AB49:AC49"/>
    <mergeCell ref="AD49:AF49"/>
    <mergeCell ref="AG49:AI49"/>
    <mergeCell ref="B49:E49"/>
    <mergeCell ref="F49:I49"/>
    <mergeCell ref="J49:O49"/>
    <mergeCell ref="P49:Q49"/>
    <mergeCell ref="R49:T49"/>
    <mergeCell ref="B48:E48"/>
    <mergeCell ref="F48:I48"/>
    <mergeCell ref="J48:O48"/>
    <mergeCell ref="P48:Q48"/>
    <mergeCell ref="R48:T48"/>
    <mergeCell ref="B53:E53"/>
    <mergeCell ref="F53:I53"/>
    <mergeCell ref="J53:O53"/>
    <mergeCell ref="P53:Q53"/>
    <mergeCell ref="R53:T53"/>
    <mergeCell ref="U52:X52"/>
    <mergeCell ref="Y52:AA52"/>
    <mergeCell ref="AB52:AC52"/>
    <mergeCell ref="AD52:AF52"/>
    <mergeCell ref="AG52:AI52"/>
    <mergeCell ref="B52:E52"/>
    <mergeCell ref="F52:I52"/>
    <mergeCell ref="J52:O52"/>
    <mergeCell ref="P52:Q52"/>
    <mergeCell ref="R52:T52"/>
    <mergeCell ref="B51:E51"/>
    <mergeCell ref="F51:I51"/>
    <mergeCell ref="J51:O51"/>
    <mergeCell ref="P51:Q51"/>
    <mergeCell ref="R51:T51"/>
    <mergeCell ref="B56:E56"/>
    <mergeCell ref="F56:I56"/>
    <mergeCell ref="J56:O56"/>
    <mergeCell ref="P56:Q56"/>
    <mergeCell ref="R56:T56"/>
    <mergeCell ref="U55:X55"/>
    <mergeCell ref="Y55:AA55"/>
    <mergeCell ref="AB55:AC55"/>
    <mergeCell ref="AD55:AF55"/>
    <mergeCell ref="AG55:AI55"/>
    <mergeCell ref="B55:E55"/>
    <mergeCell ref="F55:I55"/>
    <mergeCell ref="J55:O55"/>
    <mergeCell ref="P55:Q55"/>
    <mergeCell ref="R55:T55"/>
    <mergeCell ref="B54:E54"/>
    <mergeCell ref="F54:I54"/>
    <mergeCell ref="J54:O54"/>
    <mergeCell ref="P54:Q54"/>
    <mergeCell ref="R54:T54"/>
    <mergeCell ref="B59:E59"/>
    <mergeCell ref="F59:I59"/>
    <mergeCell ref="J59:O59"/>
    <mergeCell ref="P59:Q59"/>
    <mergeCell ref="R59:T59"/>
    <mergeCell ref="U58:X58"/>
    <mergeCell ref="Y58:AA58"/>
    <mergeCell ref="AB58:AC58"/>
    <mergeCell ref="AD58:AF58"/>
    <mergeCell ref="AG58:AI58"/>
    <mergeCell ref="B58:E58"/>
    <mergeCell ref="F58:I58"/>
    <mergeCell ref="J58:O58"/>
    <mergeCell ref="P58:Q58"/>
    <mergeCell ref="R58:T58"/>
    <mergeCell ref="B57:E57"/>
    <mergeCell ref="F57:I57"/>
    <mergeCell ref="J57:O57"/>
    <mergeCell ref="P57:Q57"/>
    <mergeCell ref="R57:T57"/>
    <mergeCell ref="B62:E62"/>
    <mergeCell ref="F62:I62"/>
    <mergeCell ref="J62:O62"/>
    <mergeCell ref="P62:Q62"/>
    <mergeCell ref="R62:T62"/>
    <mergeCell ref="U61:X61"/>
    <mergeCell ref="Y61:AA61"/>
    <mergeCell ref="AB61:AC61"/>
    <mergeCell ref="AD61:AF61"/>
    <mergeCell ref="AG61:AI61"/>
    <mergeCell ref="B61:E61"/>
    <mergeCell ref="F61:I61"/>
    <mergeCell ref="J61:O61"/>
    <mergeCell ref="P61:Q61"/>
    <mergeCell ref="R61:T61"/>
    <mergeCell ref="B60:E60"/>
    <mergeCell ref="F60:I60"/>
    <mergeCell ref="J60:O60"/>
    <mergeCell ref="P60:Q60"/>
    <mergeCell ref="R60:T60"/>
    <mergeCell ref="B65:E65"/>
    <mergeCell ref="F65:I65"/>
    <mergeCell ref="J65:O65"/>
    <mergeCell ref="P65:Q65"/>
    <mergeCell ref="R65:T65"/>
    <mergeCell ref="U64:X64"/>
    <mergeCell ref="Y64:AA64"/>
    <mergeCell ref="AB64:AC64"/>
    <mergeCell ref="AD64:AF64"/>
    <mergeCell ref="AG64:AI64"/>
    <mergeCell ref="B64:E64"/>
    <mergeCell ref="F64:I64"/>
    <mergeCell ref="J64:O64"/>
    <mergeCell ref="P64:Q64"/>
    <mergeCell ref="R64:T64"/>
    <mergeCell ref="B63:E63"/>
    <mergeCell ref="F63:I63"/>
    <mergeCell ref="J63:O63"/>
    <mergeCell ref="P63:Q63"/>
    <mergeCell ref="R63:T63"/>
    <mergeCell ref="B68:E68"/>
    <mergeCell ref="F68:I68"/>
    <mergeCell ref="J68:O68"/>
    <mergeCell ref="P68:Q68"/>
    <mergeCell ref="R68:T68"/>
    <mergeCell ref="U67:X67"/>
    <mergeCell ref="Y67:AA67"/>
    <mergeCell ref="AB67:AC67"/>
    <mergeCell ref="AD67:AF67"/>
    <mergeCell ref="AG67:AI67"/>
    <mergeCell ref="B67:E67"/>
    <mergeCell ref="F67:I67"/>
    <mergeCell ref="J67:O67"/>
    <mergeCell ref="P67:Q67"/>
    <mergeCell ref="R67:T67"/>
    <mergeCell ref="B66:E66"/>
    <mergeCell ref="F66:I66"/>
    <mergeCell ref="J66:O66"/>
    <mergeCell ref="P66:Q66"/>
    <mergeCell ref="R66:T66"/>
    <mergeCell ref="B71:E71"/>
    <mergeCell ref="F71:I71"/>
    <mergeCell ref="J71:O71"/>
    <mergeCell ref="P71:Q71"/>
    <mergeCell ref="R71:T71"/>
    <mergeCell ref="U70:X70"/>
    <mergeCell ref="Y70:AA70"/>
    <mergeCell ref="AB70:AC70"/>
    <mergeCell ref="AD70:AF70"/>
    <mergeCell ref="AG70:AI70"/>
    <mergeCell ref="B70:E70"/>
    <mergeCell ref="F70:I70"/>
    <mergeCell ref="J70:O70"/>
    <mergeCell ref="P70:Q70"/>
    <mergeCell ref="R70:T70"/>
    <mergeCell ref="B69:E69"/>
    <mergeCell ref="F69:I69"/>
    <mergeCell ref="J69:O69"/>
    <mergeCell ref="P69:Q69"/>
    <mergeCell ref="R69:T69"/>
    <mergeCell ref="B74:E74"/>
    <mergeCell ref="F74:I74"/>
    <mergeCell ref="J74:O74"/>
    <mergeCell ref="P74:Q74"/>
    <mergeCell ref="R74:T74"/>
    <mergeCell ref="U73:X73"/>
    <mergeCell ref="Y73:AA73"/>
    <mergeCell ref="AB73:AC73"/>
    <mergeCell ref="AD73:AF73"/>
    <mergeCell ref="AG73:AI73"/>
    <mergeCell ref="B73:E73"/>
    <mergeCell ref="F73:I73"/>
    <mergeCell ref="J73:O73"/>
    <mergeCell ref="P73:Q73"/>
    <mergeCell ref="R73:T73"/>
    <mergeCell ref="B72:E72"/>
    <mergeCell ref="F72:I72"/>
    <mergeCell ref="J72:O72"/>
    <mergeCell ref="P72:Q72"/>
    <mergeCell ref="R72:T72"/>
    <mergeCell ref="B77:E77"/>
    <mergeCell ref="F77:I77"/>
    <mergeCell ref="J77:O77"/>
    <mergeCell ref="P77:Q77"/>
    <mergeCell ref="R77:T77"/>
    <mergeCell ref="U76:X76"/>
    <mergeCell ref="Y76:AA76"/>
    <mergeCell ref="AB76:AC76"/>
    <mergeCell ref="AD76:AF76"/>
    <mergeCell ref="AG76:AI76"/>
    <mergeCell ref="B76:E76"/>
    <mergeCell ref="F76:I76"/>
    <mergeCell ref="J76:O76"/>
    <mergeCell ref="P76:Q76"/>
    <mergeCell ref="R76:T76"/>
    <mergeCell ref="B75:E75"/>
    <mergeCell ref="F75:I75"/>
    <mergeCell ref="J75:O75"/>
    <mergeCell ref="P75:Q75"/>
    <mergeCell ref="R75:T75"/>
    <mergeCell ref="B80:E80"/>
    <mergeCell ref="F80:I80"/>
    <mergeCell ref="J80:O80"/>
    <mergeCell ref="P80:Q80"/>
    <mergeCell ref="R80:T80"/>
    <mergeCell ref="U79:X79"/>
    <mergeCell ref="Y79:AA79"/>
    <mergeCell ref="AB79:AC79"/>
    <mergeCell ref="AD79:AF79"/>
    <mergeCell ref="AG79:AI79"/>
    <mergeCell ref="B79:E79"/>
    <mergeCell ref="F79:I79"/>
    <mergeCell ref="J79:O79"/>
    <mergeCell ref="P79:Q79"/>
    <mergeCell ref="R79:T79"/>
    <mergeCell ref="B78:E78"/>
    <mergeCell ref="F78:I78"/>
    <mergeCell ref="J78:O78"/>
    <mergeCell ref="P78:Q78"/>
    <mergeCell ref="R78:T78"/>
    <mergeCell ref="B83:E83"/>
    <mergeCell ref="F83:I83"/>
    <mergeCell ref="J83:O83"/>
    <mergeCell ref="P83:Q83"/>
    <mergeCell ref="R83:T83"/>
    <mergeCell ref="U82:X82"/>
    <mergeCell ref="Y82:AA82"/>
    <mergeCell ref="AB82:AC82"/>
    <mergeCell ref="AD82:AF82"/>
    <mergeCell ref="AG82:AI82"/>
    <mergeCell ref="B82:E82"/>
    <mergeCell ref="F82:I82"/>
    <mergeCell ref="J82:O82"/>
    <mergeCell ref="P82:Q82"/>
    <mergeCell ref="R82:T82"/>
    <mergeCell ref="B81:E81"/>
    <mergeCell ref="F81:I81"/>
    <mergeCell ref="J81:O81"/>
    <mergeCell ref="P81:Q81"/>
    <mergeCell ref="R81:T81"/>
    <mergeCell ref="B86:E86"/>
    <mergeCell ref="F86:I86"/>
    <mergeCell ref="J86:O86"/>
    <mergeCell ref="P86:Q86"/>
    <mergeCell ref="R86:T86"/>
    <mergeCell ref="U85:X85"/>
    <mergeCell ref="Y85:AA85"/>
    <mergeCell ref="AB85:AC85"/>
    <mergeCell ref="AD85:AF85"/>
    <mergeCell ref="AG85:AI85"/>
    <mergeCell ref="B85:E85"/>
    <mergeCell ref="F85:I85"/>
    <mergeCell ref="J85:O85"/>
    <mergeCell ref="P85:Q85"/>
    <mergeCell ref="R85:T85"/>
    <mergeCell ref="B84:E84"/>
    <mergeCell ref="F84:I84"/>
    <mergeCell ref="J84:O84"/>
    <mergeCell ref="P84:Q84"/>
    <mergeCell ref="R84:T84"/>
    <mergeCell ref="B89:E89"/>
    <mergeCell ref="F89:I89"/>
    <mergeCell ref="J89:O89"/>
    <mergeCell ref="P89:Q89"/>
    <mergeCell ref="R89:T89"/>
    <mergeCell ref="U88:X88"/>
    <mergeCell ref="Y88:AA88"/>
    <mergeCell ref="AB88:AC88"/>
    <mergeCell ref="AD88:AF88"/>
    <mergeCell ref="AG88:AI88"/>
    <mergeCell ref="B88:E88"/>
    <mergeCell ref="F88:I88"/>
    <mergeCell ref="J88:O88"/>
    <mergeCell ref="P88:Q88"/>
    <mergeCell ref="R88:T88"/>
    <mergeCell ref="B87:E87"/>
    <mergeCell ref="F87:I87"/>
    <mergeCell ref="J87:O87"/>
    <mergeCell ref="P87:Q87"/>
    <mergeCell ref="R87:T87"/>
    <mergeCell ref="B92:E92"/>
    <mergeCell ref="F92:I92"/>
    <mergeCell ref="J92:O92"/>
    <mergeCell ref="P92:Q92"/>
    <mergeCell ref="R92:T92"/>
    <mergeCell ref="U91:X91"/>
    <mergeCell ref="Y91:AA91"/>
    <mergeCell ref="AB91:AC91"/>
    <mergeCell ref="AD91:AF91"/>
    <mergeCell ref="AG91:AI91"/>
    <mergeCell ref="B91:E91"/>
    <mergeCell ref="F91:I91"/>
    <mergeCell ref="J91:O91"/>
    <mergeCell ref="P91:Q91"/>
    <mergeCell ref="R91:T91"/>
    <mergeCell ref="B90:E90"/>
    <mergeCell ref="F90:I90"/>
    <mergeCell ref="J90:O90"/>
    <mergeCell ref="P90:Q90"/>
    <mergeCell ref="R90:T90"/>
    <mergeCell ref="B95:E95"/>
    <mergeCell ref="F95:I95"/>
    <mergeCell ref="J95:O95"/>
    <mergeCell ref="P95:Q95"/>
    <mergeCell ref="R95:T95"/>
    <mergeCell ref="U94:X94"/>
    <mergeCell ref="Y94:AA94"/>
    <mergeCell ref="AB94:AC94"/>
    <mergeCell ref="AD94:AF94"/>
    <mergeCell ref="AG94:AI94"/>
    <mergeCell ref="B94:E94"/>
    <mergeCell ref="F94:I94"/>
    <mergeCell ref="J94:O94"/>
    <mergeCell ref="P94:Q94"/>
    <mergeCell ref="R94:T94"/>
    <mergeCell ref="B93:E93"/>
    <mergeCell ref="F93:I93"/>
    <mergeCell ref="J93:O93"/>
    <mergeCell ref="P93:Q93"/>
    <mergeCell ref="R93:T93"/>
    <mergeCell ref="B98:E98"/>
    <mergeCell ref="F98:I98"/>
    <mergeCell ref="J98:O98"/>
    <mergeCell ref="P98:Q98"/>
    <mergeCell ref="R98:T98"/>
    <mergeCell ref="U97:X97"/>
    <mergeCell ref="Y97:AA97"/>
    <mergeCell ref="AB97:AC97"/>
    <mergeCell ref="AD97:AF97"/>
    <mergeCell ref="AG97:AI97"/>
    <mergeCell ref="B97:E97"/>
    <mergeCell ref="F97:I97"/>
    <mergeCell ref="J97:O97"/>
    <mergeCell ref="P97:Q97"/>
    <mergeCell ref="R97:T97"/>
    <mergeCell ref="B96:E96"/>
    <mergeCell ref="F96:I96"/>
    <mergeCell ref="J96:O96"/>
    <mergeCell ref="P96:Q96"/>
    <mergeCell ref="R96:T96"/>
    <mergeCell ref="B101:E101"/>
    <mergeCell ref="F101:I101"/>
    <mergeCell ref="J101:O101"/>
    <mergeCell ref="P101:Q101"/>
    <mergeCell ref="R101:T101"/>
    <mergeCell ref="U100:X100"/>
    <mergeCell ref="Y100:AA100"/>
    <mergeCell ref="AB100:AC100"/>
    <mergeCell ref="AD100:AF100"/>
    <mergeCell ref="AG100:AI100"/>
    <mergeCell ref="B100:E100"/>
    <mergeCell ref="F100:I100"/>
    <mergeCell ref="J100:O100"/>
    <mergeCell ref="P100:Q100"/>
    <mergeCell ref="R100:T100"/>
    <mergeCell ref="B99:E99"/>
    <mergeCell ref="F99:I99"/>
    <mergeCell ref="J99:O99"/>
    <mergeCell ref="P99:Q99"/>
    <mergeCell ref="R99:T99"/>
    <mergeCell ref="B104:E104"/>
    <mergeCell ref="F104:I104"/>
    <mergeCell ref="J104:O104"/>
    <mergeCell ref="P104:Q104"/>
    <mergeCell ref="R104:T104"/>
    <mergeCell ref="U103:X103"/>
    <mergeCell ref="Y103:AA103"/>
    <mergeCell ref="AB103:AC103"/>
    <mergeCell ref="AD103:AF103"/>
    <mergeCell ref="AG103:AI103"/>
    <mergeCell ref="B103:E103"/>
    <mergeCell ref="F103:I103"/>
    <mergeCell ref="J103:O103"/>
    <mergeCell ref="P103:Q103"/>
    <mergeCell ref="R103:T103"/>
    <mergeCell ref="B102:E102"/>
    <mergeCell ref="F102:I102"/>
    <mergeCell ref="J102:O102"/>
    <mergeCell ref="P102:Q102"/>
    <mergeCell ref="R102:T102"/>
    <mergeCell ref="B107:E107"/>
    <mergeCell ref="F107:I107"/>
    <mergeCell ref="J107:O107"/>
    <mergeCell ref="P107:Q107"/>
    <mergeCell ref="R107:T107"/>
    <mergeCell ref="U106:X106"/>
    <mergeCell ref="Y106:AA106"/>
    <mergeCell ref="AB106:AC106"/>
    <mergeCell ref="AD106:AF106"/>
    <mergeCell ref="AG106:AI106"/>
    <mergeCell ref="B106:E106"/>
    <mergeCell ref="F106:I106"/>
    <mergeCell ref="J106:O106"/>
    <mergeCell ref="P106:Q106"/>
    <mergeCell ref="R106:T106"/>
    <mergeCell ref="B105:E105"/>
    <mergeCell ref="F105:I105"/>
    <mergeCell ref="J105:O105"/>
    <mergeCell ref="P105:Q105"/>
    <mergeCell ref="R105:T105"/>
    <mergeCell ref="B110:E110"/>
    <mergeCell ref="F110:I110"/>
    <mergeCell ref="J110:O110"/>
    <mergeCell ref="P110:Q110"/>
    <mergeCell ref="R110:T110"/>
    <mergeCell ref="U109:X109"/>
    <mergeCell ref="Y109:AA109"/>
    <mergeCell ref="AB109:AC109"/>
    <mergeCell ref="AD109:AF109"/>
    <mergeCell ref="AG109:AI109"/>
    <mergeCell ref="B109:E109"/>
    <mergeCell ref="F109:I109"/>
    <mergeCell ref="J109:O109"/>
    <mergeCell ref="P109:Q109"/>
    <mergeCell ref="R109:T109"/>
    <mergeCell ref="B108:E108"/>
    <mergeCell ref="F108:I108"/>
    <mergeCell ref="J108:O108"/>
    <mergeCell ref="P108:Q108"/>
    <mergeCell ref="R108:T108"/>
    <mergeCell ref="B113:E113"/>
    <mergeCell ref="F113:I113"/>
    <mergeCell ref="J113:O113"/>
    <mergeCell ref="P113:Q113"/>
    <mergeCell ref="R113:T113"/>
    <mergeCell ref="U112:X112"/>
    <mergeCell ref="Y112:AA112"/>
    <mergeCell ref="AB112:AC112"/>
    <mergeCell ref="AD112:AF112"/>
    <mergeCell ref="AG112:AI112"/>
    <mergeCell ref="B112:E112"/>
    <mergeCell ref="F112:I112"/>
    <mergeCell ref="J112:O112"/>
    <mergeCell ref="P112:Q112"/>
    <mergeCell ref="R112:T112"/>
    <mergeCell ref="B111:E111"/>
    <mergeCell ref="F111:I111"/>
    <mergeCell ref="J111:O111"/>
    <mergeCell ref="P111:Q111"/>
    <mergeCell ref="R111:T111"/>
    <mergeCell ref="B116:E116"/>
    <mergeCell ref="F116:I116"/>
    <mergeCell ref="J116:O116"/>
    <mergeCell ref="P116:Q116"/>
    <mergeCell ref="R116:T116"/>
    <mergeCell ref="U115:X115"/>
    <mergeCell ref="Y115:AA115"/>
    <mergeCell ref="AB115:AC115"/>
    <mergeCell ref="AD115:AF115"/>
    <mergeCell ref="AG115:AI115"/>
    <mergeCell ref="B115:E115"/>
    <mergeCell ref="F115:I115"/>
    <mergeCell ref="J115:O115"/>
    <mergeCell ref="P115:Q115"/>
    <mergeCell ref="R115:T115"/>
    <mergeCell ref="B114:E114"/>
    <mergeCell ref="F114:I114"/>
    <mergeCell ref="J114:O114"/>
    <mergeCell ref="P114:Q114"/>
    <mergeCell ref="R114:T114"/>
    <mergeCell ref="B119:E119"/>
    <mergeCell ref="F119:I119"/>
    <mergeCell ref="J119:O119"/>
    <mergeCell ref="P119:Q119"/>
    <mergeCell ref="R119:T119"/>
    <mergeCell ref="U118:X118"/>
    <mergeCell ref="Y118:AA118"/>
    <mergeCell ref="AB118:AC118"/>
    <mergeCell ref="AD118:AF118"/>
    <mergeCell ref="AG118:AI118"/>
    <mergeCell ref="B118:E118"/>
    <mergeCell ref="F118:I118"/>
    <mergeCell ref="J118:O118"/>
    <mergeCell ref="P118:Q118"/>
    <mergeCell ref="R118:T118"/>
    <mergeCell ref="B117:E117"/>
    <mergeCell ref="F117:I117"/>
    <mergeCell ref="J117:O117"/>
    <mergeCell ref="P117:Q117"/>
    <mergeCell ref="R117:T117"/>
    <mergeCell ref="B122:E122"/>
    <mergeCell ref="F122:I122"/>
    <mergeCell ref="J122:O122"/>
    <mergeCell ref="P122:Q122"/>
    <mergeCell ref="R122:T122"/>
    <mergeCell ref="U121:X121"/>
    <mergeCell ref="Y121:AA121"/>
    <mergeCell ref="AB121:AC121"/>
    <mergeCell ref="AD121:AF121"/>
    <mergeCell ref="AG121:AI121"/>
    <mergeCell ref="B121:E121"/>
    <mergeCell ref="F121:I121"/>
    <mergeCell ref="J121:O121"/>
    <mergeCell ref="P121:Q121"/>
    <mergeCell ref="R121:T121"/>
    <mergeCell ref="B120:E120"/>
    <mergeCell ref="F120:I120"/>
    <mergeCell ref="J120:O120"/>
    <mergeCell ref="P120:Q120"/>
    <mergeCell ref="R120:T120"/>
    <mergeCell ref="B125:E125"/>
    <mergeCell ref="F125:I125"/>
    <mergeCell ref="J125:O125"/>
    <mergeCell ref="P125:Q125"/>
    <mergeCell ref="R125:T125"/>
    <mergeCell ref="U124:X124"/>
    <mergeCell ref="Y124:AA124"/>
    <mergeCell ref="AB124:AC124"/>
    <mergeCell ref="AD124:AF124"/>
    <mergeCell ref="AG124:AI124"/>
    <mergeCell ref="B124:E124"/>
    <mergeCell ref="F124:I124"/>
    <mergeCell ref="J124:O124"/>
    <mergeCell ref="P124:Q124"/>
    <mergeCell ref="R124:T124"/>
    <mergeCell ref="B123:E123"/>
    <mergeCell ref="F123:I123"/>
    <mergeCell ref="J123:O123"/>
    <mergeCell ref="P123:Q123"/>
    <mergeCell ref="R123:T123"/>
    <mergeCell ref="B128:E128"/>
    <mergeCell ref="F128:I128"/>
    <mergeCell ref="J128:O128"/>
    <mergeCell ref="P128:Q128"/>
    <mergeCell ref="R128:T128"/>
    <mergeCell ref="U127:X127"/>
    <mergeCell ref="Y127:AA127"/>
    <mergeCell ref="AB127:AC127"/>
    <mergeCell ref="AD127:AF127"/>
    <mergeCell ref="AG127:AI127"/>
    <mergeCell ref="B127:E127"/>
    <mergeCell ref="F127:I127"/>
    <mergeCell ref="J127:O127"/>
    <mergeCell ref="P127:Q127"/>
    <mergeCell ref="R127:T127"/>
    <mergeCell ref="B126:E126"/>
    <mergeCell ref="F126:I126"/>
    <mergeCell ref="J126:O126"/>
    <mergeCell ref="P126:Q126"/>
    <mergeCell ref="R126:T126"/>
    <mergeCell ref="B131:E131"/>
    <mergeCell ref="F131:I131"/>
    <mergeCell ref="J131:O131"/>
    <mergeCell ref="P131:Q131"/>
    <mergeCell ref="R131:T131"/>
    <mergeCell ref="U130:X130"/>
    <mergeCell ref="Y130:AA130"/>
    <mergeCell ref="AB130:AC130"/>
    <mergeCell ref="AD130:AF130"/>
    <mergeCell ref="AG130:AI130"/>
    <mergeCell ref="B130:E130"/>
    <mergeCell ref="F130:I130"/>
    <mergeCell ref="J130:O130"/>
    <mergeCell ref="P130:Q130"/>
    <mergeCell ref="R130:T130"/>
    <mergeCell ref="B129:E129"/>
    <mergeCell ref="F129:I129"/>
    <mergeCell ref="J129:O129"/>
    <mergeCell ref="P129:Q129"/>
    <mergeCell ref="R129:T129"/>
    <mergeCell ref="B134:E134"/>
    <mergeCell ref="F134:I134"/>
    <mergeCell ref="J134:O134"/>
    <mergeCell ref="P134:Q134"/>
    <mergeCell ref="R134:T134"/>
    <mergeCell ref="U133:X133"/>
    <mergeCell ref="Y133:AA133"/>
    <mergeCell ref="AB133:AC133"/>
    <mergeCell ref="AD133:AF133"/>
    <mergeCell ref="AG133:AI133"/>
    <mergeCell ref="B133:E133"/>
    <mergeCell ref="F133:I133"/>
    <mergeCell ref="J133:O133"/>
    <mergeCell ref="P133:Q133"/>
    <mergeCell ref="R133:T133"/>
    <mergeCell ref="B132:E132"/>
    <mergeCell ref="F132:I132"/>
    <mergeCell ref="J132:O132"/>
    <mergeCell ref="P132:Q132"/>
    <mergeCell ref="R132:T132"/>
    <mergeCell ref="B137:E137"/>
    <mergeCell ref="F137:I137"/>
    <mergeCell ref="J137:O137"/>
    <mergeCell ref="P137:Q137"/>
    <mergeCell ref="R137:T137"/>
    <mergeCell ref="U136:X136"/>
    <mergeCell ref="Y136:AA136"/>
    <mergeCell ref="AB136:AC136"/>
    <mergeCell ref="AD136:AF136"/>
    <mergeCell ref="AG136:AI136"/>
    <mergeCell ref="B136:E136"/>
    <mergeCell ref="F136:I136"/>
    <mergeCell ref="J136:O136"/>
    <mergeCell ref="P136:Q136"/>
    <mergeCell ref="R136:T136"/>
    <mergeCell ref="B135:E135"/>
    <mergeCell ref="F135:I135"/>
    <mergeCell ref="J135:O135"/>
    <mergeCell ref="P135:Q135"/>
    <mergeCell ref="R135:T135"/>
    <mergeCell ref="B140:E140"/>
    <mergeCell ref="F140:I140"/>
    <mergeCell ref="J140:O140"/>
    <mergeCell ref="P140:Q140"/>
    <mergeCell ref="R140:T140"/>
    <mergeCell ref="U139:X139"/>
    <mergeCell ref="Y139:AA139"/>
    <mergeCell ref="AB139:AC139"/>
    <mergeCell ref="AD139:AF139"/>
    <mergeCell ref="AG139:AI139"/>
    <mergeCell ref="B139:E139"/>
    <mergeCell ref="F139:I139"/>
    <mergeCell ref="J139:O139"/>
    <mergeCell ref="P139:Q139"/>
    <mergeCell ref="R139:T139"/>
    <mergeCell ref="B138:E138"/>
    <mergeCell ref="F138:I138"/>
    <mergeCell ref="J138:O138"/>
    <mergeCell ref="P138:Q138"/>
    <mergeCell ref="R138:T138"/>
    <mergeCell ref="B143:E143"/>
    <mergeCell ref="F143:I143"/>
    <mergeCell ref="J143:O143"/>
    <mergeCell ref="P143:Q143"/>
    <mergeCell ref="R143:T143"/>
    <mergeCell ref="U142:X142"/>
    <mergeCell ref="Y142:AA142"/>
    <mergeCell ref="AB142:AC142"/>
    <mergeCell ref="AD142:AF142"/>
    <mergeCell ref="AG142:AI142"/>
    <mergeCell ref="B142:E142"/>
    <mergeCell ref="F142:I142"/>
    <mergeCell ref="J142:O142"/>
    <mergeCell ref="P142:Q142"/>
    <mergeCell ref="R142:T142"/>
    <mergeCell ref="B141:E141"/>
    <mergeCell ref="F141:I141"/>
    <mergeCell ref="J141:O141"/>
    <mergeCell ref="P141:Q141"/>
    <mergeCell ref="R141:T141"/>
    <mergeCell ref="B146:E146"/>
    <mergeCell ref="F146:I146"/>
    <mergeCell ref="J146:O146"/>
    <mergeCell ref="P146:Q146"/>
    <mergeCell ref="R146:T146"/>
    <mergeCell ref="U145:X145"/>
    <mergeCell ref="Y145:AA145"/>
    <mergeCell ref="AB145:AC145"/>
    <mergeCell ref="AD145:AF145"/>
    <mergeCell ref="AG145:AI145"/>
    <mergeCell ref="B145:E145"/>
    <mergeCell ref="F145:I145"/>
    <mergeCell ref="J145:O145"/>
    <mergeCell ref="P145:Q145"/>
    <mergeCell ref="R145:T145"/>
    <mergeCell ref="B144:E144"/>
    <mergeCell ref="F144:I144"/>
    <mergeCell ref="J144:O144"/>
    <mergeCell ref="P144:Q144"/>
    <mergeCell ref="R144:T144"/>
    <mergeCell ref="B149:E149"/>
    <mergeCell ref="F149:I149"/>
    <mergeCell ref="J149:O149"/>
    <mergeCell ref="P149:Q149"/>
    <mergeCell ref="R149:T149"/>
    <mergeCell ref="U148:X148"/>
    <mergeCell ref="Y148:AA148"/>
    <mergeCell ref="AB148:AC148"/>
    <mergeCell ref="AD148:AF148"/>
    <mergeCell ref="AG148:AI148"/>
    <mergeCell ref="B148:E148"/>
    <mergeCell ref="F148:I148"/>
    <mergeCell ref="J148:O148"/>
    <mergeCell ref="P148:Q148"/>
    <mergeCell ref="R148:T148"/>
    <mergeCell ref="B147:E147"/>
    <mergeCell ref="F147:I147"/>
    <mergeCell ref="J147:O147"/>
    <mergeCell ref="P147:Q147"/>
    <mergeCell ref="R147:T147"/>
    <mergeCell ref="B152:E152"/>
    <mergeCell ref="F152:I152"/>
    <mergeCell ref="J152:O152"/>
    <mergeCell ref="P152:Q152"/>
    <mergeCell ref="R152:T152"/>
    <mergeCell ref="U151:X151"/>
    <mergeCell ref="Y151:AA151"/>
    <mergeCell ref="AB151:AC151"/>
    <mergeCell ref="AD151:AF151"/>
    <mergeCell ref="AG151:AI151"/>
    <mergeCell ref="B151:E151"/>
    <mergeCell ref="F151:I151"/>
    <mergeCell ref="J151:O151"/>
    <mergeCell ref="P151:Q151"/>
    <mergeCell ref="R151:T151"/>
    <mergeCell ref="B150:E150"/>
    <mergeCell ref="F150:I150"/>
    <mergeCell ref="J150:O150"/>
    <mergeCell ref="P150:Q150"/>
    <mergeCell ref="R150:T150"/>
    <mergeCell ref="B155:E155"/>
    <mergeCell ref="F155:I155"/>
    <mergeCell ref="J155:O155"/>
    <mergeCell ref="P155:Q155"/>
    <mergeCell ref="R155:T155"/>
    <mergeCell ref="U154:X154"/>
    <mergeCell ref="Y154:AA154"/>
    <mergeCell ref="AB154:AC154"/>
    <mergeCell ref="AD154:AF154"/>
    <mergeCell ref="AG154:AI154"/>
    <mergeCell ref="B154:E154"/>
    <mergeCell ref="F154:I154"/>
    <mergeCell ref="J154:O154"/>
    <mergeCell ref="P154:Q154"/>
    <mergeCell ref="R154:T154"/>
    <mergeCell ref="B153:E153"/>
    <mergeCell ref="F153:I153"/>
    <mergeCell ref="J153:O153"/>
    <mergeCell ref="P153:Q153"/>
    <mergeCell ref="R153:T153"/>
    <mergeCell ref="B158:E158"/>
    <mergeCell ref="F158:I158"/>
    <mergeCell ref="J158:O158"/>
    <mergeCell ref="P158:Q158"/>
    <mergeCell ref="R158:T158"/>
    <mergeCell ref="U157:X157"/>
    <mergeCell ref="Y157:AA157"/>
    <mergeCell ref="AB157:AC157"/>
    <mergeCell ref="AD157:AF157"/>
    <mergeCell ref="AG157:AI157"/>
    <mergeCell ref="B157:E157"/>
    <mergeCell ref="F157:I157"/>
    <mergeCell ref="J157:O157"/>
    <mergeCell ref="P157:Q157"/>
    <mergeCell ref="R157:T157"/>
    <mergeCell ref="B156:E156"/>
    <mergeCell ref="F156:I156"/>
    <mergeCell ref="J156:O156"/>
    <mergeCell ref="P156:Q156"/>
    <mergeCell ref="R156:T156"/>
    <mergeCell ref="B161:E161"/>
    <mergeCell ref="F161:I161"/>
    <mergeCell ref="J161:O161"/>
    <mergeCell ref="P161:Q161"/>
    <mergeCell ref="R161:T161"/>
    <mergeCell ref="U160:X160"/>
    <mergeCell ref="Y160:AA160"/>
    <mergeCell ref="AB160:AC160"/>
    <mergeCell ref="AD160:AF160"/>
    <mergeCell ref="AG160:AI160"/>
    <mergeCell ref="B160:E160"/>
    <mergeCell ref="F160:I160"/>
    <mergeCell ref="J160:O160"/>
    <mergeCell ref="P160:Q160"/>
    <mergeCell ref="R160:T160"/>
    <mergeCell ref="B159:E159"/>
    <mergeCell ref="F159:I159"/>
    <mergeCell ref="J159:O159"/>
    <mergeCell ref="P159:Q159"/>
    <mergeCell ref="R159:T159"/>
    <mergeCell ref="B164:E164"/>
    <mergeCell ref="F164:I164"/>
    <mergeCell ref="J164:O164"/>
    <mergeCell ref="P164:Q164"/>
    <mergeCell ref="R164:T164"/>
    <mergeCell ref="U163:X163"/>
    <mergeCell ref="Y163:AA163"/>
    <mergeCell ref="AB163:AC163"/>
    <mergeCell ref="AD163:AF163"/>
    <mergeCell ref="AG163:AI163"/>
    <mergeCell ref="B163:E163"/>
    <mergeCell ref="F163:I163"/>
    <mergeCell ref="J163:O163"/>
    <mergeCell ref="P163:Q163"/>
    <mergeCell ref="R163:T163"/>
    <mergeCell ref="B162:E162"/>
    <mergeCell ref="F162:I162"/>
    <mergeCell ref="J162:O162"/>
    <mergeCell ref="P162:Q162"/>
    <mergeCell ref="R162:T162"/>
    <mergeCell ref="B167:E167"/>
    <mergeCell ref="F167:I167"/>
    <mergeCell ref="J167:O167"/>
    <mergeCell ref="P167:Q167"/>
    <mergeCell ref="R167:T167"/>
    <mergeCell ref="U166:X166"/>
    <mergeCell ref="Y166:AA166"/>
    <mergeCell ref="AB166:AC166"/>
    <mergeCell ref="AD166:AF166"/>
    <mergeCell ref="AG166:AI166"/>
    <mergeCell ref="B166:E166"/>
    <mergeCell ref="F166:I166"/>
    <mergeCell ref="J166:O166"/>
    <mergeCell ref="P166:Q166"/>
    <mergeCell ref="R166:T166"/>
    <mergeCell ref="B165:E165"/>
    <mergeCell ref="F165:I165"/>
    <mergeCell ref="J165:O165"/>
    <mergeCell ref="P165:Q165"/>
    <mergeCell ref="R165:T165"/>
    <mergeCell ref="B170:E170"/>
    <mergeCell ref="F170:I170"/>
    <mergeCell ref="J170:O170"/>
    <mergeCell ref="P170:Q170"/>
    <mergeCell ref="R170:T170"/>
    <mergeCell ref="U169:X169"/>
    <mergeCell ref="Y169:AA169"/>
    <mergeCell ref="AB169:AC169"/>
    <mergeCell ref="AD169:AF169"/>
    <mergeCell ref="AG169:AI169"/>
    <mergeCell ref="B169:E169"/>
    <mergeCell ref="F169:I169"/>
    <mergeCell ref="J169:O169"/>
    <mergeCell ref="P169:Q169"/>
    <mergeCell ref="R169:T169"/>
    <mergeCell ref="B168:E168"/>
    <mergeCell ref="F168:I168"/>
    <mergeCell ref="J168:O168"/>
    <mergeCell ref="P168:Q168"/>
    <mergeCell ref="R168:T168"/>
    <mergeCell ref="B173:E173"/>
    <mergeCell ref="F173:I173"/>
    <mergeCell ref="J173:O173"/>
    <mergeCell ref="P173:Q173"/>
    <mergeCell ref="R173:T173"/>
    <mergeCell ref="U172:X172"/>
    <mergeCell ref="Y172:AA172"/>
    <mergeCell ref="AB172:AC172"/>
    <mergeCell ref="AD172:AF172"/>
    <mergeCell ref="AG172:AI172"/>
    <mergeCell ref="B172:E172"/>
    <mergeCell ref="F172:I172"/>
    <mergeCell ref="J172:O172"/>
    <mergeCell ref="P172:Q172"/>
    <mergeCell ref="R172:T172"/>
    <mergeCell ref="B171:E171"/>
    <mergeCell ref="F171:I171"/>
    <mergeCell ref="J171:O171"/>
    <mergeCell ref="P171:Q171"/>
    <mergeCell ref="R171:T171"/>
    <mergeCell ref="B176:E176"/>
    <mergeCell ref="F176:I176"/>
    <mergeCell ref="J176:O176"/>
    <mergeCell ref="P176:Q176"/>
    <mergeCell ref="R176:T176"/>
    <mergeCell ref="U175:X175"/>
    <mergeCell ref="Y175:AA175"/>
    <mergeCell ref="AB175:AC175"/>
    <mergeCell ref="AD175:AF175"/>
    <mergeCell ref="AG175:AI175"/>
    <mergeCell ref="B175:E175"/>
    <mergeCell ref="F175:I175"/>
    <mergeCell ref="J175:O175"/>
    <mergeCell ref="P175:Q175"/>
    <mergeCell ref="R175:T175"/>
    <mergeCell ref="B174:E174"/>
    <mergeCell ref="F174:I174"/>
    <mergeCell ref="J174:O174"/>
    <mergeCell ref="P174:Q174"/>
    <mergeCell ref="R174:T174"/>
    <mergeCell ref="B179:E179"/>
    <mergeCell ref="F179:I179"/>
    <mergeCell ref="J179:O179"/>
    <mergeCell ref="P179:Q179"/>
    <mergeCell ref="R179:T179"/>
    <mergeCell ref="U178:X178"/>
    <mergeCell ref="Y178:AA178"/>
    <mergeCell ref="AB178:AC178"/>
    <mergeCell ref="AD178:AF178"/>
    <mergeCell ref="AG178:AI178"/>
    <mergeCell ref="B178:E178"/>
    <mergeCell ref="F178:I178"/>
    <mergeCell ref="J178:O178"/>
    <mergeCell ref="P178:Q178"/>
    <mergeCell ref="R178:T178"/>
    <mergeCell ref="B177:E177"/>
    <mergeCell ref="F177:I177"/>
    <mergeCell ref="J177:O177"/>
    <mergeCell ref="P177:Q177"/>
    <mergeCell ref="R177:T177"/>
    <mergeCell ref="B182:E182"/>
    <mergeCell ref="F182:I182"/>
    <mergeCell ref="J182:O182"/>
    <mergeCell ref="P182:Q182"/>
    <mergeCell ref="R182:T182"/>
    <mergeCell ref="U181:X181"/>
    <mergeCell ref="Y181:AA181"/>
    <mergeCell ref="AB181:AC181"/>
    <mergeCell ref="AD181:AF181"/>
    <mergeCell ref="AG181:AI181"/>
    <mergeCell ref="B181:E181"/>
    <mergeCell ref="F181:I181"/>
    <mergeCell ref="J181:O181"/>
    <mergeCell ref="P181:Q181"/>
    <mergeCell ref="R181:T181"/>
    <mergeCell ref="B180:E180"/>
    <mergeCell ref="F180:I180"/>
    <mergeCell ref="J180:O180"/>
    <mergeCell ref="P180:Q180"/>
    <mergeCell ref="R180:T180"/>
    <mergeCell ref="B185:E185"/>
    <mergeCell ref="F185:I185"/>
    <mergeCell ref="J185:O185"/>
    <mergeCell ref="P185:Q185"/>
    <mergeCell ref="R185:T185"/>
    <mergeCell ref="U184:X184"/>
    <mergeCell ref="Y184:AA184"/>
    <mergeCell ref="AB184:AC184"/>
    <mergeCell ref="AD184:AF184"/>
    <mergeCell ref="AG184:AI184"/>
    <mergeCell ref="B184:E184"/>
    <mergeCell ref="F184:I184"/>
    <mergeCell ref="J184:O184"/>
    <mergeCell ref="P184:Q184"/>
    <mergeCell ref="R184:T184"/>
    <mergeCell ref="B183:E183"/>
    <mergeCell ref="F183:I183"/>
    <mergeCell ref="J183:O183"/>
    <mergeCell ref="P183:Q183"/>
    <mergeCell ref="R183:T183"/>
    <mergeCell ref="B188:E188"/>
    <mergeCell ref="F188:I188"/>
    <mergeCell ref="J188:O188"/>
    <mergeCell ref="P188:Q188"/>
    <mergeCell ref="R188:T188"/>
    <mergeCell ref="U187:X187"/>
    <mergeCell ref="Y187:AA187"/>
    <mergeCell ref="AB187:AC187"/>
    <mergeCell ref="AD187:AF187"/>
    <mergeCell ref="AG187:AI187"/>
    <mergeCell ref="B187:E187"/>
    <mergeCell ref="F187:I187"/>
    <mergeCell ref="J187:O187"/>
    <mergeCell ref="P187:Q187"/>
    <mergeCell ref="R187:T187"/>
    <mergeCell ref="B186:E186"/>
    <mergeCell ref="F186:I186"/>
    <mergeCell ref="J186:O186"/>
    <mergeCell ref="P186:Q186"/>
    <mergeCell ref="R186:T186"/>
    <mergeCell ref="B191:E191"/>
    <mergeCell ref="F191:I191"/>
    <mergeCell ref="J191:O191"/>
    <mergeCell ref="P191:Q191"/>
    <mergeCell ref="R191:T191"/>
    <mergeCell ref="U190:X190"/>
    <mergeCell ref="Y190:AA190"/>
    <mergeCell ref="AB190:AC190"/>
    <mergeCell ref="AD190:AF190"/>
    <mergeCell ref="AG190:AI190"/>
    <mergeCell ref="B190:E190"/>
    <mergeCell ref="F190:I190"/>
    <mergeCell ref="J190:O190"/>
    <mergeCell ref="P190:Q190"/>
    <mergeCell ref="R190:T190"/>
    <mergeCell ref="B189:E189"/>
    <mergeCell ref="F189:I189"/>
    <mergeCell ref="J189:O189"/>
    <mergeCell ref="P189:Q189"/>
    <mergeCell ref="R189:T189"/>
    <mergeCell ref="B194:E194"/>
    <mergeCell ref="F194:I194"/>
    <mergeCell ref="J194:O194"/>
    <mergeCell ref="P194:Q194"/>
    <mergeCell ref="R194:T194"/>
    <mergeCell ref="U193:X193"/>
    <mergeCell ref="Y193:AA193"/>
    <mergeCell ref="AB193:AC193"/>
    <mergeCell ref="AD193:AF193"/>
    <mergeCell ref="AG193:AI193"/>
    <mergeCell ref="B193:E193"/>
    <mergeCell ref="F193:I193"/>
    <mergeCell ref="J193:O193"/>
    <mergeCell ref="P193:Q193"/>
    <mergeCell ref="R193:T193"/>
    <mergeCell ref="B192:E192"/>
    <mergeCell ref="F192:I192"/>
    <mergeCell ref="J192:O192"/>
    <mergeCell ref="P192:Q192"/>
    <mergeCell ref="R192:T192"/>
    <mergeCell ref="B197:E197"/>
    <mergeCell ref="F197:I197"/>
    <mergeCell ref="J197:O197"/>
    <mergeCell ref="P197:Q197"/>
    <mergeCell ref="R197:T197"/>
    <mergeCell ref="U196:X196"/>
    <mergeCell ref="Y196:AA196"/>
    <mergeCell ref="AB196:AC196"/>
    <mergeCell ref="AD196:AF196"/>
    <mergeCell ref="AG196:AI196"/>
    <mergeCell ref="B196:E196"/>
    <mergeCell ref="F196:I196"/>
    <mergeCell ref="J196:O196"/>
    <mergeCell ref="P196:Q196"/>
    <mergeCell ref="R196:T196"/>
    <mergeCell ref="B195:E195"/>
    <mergeCell ref="F195:I195"/>
    <mergeCell ref="J195:O195"/>
    <mergeCell ref="P195:Q195"/>
    <mergeCell ref="R195:T195"/>
    <mergeCell ref="B200:E200"/>
    <mergeCell ref="F200:I200"/>
    <mergeCell ref="J200:O200"/>
    <mergeCell ref="P200:Q200"/>
    <mergeCell ref="R200:T200"/>
    <mergeCell ref="U199:X199"/>
    <mergeCell ref="Y199:AA199"/>
    <mergeCell ref="AB199:AC199"/>
    <mergeCell ref="AD199:AF199"/>
    <mergeCell ref="AG199:AI199"/>
    <mergeCell ref="B199:E199"/>
    <mergeCell ref="F199:I199"/>
    <mergeCell ref="J199:O199"/>
    <mergeCell ref="P199:Q199"/>
    <mergeCell ref="R199:T199"/>
    <mergeCell ref="B198:E198"/>
    <mergeCell ref="F198:I198"/>
    <mergeCell ref="J198:O198"/>
    <mergeCell ref="P198:Q198"/>
    <mergeCell ref="R198:T198"/>
    <mergeCell ref="B203:E203"/>
    <mergeCell ref="F203:I203"/>
    <mergeCell ref="J203:O203"/>
    <mergeCell ref="P203:Q203"/>
    <mergeCell ref="R203:T203"/>
    <mergeCell ref="U202:X202"/>
    <mergeCell ref="Y202:AA202"/>
    <mergeCell ref="AB202:AC202"/>
    <mergeCell ref="AD202:AF202"/>
    <mergeCell ref="AG202:AI202"/>
    <mergeCell ref="B202:E202"/>
    <mergeCell ref="F202:I202"/>
    <mergeCell ref="J202:O202"/>
    <mergeCell ref="P202:Q202"/>
    <mergeCell ref="R202:T202"/>
    <mergeCell ref="B201:E201"/>
    <mergeCell ref="F201:I201"/>
    <mergeCell ref="J201:O201"/>
    <mergeCell ref="P201:Q201"/>
    <mergeCell ref="R201:T201"/>
    <mergeCell ref="B206:E206"/>
    <mergeCell ref="F206:I206"/>
    <mergeCell ref="J206:O206"/>
    <mergeCell ref="P206:Q206"/>
    <mergeCell ref="R206:T206"/>
    <mergeCell ref="U205:X205"/>
    <mergeCell ref="Y205:AA205"/>
    <mergeCell ref="AB205:AC205"/>
    <mergeCell ref="AD205:AF205"/>
    <mergeCell ref="AG205:AI205"/>
    <mergeCell ref="B205:E205"/>
    <mergeCell ref="F205:I205"/>
    <mergeCell ref="J205:O205"/>
    <mergeCell ref="P205:Q205"/>
    <mergeCell ref="R205:T205"/>
    <mergeCell ref="B204:E204"/>
    <mergeCell ref="F204:I204"/>
    <mergeCell ref="J204:O204"/>
    <mergeCell ref="P204:Q204"/>
    <mergeCell ref="R204:T204"/>
    <mergeCell ref="AK19:AL19"/>
    <mergeCell ref="AM19:AN19"/>
    <mergeCell ref="AO19:AQ19"/>
    <mergeCell ref="AR19:AT19"/>
    <mergeCell ref="AU19:AZ19"/>
    <mergeCell ref="AG18:AI18"/>
    <mergeCell ref="AK18:AL18"/>
    <mergeCell ref="AM18:AN18"/>
    <mergeCell ref="AO18:AQ18"/>
    <mergeCell ref="AR18:AT18"/>
    <mergeCell ref="AG208:AI208"/>
    <mergeCell ref="AR208:AT208"/>
    <mergeCell ref="U206:X206"/>
    <mergeCell ref="Y206:AA206"/>
    <mergeCell ref="AB206:AC206"/>
    <mergeCell ref="AD206:AF206"/>
    <mergeCell ref="AG206:AI206"/>
    <mergeCell ref="AK206:AL206"/>
    <mergeCell ref="AM206:AN206"/>
    <mergeCell ref="AO206:AQ206"/>
    <mergeCell ref="AR206:AT206"/>
    <mergeCell ref="AK22:AL22"/>
    <mergeCell ref="AM22:AN22"/>
    <mergeCell ref="AO22:AQ22"/>
    <mergeCell ref="AR22:AT22"/>
    <mergeCell ref="AU22:AZ22"/>
    <mergeCell ref="AK21:AL21"/>
    <mergeCell ref="AM21:AN21"/>
    <mergeCell ref="AO21:AQ21"/>
    <mergeCell ref="AR21:AT21"/>
    <mergeCell ref="AU21:AZ21"/>
    <mergeCell ref="U21:X21"/>
    <mergeCell ref="AK20:AL20"/>
    <mergeCell ref="AM20:AN20"/>
    <mergeCell ref="AO20:AQ20"/>
    <mergeCell ref="AR20:AT20"/>
    <mergeCell ref="AU20:AZ20"/>
    <mergeCell ref="U20:X20"/>
    <mergeCell ref="Y20:AA20"/>
    <mergeCell ref="AB20:AC20"/>
    <mergeCell ref="AD20:AF20"/>
    <mergeCell ref="AG20:AI20"/>
    <mergeCell ref="AK25:AL25"/>
    <mergeCell ref="AM25:AN25"/>
    <mergeCell ref="AO25:AQ25"/>
    <mergeCell ref="AR25:AT25"/>
    <mergeCell ref="AU25:AZ25"/>
    <mergeCell ref="AK24:AL24"/>
    <mergeCell ref="AM24:AN24"/>
    <mergeCell ref="AO24:AQ24"/>
    <mergeCell ref="AR24:AT24"/>
    <mergeCell ref="AU24:AZ24"/>
    <mergeCell ref="U24:X24"/>
    <mergeCell ref="Y24:AA24"/>
    <mergeCell ref="AB24:AC24"/>
    <mergeCell ref="AD24:AF24"/>
    <mergeCell ref="AG24:AI24"/>
    <mergeCell ref="AK23:AL23"/>
    <mergeCell ref="AM23:AN23"/>
    <mergeCell ref="AO23:AQ23"/>
    <mergeCell ref="AR23:AT23"/>
    <mergeCell ref="AU23:AZ23"/>
    <mergeCell ref="U23:X23"/>
    <mergeCell ref="Y23:AA23"/>
    <mergeCell ref="AK28:AL28"/>
    <mergeCell ref="AM28:AN28"/>
    <mergeCell ref="AO28:AQ28"/>
    <mergeCell ref="AR28:AT28"/>
    <mergeCell ref="AU28:AZ28"/>
    <mergeCell ref="AK27:AL27"/>
    <mergeCell ref="AM27:AN27"/>
    <mergeCell ref="AO27:AQ27"/>
    <mergeCell ref="AR27:AT27"/>
    <mergeCell ref="AU27:AZ27"/>
    <mergeCell ref="U27:X27"/>
    <mergeCell ref="Y27:AA27"/>
    <mergeCell ref="AB27:AC27"/>
    <mergeCell ref="AD27:AF27"/>
    <mergeCell ref="AG27:AI27"/>
    <mergeCell ref="AK26:AL26"/>
    <mergeCell ref="AM26:AN26"/>
    <mergeCell ref="AO26:AQ26"/>
    <mergeCell ref="AR26:AT26"/>
    <mergeCell ref="AU26:AZ26"/>
    <mergeCell ref="U26:X26"/>
    <mergeCell ref="Y26:AA26"/>
    <mergeCell ref="AB26:AC26"/>
    <mergeCell ref="AD26:AF26"/>
    <mergeCell ref="AG26:AI26"/>
    <mergeCell ref="AK31:AL31"/>
    <mergeCell ref="AM31:AN31"/>
    <mergeCell ref="AO31:AQ31"/>
    <mergeCell ref="AR31:AT31"/>
    <mergeCell ref="AU31:AZ31"/>
    <mergeCell ref="AK30:AL30"/>
    <mergeCell ref="AM30:AN30"/>
    <mergeCell ref="AO30:AQ30"/>
    <mergeCell ref="AR30:AT30"/>
    <mergeCell ref="AU30:AZ30"/>
    <mergeCell ref="U30:X30"/>
    <mergeCell ref="Y30:AA30"/>
    <mergeCell ref="AB30:AC30"/>
    <mergeCell ref="AD30:AF30"/>
    <mergeCell ref="AG30:AI30"/>
    <mergeCell ref="AK29:AL29"/>
    <mergeCell ref="AM29:AN29"/>
    <mergeCell ref="AO29:AQ29"/>
    <mergeCell ref="AR29:AT29"/>
    <mergeCell ref="AU29:AZ29"/>
    <mergeCell ref="U29:X29"/>
    <mergeCell ref="Y29:AA29"/>
    <mergeCell ref="AB29:AC29"/>
    <mergeCell ref="AD29:AF29"/>
    <mergeCell ref="AG29:AI29"/>
    <mergeCell ref="AK34:AL34"/>
    <mergeCell ref="AM34:AN34"/>
    <mergeCell ref="AO34:AQ34"/>
    <mergeCell ref="AR34:AT34"/>
    <mergeCell ref="AU34:AZ34"/>
    <mergeCell ref="AK33:AL33"/>
    <mergeCell ref="AM33:AN33"/>
    <mergeCell ref="AO33:AQ33"/>
    <mergeCell ref="AR33:AT33"/>
    <mergeCell ref="AU33:AZ33"/>
    <mergeCell ref="U33:X33"/>
    <mergeCell ref="Y33:AA33"/>
    <mergeCell ref="AB33:AC33"/>
    <mergeCell ref="AD33:AF33"/>
    <mergeCell ref="AG33:AI33"/>
    <mergeCell ref="AK32:AL32"/>
    <mergeCell ref="AM32:AN32"/>
    <mergeCell ref="AO32:AQ32"/>
    <mergeCell ref="AR32:AT32"/>
    <mergeCell ref="AU32:AZ32"/>
    <mergeCell ref="U32:X32"/>
    <mergeCell ref="Y32:AA32"/>
    <mergeCell ref="AB32:AC32"/>
    <mergeCell ref="AD32:AF32"/>
    <mergeCell ref="AG32:AI32"/>
    <mergeCell ref="AK37:AL37"/>
    <mergeCell ref="AM37:AN37"/>
    <mergeCell ref="AO37:AQ37"/>
    <mergeCell ref="AR37:AT37"/>
    <mergeCell ref="AU37:AZ37"/>
    <mergeCell ref="AK36:AL36"/>
    <mergeCell ref="AM36:AN36"/>
    <mergeCell ref="AO36:AQ36"/>
    <mergeCell ref="AR36:AT36"/>
    <mergeCell ref="AU36:AZ36"/>
    <mergeCell ref="U36:X36"/>
    <mergeCell ref="Y36:AA36"/>
    <mergeCell ref="AB36:AC36"/>
    <mergeCell ref="AD36:AF36"/>
    <mergeCell ref="AG36:AI36"/>
    <mergeCell ref="AK35:AL35"/>
    <mergeCell ref="AM35:AN35"/>
    <mergeCell ref="AO35:AQ35"/>
    <mergeCell ref="AR35:AT35"/>
    <mergeCell ref="AU35:AZ35"/>
    <mergeCell ref="U35:X35"/>
    <mergeCell ref="Y35:AA35"/>
    <mergeCell ref="AB35:AC35"/>
    <mergeCell ref="AD35:AF35"/>
    <mergeCell ref="AG35:AI35"/>
    <mergeCell ref="AK40:AL40"/>
    <mergeCell ref="AM40:AN40"/>
    <mergeCell ref="AO40:AQ40"/>
    <mergeCell ref="AR40:AT40"/>
    <mergeCell ref="AU40:AZ40"/>
    <mergeCell ref="AK39:AL39"/>
    <mergeCell ref="AM39:AN39"/>
    <mergeCell ref="AO39:AQ39"/>
    <mergeCell ref="AR39:AT39"/>
    <mergeCell ref="AU39:AZ39"/>
    <mergeCell ref="U39:X39"/>
    <mergeCell ref="Y39:AA39"/>
    <mergeCell ref="AB39:AC39"/>
    <mergeCell ref="AD39:AF39"/>
    <mergeCell ref="AG39:AI39"/>
    <mergeCell ref="AK38:AL38"/>
    <mergeCell ref="AM38:AN38"/>
    <mergeCell ref="AO38:AQ38"/>
    <mergeCell ref="AR38:AT38"/>
    <mergeCell ref="AU38:AZ38"/>
    <mergeCell ref="U38:X38"/>
    <mergeCell ref="Y38:AA38"/>
    <mergeCell ref="AB38:AC38"/>
    <mergeCell ref="AD38:AF38"/>
    <mergeCell ref="AG38:AI38"/>
    <mergeCell ref="AK43:AL43"/>
    <mergeCell ref="AM43:AN43"/>
    <mergeCell ref="AO43:AQ43"/>
    <mergeCell ref="AR43:AT43"/>
    <mergeCell ref="AU43:AZ43"/>
    <mergeCell ref="AK42:AL42"/>
    <mergeCell ref="AM42:AN42"/>
    <mergeCell ref="AO42:AQ42"/>
    <mergeCell ref="AR42:AT42"/>
    <mergeCell ref="AU42:AZ42"/>
    <mergeCell ref="U42:X42"/>
    <mergeCell ref="Y42:AA42"/>
    <mergeCell ref="AB42:AC42"/>
    <mergeCell ref="AD42:AF42"/>
    <mergeCell ref="AG42:AI42"/>
    <mergeCell ref="AK41:AL41"/>
    <mergeCell ref="AM41:AN41"/>
    <mergeCell ref="AO41:AQ41"/>
    <mergeCell ref="AR41:AT41"/>
    <mergeCell ref="AU41:AZ41"/>
    <mergeCell ref="U41:X41"/>
    <mergeCell ref="Y41:AA41"/>
    <mergeCell ref="AB41:AC41"/>
    <mergeCell ref="AD41:AF41"/>
    <mergeCell ref="AG41:AI41"/>
    <mergeCell ref="AK46:AL46"/>
    <mergeCell ref="AM46:AN46"/>
    <mergeCell ref="AO46:AQ46"/>
    <mergeCell ref="AR46:AT46"/>
    <mergeCell ref="AU46:AZ46"/>
    <mergeCell ref="AK45:AL45"/>
    <mergeCell ref="AM45:AN45"/>
    <mergeCell ref="AO45:AQ45"/>
    <mergeCell ref="AR45:AT45"/>
    <mergeCell ref="AU45:AZ45"/>
    <mergeCell ref="U45:X45"/>
    <mergeCell ref="Y45:AA45"/>
    <mergeCell ref="AB45:AC45"/>
    <mergeCell ref="AD45:AF45"/>
    <mergeCell ref="AG45:AI45"/>
    <mergeCell ref="AK44:AL44"/>
    <mergeCell ref="AM44:AN44"/>
    <mergeCell ref="AO44:AQ44"/>
    <mergeCell ref="AR44:AT44"/>
    <mergeCell ref="AU44:AZ44"/>
    <mergeCell ref="U44:X44"/>
    <mergeCell ref="Y44:AA44"/>
    <mergeCell ref="AB44:AC44"/>
    <mergeCell ref="AD44:AF44"/>
    <mergeCell ref="AG44:AI44"/>
    <mergeCell ref="AK49:AL49"/>
    <mergeCell ref="AM49:AN49"/>
    <mergeCell ref="AO49:AQ49"/>
    <mergeCell ref="AR49:AT49"/>
    <mergeCell ref="AU49:AZ49"/>
    <mergeCell ref="AK48:AL48"/>
    <mergeCell ref="AM48:AN48"/>
    <mergeCell ref="AO48:AQ48"/>
    <mergeCell ref="AR48:AT48"/>
    <mergeCell ref="AU48:AZ48"/>
    <mergeCell ref="U48:X48"/>
    <mergeCell ref="Y48:AA48"/>
    <mergeCell ref="AB48:AC48"/>
    <mergeCell ref="AD48:AF48"/>
    <mergeCell ref="AG48:AI48"/>
    <mergeCell ref="AK47:AL47"/>
    <mergeCell ref="AM47:AN47"/>
    <mergeCell ref="AO47:AQ47"/>
    <mergeCell ref="AR47:AT47"/>
    <mergeCell ref="AU47:AZ47"/>
    <mergeCell ref="U47:X47"/>
    <mergeCell ref="Y47:AA47"/>
    <mergeCell ref="AB47:AC47"/>
    <mergeCell ref="AD47:AF47"/>
    <mergeCell ref="AG47:AI47"/>
    <mergeCell ref="AK52:AL52"/>
    <mergeCell ref="AM52:AN52"/>
    <mergeCell ref="AO52:AQ52"/>
    <mergeCell ref="AR52:AT52"/>
    <mergeCell ref="AU52:AZ52"/>
    <mergeCell ref="AK51:AL51"/>
    <mergeCell ref="AM51:AN51"/>
    <mergeCell ref="AO51:AQ51"/>
    <mergeCell ref="AR51:AT51"/>
    <mergeCell ref="AU51:AZ51"/>
    <mergeCell ref="U51:X51"/>
    <mergeCell ref="Y51:AA51"/>
    <mergeCell ref="AB51:AC51"/>
    <mergeCell ref="AD51:AF51"/>
    <mergeCell ref="AG51:AI51"/>
    <mergeCell ref="AK50:AL50"/>
    <mergeCell ref="AM50:AN50"/>
    <mergeCell ref="AO50:AQ50"/>
    <mergeCell ref="AR50:AT50"/>
    <mergeCell ref="AU50:AZ50"/>
    <mergeCell ref="U50:X50"/>
    <mergeCell ref="Y50:AA50"/>
    <mergeCell ref="AB50:AC50"/>
    <mergeCell ref="AD50:AF50"/>
    <mergeCell ref="AG50:AI50"/>
    <mergeCell ref="AK55:AL55"/>
    <mergeCell ref="AM55:AN55"/>
    <mergeCell ref="AO55:AQ55"/>
    <mergeCell ref="AR55:AT55"/>
    <mergeCell ref="AU55:AZ55"/>
    <mergeCell ref="AK54:AL54"/>
    <mergeCell ref="AM54:AN54"/>
    <mergeCell ref="AO54:AQ54"/>
    <mergeCell ref="AR54:AT54"/>
    <mergeCell ref="AU54:AZ54"/>
    <mergeCell ref="U54:X54"/>
    <mergeCell ref="Y54:AA54"/>
    <mergeCell ref="AB54:AC54"/>
    <mergeCell ref="AD54:AF54"/>
    <mergeCell ref="AG54:AI54"/>
    <mergeCell ref="AK53:AL53"/>
    <mergeCell ref="AM53:AN53"/>
    <mergeCell ref="AO53:AQ53"/>
    <mergeCell ref="AR53:AT53"/>
    <mergeCell ref="AU53:AZ53"/>
    <mergeCell ref="U53:X53"/>
    <mergeCell ref="Y53:AA53"/>
    <mergeCell ref="AB53:AC53"/>
    <mergeCell ref="AD53:AF53"/>
    <mergeCell ref="AG53:AI53"/>
    <mergeCell ref="AK58:AL58"/>
    <mergeCell ref="AM58:AN58"/>
    <mergeCell ref="AO58:AQ58"/>
    <mergeCell ref="AR58:AT58"/>
    <mergeCell ref="AU58:AZ58"/>
    <mergeCell ref="AK57:AL57"/>
    <mergeCell ref="AM57:AN57"/>
    <mergeCell ref="AO57:AQ57"/>
    <mergeCell ref="AR57:AT57"/>
    <mergeCell ref="AU57:AZ57"/>
    <mergeCell ref="U57:X57"/>
    <mergeCell ref="Y57:AA57"/>
    <mergeCell ref="AB57:AC57"/>
    <mergeCell ref="AD57:AF57"/>
    <mergeCell ref="AG57:AI57"/>
    <mergeCell ref="AK56:AL56"/>
    <mergeCell ref="AM56:AN56"/>
    <mergeCell ref="AO56:AQ56"/>
    <mergeCell ref="AR56:AT56"/>
    <mergeCell ref="AU56:AZ56"/>
    <mergeCell ref="U56:X56"/>
    <mergeCell ref="Y56:AA56"/>
    <mergeCell ref="AB56:AC56"/>
    <mergeCell ref="AD56:AF56"/>
    <mergeCell ref="AG56:AI56"/>
    <mergeCell ref="AK61:AL61"/>
    <mergeCell ref="AM61:AN61"/>
    <mergeCell ref="AO61:AQ61"/>
    <mergeCell ref="AR61:AT61"/>
    <mergeCell ref="AU61:AZ61"/>
    <mergeCell ref="AK60:AL60"/>
    <mergeCell ref="AM60:AN60"/>
    <mergeCell ref="AO60:AQ60"/>
    <mergeCell ref="AR60:AT60"/>
    <mergeCell ref="AU60:AZ60"/>
    <mergeCell ref="U60:X60"/>
    <mergeCell ref="Y60:AA60"/>
    <mergeCell ref="AB60:AC60"/>
    <mergeCell ref="AD60:AF60"/>
    <mergeCell ref="AG60:AI60"/>
    <mergeCell ref="AK59:AL59"/>
    <mergeCell ref="AM59:AN59"/>
    <mergeCell ref="AO59:AQ59"/>
    <mergeCell ref="AR59:AT59"/>
    <mergeCell ref="AU59:AZ59"/>
    <mergeCell ref="U59:X59"/>
    <mergeCell ref="Y59:AA59"/>
    <mergeCell ref="AB59:AC59"/>
    <mergeCell ref="AD59:AF59"/>
    <mergeCell ref="AG59:AI59"/>
    <mergeCell ref="AK64:AL64"/>
    <mergeCell ref="AM64:AN64"/>
    <mergeCell ref="AO64:AQ64"/>
    <mergeCell ref="AR64:AT64"/>
    <mergeCell ref="AU64:AZ64"/>
    <mergeCell ref="AK63:AL63"/>
    <mergeCell ref="AM63:AN63"/>
    <mergeCell ref="AO63:AQ63"/>
    <mergeCell ref="AR63:AT63"/>
    <mergeCell ref="AU63:AZ63"/>
    <mergeCell ref="U63:X63"/>
    <mergeCell ref="Y63:AA63"/>
    <mergeCell ref="AB63:AC63"/>
    <mergeCell ref="AD63:AF63"/>
    <mergeCell ref="AG63:AI63"/>
    <mergeCell ref="AK62:AL62"/>
    <mergeCell ref="AM62:AN62"/>
    <mergeCell ref="AO62:AQ62"/>
    <mergeCell ref="AR62:AT62"/>
    <mergeCell ref="AU62:AZ62"/>
    <mergeCell ref="U62:X62"/>
    <mergeCell ref="Y62:AA62"/>
    <mergeCell ref="AB62:AC62"/>
    <mergeCell ref="AD62:AF62"/>
    <mergeCell ref="AG62:AI62"/>
    <mergeCell ref="AK67:AL67"/>
    <mergeCell ref="AM67:AN67"/>
    <mergeCell ref="AO67:AQ67"/>
    <mergeCell ref="AR67:AT67"/>
    <mergeCell ref="AU67:AZ67"/>
    <mergeCell ref="AK66:AL66"/>
    <mergeCell ref="AM66:AN66"/>
    <mergeCell ref="AO66:AQ66"/>
    <mergeCell ref="AR66:AT66"/>
    <mergeCell ref="AU66:AZ66"/>
    <mergeCell ref="U66:X66"/>
    <mergeCell ref="Y66:AA66"/>
    <mergeCell ref="AB66:AC66"/>
    <mergeCell ref="AD66:AF66"/>
    <mergeCell ref="AG66:AI66"/>
    <mergeCell ref="AK65:AL65"/>
    <mergeCell ref="AM65:AN65"/>
    <mergeCell ref="AO65:AQ65"/>
    <mergeCell ref="AR65:AT65"/>
    <mergeCell ref="AU65:AZ65"/>
    <mergeCell ref="U65:X65"/>
    <mergeCell ref="Y65:AA65"/>
    <mergeCell ref="AB65:AC65"/>
    <mergeCell ref="AD65:AF65"/>
    <mergeCell ref="AG65:AI65"/>
    <mergeCell ref="AK70:AL70"/>
    <mergeCell ref="AM70:AN70"/>
    <mergeCell ref="AO70:AQ70"/>
    <mergeCell ref="AR70:AT70"/>
    <mergeCell ref="AU70:AZ70"/>
    <mergeCell ref="AK69:AL69"/>
    <mergeCell ref="AM69:AN69"/>
    <mergeCell ref="AO69:AQ69"/>
    <mergeCell ref="AR69:AT69"/>
    <mergeCell ref="AU69:AZ69"/>
    <mergeCell ref="U69:X69"/>
    <mergeCell ref="Y69:AA69"/>
    <mergeCell ref="AB69:AC69"/>
    <mergeCell ref="AD69:AF69"/>
    <mergeCell ref="AG69:AI69"/>
    <mergeCell ref="AK68:AL68"/>
    <mergeCell ref="AM68:AN68"/>
    <mergeCell ref="AO68:AQ68"/>
    <mergeCell ref="AR68:AT68"/>
    <mergeCell ref="AU68:AZ68"/>
    <mergeCell ref="U68:X68"/>
    <mergeCell ref="Y68:AA68"/>
    <mergeCell ref="AB68:AC68"/>
    <mergeCell ref="AD68:AF68"/>
    <mergeCell ref="AG68:AI68"/>
    <mergeCell ref="AK73:AL73"/>
    <mergeCell ref="AM73:AN73"/>
    <mergeCell ref="AO73:AQ73"/>
    <mergeCell ref="AR73:AT73"/>
    <mergeCell ref="AU73:AZ73"/>
    <mergeCell ref="AK72:AL72"/>
    <mergeCell ref="AM72:AN72"/>
    <mergeCell ref="AO72:AQ72"/>
    <mergeCell ref="AR72:AT72"/>
    <mergeCell ref="AU72:AZ72"/>
    <mergeCell ref="U72:X72"/>
    <mergeCell ref="Y72:AA72"/>
    <mergeCell ref="AB72:AC72"/>
    <mergeCell ref="AD72:AF72"/>
    <mergeCell ref="AG72:AI72"/>
    <mergeCell ref="AK71:AL71"/>
    <mergeCell ref="AM71:AN71"/>
    <mergeCell ref="AO71:AQ71"/>
    <mergeCell ref="AR71:AT71"/>
    <mergeCell ref="AU71:AZ71"/>
    <mergeCell ref="U71:X71"/>
    <mergeCell ref="Y71:AA71"/>
    <mergeCell ref="AB71:AC71"/>
    <mergeCell ref="AD71:AF71"/>
    <mergeCell ref="AG71:AI71"/>
    <mergeCell ref="AK76:AL76"/>
    <mergeCell ref="AM76:AN76"/>
    <mergeCell ref="AO76:AQ76"/>
    <mergeCell ref="AR76:AT76"/>
    <mergeCell ref="AU76:AZ76"/>
    <mergeCell ref="AK75:AL75"/>
    <mergeCell ref="AM75:AN75"/>
    <mergeCell ref="AO75:AQ75"/>
    <mergeCell ref="AR75:AT75"/>
    <mergeCell ref="AU75:AZ75"/>
    <mergeCell ref="U75:X75"/>
    <mergeCell ref="Y75:AA75"/>
    <mergeCell ref="AB75:AC75"/>
    <mergeCell ref="AD75:AF75"/>
    <mergeCell ref="AG75:AI75"/>
    <mergeCell ref="AK74:AL74"/>
    <mergeCell ref="AM74:AN74"/>
    <mergeCell ref="AO74:AQ74"/>
    <mergeCell ref="AR74:AT74"/>
    <mergeCell ref="AU74:AZ74"/>
    <mergeCell ref="U74:X74"/>
    <mergeCell ref="Y74:AA74"/>
    <mergeCell ref="AB74:AC74"/>
    <mergeCell ref="AD74:AF74"/>
    <mergeCell ref="AG74:AI74"/>
    <mergeCell ref="AK79:AL79"/>
    <mergeCell ref="AM79:AN79"/>
    <mergeCell ref="AO79:AQ79"/>
    <mergeCell ref="AR79:AT79"/>
    <mergeCell ref="AU79:AZ79"/>
    <mergeCell ref="AK78:AL78"/>
    <mergeCell ref="AM78:AN78"/>
    <mergeCell ref="AO78:AQ78"/>
    <mergeCell ref="AR78:AT78"/>
    <mergeCell ref="AU78:AZ78"/>
    <mergeCell ref="U78:X78"/>
    <mergeCell ref="Y78:AA78"/>
    <mergeCell ref="AB78:AC78"/>
    <mergeCell ref="AD78:AF78"/>
    <mergeCell ref="AG78:AI78"/>
    <mergeCell ref="AK77:AL77"/>
    <mergeCell ref="AM77:AN77"/>
    <mergeCell ref="AO77:AQ77"/>
    <mergeCell ref="AR77:AT77"/>
    <mergeCell ref="AU77:AZ77"/>
    <mergeCell ref="U77:X77"/>
    <mergeCell ref="Y77:AA77"/>
    <mergeCell ref="AB77:AC77"/>
    <mergeCell ref="AD77:AF77"/>
    <mergeCell ref="AG77:AI77"/>
    <mergeCell ref="AK82:AL82"/>
    <mergeCell ref="AM82:AN82"/>
    <mergeCell ref="AO82:AQ82"/>
    <mergeCell ref="AR82:AT82"/>
    <mergeCell ref="AU82:AZ82"/>
    <mergeCell ref="AK81:AL81"/>
    <mergeCell ref="AM81:AN81"/>
    <mergeCell ref="AO81:AQ81"/>
    <mergeCell ref="AR81:AT81"/>
    <mergeCell ref="AU81:AZ81"/>
    <mergeCell ref="U81:X81"/>
    <mergeCell ref="Y81:AA81"/>
    <mergeCell ref="AB81:AC81"/>
    <mergeCell ref="AD81:AF81"/>
    <mergeCell ref="AG81:AI81"/>
    <mergeCell ref="AK80:AL80"/>
    <mergeCell ref="AM80:AN80"/>
    <mergeCell ref="AO80:AQ80"/>
    <mergeCell ref="AR80:AT80"/>
    <mergeCell ref="AU80:AZ80"/>
    <mergeCell ref="U80:X80"/>
    <mergeCell ref="Y80:AA80"/>
    <mergeCell ref="AB80:AC80"/>
    <mergeCell ref="AD80:AF80"/>
    <mergeCell ref="AG80:AI80"/>
    <mergeCell ref="AK85:AL85"/>
    <mergeCell ref="AM85:AN85"/>
    <mergeCell ref="AO85:AQ85"/>
    <mergeCell ref="AR85:AT85"/>
    <mergeCell ref="AU85:AZ85"/>
    <mergeCell ref="AK84:AL84"/>
    <mergeCell ref="AM84:AN84"/>
    <mergeCell ref="AO84:AQ84"/>
    <mergeCell ref="AR84:AT84"/>
    <mergeCell ref="AU84:AZ84"/>
    <mergeCell ref="U84:X84"/>
    <mergeCell ref="Y84:AA84"/>
    <mergeCell ref="AB84:AC84"/>
    <mergeCell ref="AD84:AF84"/>
    <mergeCell ref="AG84:AI84"/>
    <mergeCell ref="AK83:AL83"/>
    <mergeCell ref="AM83:AN83"/>
    <mergeCell ref="AO83:AQ83"/>
    <mergeCell ref="AR83:AT83"/>
    <mergeCell ref="AU83:AZ83"/>
    <mergeCell ref="U83:X83"/>
    <mergeCell ref="Y83:AA83"/>
    <mergeCell ref="AB83:AC83"/>
    <mergeCell ref="AD83:AF83"/>
    <mergeCell ref="AG83:AI83"/>
    <mergeCell ref="AK88:AL88"/>
    <mergeCell ref="AM88:AN88"/>
    <mergeCell ref="AO88:AQ88"/>
    <mergeCell ref="AR88:AT88"/>
    <mergeCell ref="AU88:AZ88"/>
    <mergeCell ref="AK87:AL87"/>
    <mergeCell ref="AM87:AN87"/>
    <mergeCell ref="AO87:AQ87"/>
    <mergeCell ref="AR87:AT87"/>
    <mergeCell ref="AU87:AZ87"/>
    <mergeCell ref="U87:X87"/>
    <mergeCell ref="Y87:AA87"/>
    <mergeCell ref="AB87:AC87"/>
    <mergeCell ref="AD87:AF87"/>
    <mergeCell ref="AG87:AI87"/>
    <mergeCell ref="AK86:AL86"/>
    <mergeCell ref="AM86:AN86"/>
    <mergeCell ref="AO86:AQ86"/>
    <mergeCell ref="AR86:AT86"/>
    <mergeCell ref="AU86:AZ86"/>
    <mergeCell ref="U86:X86"/>
    <mergeCell ref="Y86:AA86"/>
    <mergeCell ref="AB86:AC86"/>
    <mergeCell ref="AD86:AF86"/>
    <mergeCell ref="AG86:AI86"/>
    <mergeCell ref="AK91:AL91"/>
    <mergeCell ref="AM91:AN91"/>
    <mergeCell ref="AO91:AQ91"/>
    <mergeCell ref="AR91:AT91"/>
    <mergeCell ref="AU91:AZ91"/>
    <mergeCell ref="AK90:AL90"/>
    <mergeCell ref="AM90:AN90"/>
    <mergeCell ref="AO90:AQ90"/>
    <mergeCell ref="AR90:AT90"/>
    <mergeCell ref="AU90:AZ90"/>
    <mergeCell ref="U90:X90"/>
    <mergeCell ref="Y90:AA90"/>
    <mergeCell ref="AB90:AC90"/>
    <mergeCell ref="AD90:AF90"/>
    <mergeCell ref="AG90:AI90"/>
    <mergeCell ref="AK89:AL89"/>
    <mergeCell ref="AM89:AN89"/>
    <mergeCell ref="AO89:AQ89"/>
    <mergeCell ref="AR89:AT89"/>
    <mergeCell ref="AU89:AZ89"/>
    <mergeCell ref="U89:X89"/>
    <mergeCell ref="Y89:AA89"/>
    <mergeCell ref="AB89:AC89"/>
    <mergeCell ref="AD89:AF89"/>
    <mergeCell ref="AG89:AI89"/>
    <mergeCell ref="AK94:AL94"/>
    <mergeCell ref="AM94:AN94"/>
    <mergeCell ref="AO94:AQ94"/>
    <mergeCell ref="AR94:AT94"/>
    <mergeCell ref="AU94:AZ94"/>
    <mergeCell ref="AK93:AL93"/>
    <mergeCell ref="AM93:AN93"/>
    <mergeCell ref="AO93:AQ93"/>
    <mergeCell ref="AR93:AT93"/>
    <mergeCell ref="AU93:AZ93"/>
    <mergeCell ref="U93:X93"/>
    <mergeCell ref="Y93:AA93"/>
    <mergeCell ref="AB93:AC93"/>
    <mergeCell ref="AD93:AF93"/>
    <mergeCell ref="AG93:AI93"/>
    <mergeCell ref="AK92:AL92"/>
    <mergeCell ref="AM92:AN92"/>
    <mergeCell ref="AO92:AQ92"/>
    <mergeCell ref="AR92:AT92"/>
    <mergeCell ref="AU92:AZ92"/>
    <mergeCell ref="U92:X92"/>
    <mergeCell ref="Y92:AA92"/>
    <mergeCell ref="AB92:AC92"/>
    <mergeCell ref="AD92:AF92"/>
    <mergeCell ref="AG92:AI92"/>
    <mergeCell ref="AK97:AL97"/>
    <mergeCell ref="AM97:AN97"/>
    <mergeCell ref="AO97:AQ97"/>
    <mergeCell ref="AR97:AT97"/>
    <mergeCell ref="AU97:AZ97"/>
    <mergeCell ref="AK96:AL96"/>
    <mergeCell ref="AM96:AN96"/>
    <mergeCell ref="AO96:AQ96"/>
    <mergeCell ref="AR96:AT96"/>
    <mergeCell ref="AU96:AZ96"/>
    <mergeCell ref="U96:X96"/>
    <mergeCell ref="Y96:AA96"/>
    <mergeCell ref="AB96:AC96"/>
    <mergeCell ref="AD96:AF96"/>
    <mergeCell ref="AG96:AI96"/>
    <mergeCell ref="AK95:AL95"/>
    <mergeCell ref="AM95:AN95"/>
    <mergeCell ref="AO95:AQ95"/>
    <mergeCell ref="AR95:AT95"/>
    <mergeCell ref="AU95:AZ95"/>
    <mergeCell ref="U95:X95"/>
    <mergeCell ref="Y95:AA95"/>
    <mergeCell ref="AB95:AC95"/>
    <mergeCell ref="AD95:AF95"/>
    <mergeCell ref="AG95:AI95"/>
    <mergeCell ref="AK100:AL100"/>
    <mergeCell ref="AM100:AN100"/>
    <mergeCell ref="AO100:AQ100"/>
    <mergeCell ref="AR100:AT100"/>
    <mergeCell ref="AU100:AZ100"/>
    <mergeCell ref="AK99:AL99"/>
    <mergeCell ref="AM99:AN99"/>
    <mergeCell ref="AO99:AQ99"/>
    <mergeCell ref="AR99:AT99"/>
    <mergeCell ref="AU99:AZ99"/>
    <mergeCell ref="U99:X99"/>
    <mergeCell ref="Y99:AA99"/>
    <mergeCell ref="AB99:AC99"/>
    <mergeCell ref="AD99:AF99"/>
    <mergeCell ref="AG99:AI99"/>
    <mergeCell ref="AK98:AL98"/>
    <mergeCell ref="AM98:AN98"/>
    <mergeCell ref="AO98:AQ98"/>
    <mergeCell ref="AR98:AT98"/>
    <mergeCell ref="AU98:AZ98"/>
    <mergeCell ref="U98:X98"/>
    <mergeCell ref="Y98:AA98"/>
    <mergeCell ref="AB98:AC98"/>
    <mergeCell ref="AD98:AF98"/>
    <mergeCell ref="AG98:AI98"/>
    <mergeCell ref="AK103:AL103"/>
    <mergeCell ref="AM103:AN103"/>
    <mergeCell ref="AO103:AQ103"/>
    <mergeCell ref="AR103:AT103"/>
    <mergeCell ref="AU103:AZ103"/>
    <mergeCell ref="AK102:AL102"/>
    <mergeCell ref="AM102:AN102"/>
    <mergeCell ref="AO102:AQ102"/>
    <mergeCell ref="AR102:AT102"/>
    <mergeCell ref="AU102:AZ102"/>
    <mergeCell ref="U102:X102"/>
    <mergeCell ref="Y102:AA102"/>
    <mergeCell ref="AB102:AC102"/>
    <mergeCell ref="AD102:AF102"/>
    <mergeCell ref="AG102:AI102"/>
    <mergeCell ref="AK101:AL101"/>
    <mergeCell ref="AM101:AN101"/>
    <mergeCell ref="AO101:AQ101"/>
    <mergeCell ref="AR101:AT101"/>
    <mergeCell ref="AU101:AZ101"/>
    <mergeCell ref="U101:X101"/>
    <mergeCell ref="Y101:AA101"/>
    <mergeCell ref="AB101:AC101"/>
    <mergeCell ref="AD101:AF101"/>
    <mergeCell ref="AG101:AI101"/>
    <mergeCell ref="AK106:AL106"/>
    <mergeCell ref="AM106:AN106"/>
    <mergeCell ref="AO106:AQ106"/>
    <mergeCell ref="AR106:AT106"/>
    <mergeCell ref="AU106:AZ106"/>
    <mergeCell ref="AK105:AL105"/>
    <mergeCell ref="AM105:AN105"/>
    <mergeCell ref="AO105:AQ105"/>
    <mergeCell ref="AR105:AT105"/>
    <mergeCell ref="AU105:AZ105"/>
    <mergeCell ref="U105:X105"/>
    <mergeCell ref="Y105:AA105"/>
    <mergeCell ref="AB105:AC105"/>
    <mergeCell ref="AD105:AF105"/>
    <mergeCell ref="AG105:AI105"/>
    <mergeCell ref="AK104:AL104"/>
    <mergeCell ref="AM104:AN104"/>
    <mergeCell ref="AO104:AQ104"/>
    <mergeCell ref="AR104:AT104"/>
    <mergeCell ref="AU104:AZ104"/>
    <mergeCell ref="U104:X104"/>
    <mergeCell ref="Y104:AA104"/>
    <mergeCell ref="AB104:AC104"/>
    <mergeCell ref="AD104:AF104"/>
    <mergeCell ref="AG104:AI104"/>
    <mergeCell ref="AK109:AL109"/>
    <mergeCell ref="AM109:AN109"/>
    <mergeCell ref="AO109:AQ109"/>
    <mergeCell ref="AR109:AT109"/>
    <mergeCell ref="AU109:AZ109"/>
    <mergeCell ref="AK108:AL108"/>
    <mergeCell ref="AM108:AN108"/>
    <mergeCell ref="AO108:AQ108"/>
    <mergeCell ref="AR108:AT108"/>
    <mergeCell ref="AU108:AZ108"/>
    <mergeCell ref="U108:X108"/>
    <mergeCell ref="Y108:AA108"/>
    <mergeCell ref="AB108:AC108"/>
    <mergeCell ref="AD108:AF108"/>
    <mergeCell ref="AG108:AI108"/>
    <mergeCell ref="AK107:AL107"/>
    <mergeCell ref="AM107:AN107"/>
    <mergeCell ref="AO107:AQ107"/>
    <mergeCell ref="AR107:AT107"/>
    <mergeCell ref="AU107:AZ107"/>
    <mergeCell ref="U107:X107"/>
    <mergeCell ref="Y107:AA107"/>
    <mergeCell ref="AB107:AC107"/>
    <mergeCell ref="AD107:AF107"/>
    <mergeCell ref="AG107:AI107"/>
    <mergeCell ref="AK112:AL112"/>
    <mergeCell ref="AM112:AN112"/>
    <mergeCell ref="AO112:AQ112"/>
    <mergeCell ref="AR112:AT112"/>
    <mergeCell ref="AU112:AZ112"/>
    <mergeCell ref="AK111:AL111"/>
    <mergeCell ref="AM111:AN111"/>
    <mergeCell ref="AO111:AQ111"/>
    <mergeCell ref="AR111:AT111"/>
    <mergeCell ref="AU111:AZ111"/>
    <mergeCell ref="U111:X111"/>
    <mergeCell ref="Y111:AA111"/>
    <mergeCell ref="AB111:AC111"/>
    <mergeCell ref="AD111:AF111"/>
    <mergeCell ref="AG111:AI111"/>
    <mergeCell ref="AK110:AL110"/>
    <mergeCell ref="AM110:AN110"/>
    <mergeCell ref="AO110:AQ110"/>
    <mergeCell ref="AR110:AT110"/>
    <mergeCell ref="AU110:AZ110"/>
    <mergeCell ref="U110:X110"/>
    <mergeCell ref="Y110:AA110"/>
    <mergeCell ref="AB110:AC110"/>
    <mergeCell ref="AD110:AF110"/>
    <mergeCell ref="AG110:AI110"/>
    <mergeCell ref="AK115:AL115"/>
    <mergeCell ref="AM115:AN115"/>
    <mergeCell ref="AO115:AQ115"/>
    <mergeCell ref="AR115:AT115"/>
    <mergeCell ref="AU115:AZ115"/>
    <mergeCell ref="AK114:AL114"/>
    <mergeCell ref="AM114:AN114"/>
    <mergeCell ref="AO114:AQ114"/>
    <mergeCell ref="AR114:AT114"/>
    <mergeCell ref="AU114:AZ114"/>
    <mergeCell ref="U114:X114"/>
    <mergeCell ref="Y114:AA114"/>
    <mergeCell ref="AB114:AC114"/>
    <mergeCell ref="AD114:AF114"/>
    <mergeCell ref="AG114:AI114"/>
    <mergeCell ref="AK113:AL113"/>
    <mergeCell ref="AM113:AN113"/>
    <mergeCell ref="AO113:AQ113"/>
    <mergeCell ref="AR113:AT113"/>
    <mergeCell ref="AU113:AZ113"/>
    <mergeCell ref="U113:X113"/>
    <mergeCell ref="Y113:AA113"/>
    <mergeCell ref="AB113:AC113"/>
    <mergeCell ref="AD113:AF113"/>
    <mergeCell ref="AG113:AI113"/>
    <mergeCell ref="AK118:AL118"/>
    <mergeCell ref="AM118:AN118"/>
    <mergeCell ref="AO118:AQ118"/>
    <mergeCell ref="AR118:AT118"/>
    <mergeCell ref="AU118:AZ118"/>
    <mergeCell ref="AK117:AL117"/>
    <mergeCell ref="AM117:AN117"/>
    <mergeCell ref="AO117:AQ117"/>
    <mergeCell ref="AR117:AT117"/>
    <mergeCell ref="AU117:AZ117"/>
    <mergeCell ref="U117:X117"/>
    <mergeCell ref="Y117:AA117"/>
    <mergeCell ref="AB117:AC117"/>
    <mergeCell ref="AD117:AF117"/>
    <mergeCell ref="AG117:AI117"/>
    <mergeCell ref="AK116:AL116"/>
    <mergeCell ref="AM116:AN116"/>
    <mergeCell ref="AO116:AQ116"/>
    <mergeCell ref="AR116:AT116"/>
    <mergeCell ref="AU116:AZ116"/>
    <mergeCell ref="U116:X116"/>
    <mergeCell ref="Y116:AA116"/>
    <mergeCell ref="AB116:AC116"/>
    <mergeCell ref="AD116:AF116"/>
    <mergeCell ref="AG116:AI116"/>
    <mergeCell ref="AK121:AL121"/>
    <mergeCell ref="AM121:AN121"/>
    <mergeCell ref="AO121:AQ121"/>
    <mergeCell ref="AR121:AT121"/>
    <mergeCell ref="AU121:AZ121"/>
    <mergeCell ref="AK120:AL120"/>
    <mergeCell ref="AM120:AN120"/>
    <mergeCell ref="AO120:AQ120"/>
    <mergeCell ref="AR120:AT120"/>
    <mergeCell ref="AU120:AZ120"/>
    <mergeCell ref="U120:X120"/>
    <mergeCell ref="Y120:AA120"/>
    <mergeCell ref="AB120:AC120"/>
    <mergeCell ref="AD120:AF120"/>
    <mergeCell ref="AG120:AI120"/>
    <mergeCell ref="AK119:AL119"/>
    <mergeCell ref="AM119:AN119"/>
    <mergeCell ref="AO119:AQ119"/>
    <mergeCell ref="AR119:AT119"/>
    <mergeCell ref="AU119:AZ119"/>
    <mergeCell ref="U119:X119"/>
    <mergeCell ref="Y119:AA119"/>
    <mergeCell ref="AB119:AC119"/>
    <mergeCell ref="AD119:AF119"/>
    <mergeCell ref="AG119:AI119"/>
    <mergeCell ref="AK124:AL124"/>
    <mergeCell ref="AM124:AN124"/>
    <mergeCell ref="AO124:AQ124"/>
    <mergeCell ref="AR124:AT124"/>
    <mergeCell ref="AU124:AZ124"/>
    <mergeCell ref="AK123:AL123"/>
    <mergeCell ref="AM123:AN123"/>
    <mergeCell ref="AO123:AQ123"/>
    <mergeCell ref="AR123:AT123"/>
    <mergeCell ref="AU123:AZ123"/>
    <mergeCell ref="U123:X123"/>
    <mergeCell ref="Y123:AA123"/>
    <mergeCell ref="AB123:AC123"/>
    <mergeCell ref="AD123:AF123"/>
    <mergeCell ref="AG123:AI123"/>
    <mergeCell ref="AK122:AL122"/>
    <mergeCell ref="AM122:AN122"/>
    <mergeCell ref="AO122:AQ122"/>
    <mergeCell ref="AR122:AT122"/>
    <mergeCell ref="AU122:AZ122"/>
    <mergeCell ref="U122:X122"/>
    <mergeCell ref="Y122:AA122"/>
    <mergeCell ref="AB122:AC122"/>
    <mergeCell ref="AD122:AF122"/>
    <mergeCell ref="AG122:AI122"/>
    <mergeCell ref="AK127:AL127"/>
    <mergeCell ref="AM127:AN127"/>
    <mergeCell ref="AO127:AQ127"/>
    <mergeCell ref="AR127:AT127"/>
    <mergeCell ref="AU127:AZ127"/>
    <mergeCell ref="AK126:AL126"/>
    <mergeCell ref="AM126:AN126"/>
    <mergeCell ref="AO126:AQ126"/>
    <mergeCell ref="AR126:AT126"/>
    <mergeCell ref="AU126:AZ126"/>
    <mergeCell ref="U126:X126"/>
    <mergeCell ref="Y126:AA126"/>
    <mergeCell ref="AB126:AC126"/>
    <mergeCell ref="AD126:AF126"/>
    <mergeCell ref="AG126:AI126"/>
    <mergeCell ref="AK125:AL125"/>
    <mergeCell ref="AM125:AN125"/>
    <mergeCell ref="AO125:AQ125"/>
    <mergeCell ref="AR125:AT125"/>
    <mergeCell ref="AU125:AZ125"/>
    <mergeCell ref="U125:X125"/>
    <mergeCell ref="Y125:AA125"/>
    <mergeCell ref="AB125:AC125"/>
    <mergeCell ref="AD125:AF125"/>
    <mergeCell ref="AG125:AI125"/>
    <mergeCell ref="AK130:AL130"/>
    <mergeCell ref="AM130:AN130"/>
    <mergeCell ref="AO130:AQ130"/>
    <mergeCell ref="AR130:AT130"/>
    <mergeCell ref="AU130:AZ130"/>
    <mergeCell ref="AK129:AL129"/>
    <mergeCell ref="AM129:AN129"/>
    <mergeCell ref="AO129:AQ129"/>
    <mergeCell ref="AR129:AT129"/>
    <mergeCell ref="AU129:AZ129"/>
    <mergeCell ref="U129:X129"/>
    <mergeCell ref="Y129:AA129"/>
    <mergeCell ref="AB129:AC129"/>
    <mergeCell ref="AD129:AF129"/>
    <mergeCell ref="AG129:AI129"/>
    <mergeCell ref="AK128:AL128"/>
    <mergeCell ref="AM128:AN128"/>
    <mergeCell ref="AO128:AQ128"/>
    <mergeCell ref="AR128:AT128"/>
    <mergeCell ref="AU128:AZ128"/>
    <mergeCell ref="U128:X128"/>
    <mergeCell ref="Y128:AA128"/>
    <mergeCell ref="AB128:AC128"/>
    <mergeCell ref="AD128:AF128"/>
    <mergeCell ref="AG128:AI128"/>
    <mergeCell ref="AK133:AL133"/>
    <mergeCell ref="AM133:AN133"/>
    <mergeCell ref="AO133:AQ133"/>
    <mergeCell ref="AR133:AT133"/>
    <mergeCell ref="AU133:AZ133"/>
    <mergeCell ref="AK132:AL132"/>
    <mergeCell ref="AM132:AN132"/>
    <mergeCell ref="AO132:AQ132"/>
    <mergeCell ref="AR132:AT132"/>
    <mergeCell ref="AU132:AZ132"/>
    <mergeCell ref="U132:X132"/>
    <mergeCell ref="Y132:AA132"/>
    <mergeCell ref="AB132:AC132"/>
    <mergeCell ref="AD132:AF132"/>
    <mergeCell ref="AG132:AI132"/>
    <mergeCell ref="AK131:AL131"/>
    <mergeCell ref="AM131:AN131"/>
    <mergeCell ref="AO131:AQ131"/>
    <mergeCell ref="AR131:AT131"/>
    <mergeCell ref="AU131:AZ131"/>
    <mergeCell ref="U131:X131"/>
    <mergeCell ref="Y131:AA131"/>
    <mergeCell ref="AB131:AC131"/>
    <mergeCell ref="AD131:AF131"/>
    <mergeCell ref="AG131:AI131"/>
    <mergeCell ref="AK136:AL136"/>
    <mergeCell ref="AM136:AN136"/>
    <mergeCell ref="AO136:AQ136"/>
    <mergeCell ref="AR136:AT136"/>
    <mergeCell ref="AU136:AZ136"/>
    <mergeCell ref="AK135:AL135"/>
    <mergeCell ref="AM135:AN135"/>
    <mergeCell ref="AO135:AQ135"/>
    <mergeCell ref="AR135:AT135"/>
    <mergeCell ref="AU135:AZ135"/>
    <mergeCell ref="U135:X135"/>
    <mergeCell ref="Y135:AA135"/>
    <mergeCell ref="AB135:AC135"/>
    <mergeCell ref="AD135:AF135"/>
    <mergeCell ref="AG135:AI135"/>
    <mergeCell ref="AK134:AL134"/>
    <mergeCell ref="AM134:AN134"/>
    <mergeCell ref="AO134:AQ134"/>
    <mergeCell ref="AR134:AT134"/>
    <mergeCell ref="AU134:AZ134"/>
    <mergeCell ref="U134:X134"/>
    <mergeCell ref="Y134:AA134"/>
    <mergeCell ref="AB134:AC134"/>
    <mergeCell ref="AD134:AF134"/>
    <mergeCell ref="AG134:AI134"/>
    <mergeCell ref="AK139:AL139"/>
    <mergeCell ref="AM139:AN139"/>
    <mergeCell ref="AO139:AQ139"/>
    <mergeCell ref="AR139:AT139"/>
    <mergeCell ref="AU139:AZ139"/>
    <mergeCell ref="AK138:AL138"/>
    <mergeCell ref="AM138:AN138"/>
    <mergeCell ref="AO138:AQ138"/>
    <mergeCell ref="AR138:AT138"/>
    <mergeCell ref="AU138:AZ138"/>
    <mergeCell ref="U138:X138"/>
    <mergeCell ref="Y138:AA138"/>
    <mergeCell ref="AB138:AC138"/>
    <mergeCell ref="AD138:AF138"/>
    <mergeCell ref="AG138:AI138"/>
    <mergeCell ref="AK137:AL137"/>
    <mergeCell ref="AM137:AN137"/>
    <mergeCell ref="AO137:AQ137"/>
    <mergeCell ref="AR137:AT137"/>
    <mergeCell ref="AU137:AZ137"/>
    <mergeCell ref="U137:X137"/>
    <mergeCell ref="Y137:AA137"/>
    <mergeCell ref="AB137:AC137"/>
    <mergeCell ref="AD137:AF137"/>
    <mergeCell ref="AG137:AI137"/>
    <mergeCell ref="AK142:AL142"/>
    <mergeCell ref="AM142:AN142"/>
    <mergeCell ref="AO142:AQ142"/>
    <mergeCell ref="AR142:AT142"/>
    <mergeCell ref="AU142:AZ142"/>
    <mergeCell ref="AK141:AL141"/>
    <mergeCell ref="AM141:AN141"/>
    <mergeCell ref="AO141:AQ141"/>
    <mergeCell ref="AR141:AT141"/>
    <mergeCell ref="AU141:AZ141"/>
    <mergeCell ref="U141:X141"/>
    <mergeCell ref="Y141:AA141"/>
    <mergeCell ref="AB141:AC141"/>
    <mergeCell ref="AD141:AF141"/>
    <mergeCell ref="AG141:AI141"/>
    <mergeCell ref="AK140:AL140"/>
    <mergeCell ref="AM140:AN140"/>
    <mergeCell ref="AO140:AQ140"/>
    <mergeCell ref="AR140:AT140"/>
    <mergeCell ref="AU140:AZ140"/>
    <mergeCell ref="U140:X140"/>
    <mergeCell ref="Y140:AA140"/>
    <mergeCell ref="AB140:AC140"/>
    <mergeCell ref="AD140:AF140"/>
    <mergeCell ref="AG140:AI140"/>
    <mergeCell ref="AK145:AL145"/>
    <mergeCell ref="AM145:AN145"/>
    <mergeCell ref="AO145:AQ145"/>
    <mergeCell ref="AR145:AT145"/>
    <mergeCell ref="AU145:AZ145"/>
    <mergeCell ref="AK144:AL144"/>
    <mergeCell ref="AM144:AN144"/>
    <mergeCell ref="AO144:AQ144"/>
    <mergeCell ref="AR144:AT144"/>
    <mergeCell ref="AU144:AZ144"/>
    <mergeCell ref="U144:X144"/>
    <mergeCell ref="Y144:AA144"/>
    <mergeCell ref="AB144:AC144"/>
    <mergeCell ref="AD144:AF144"/>
    <mergeCell ref="AG144:AI144"/>
    <mergeCell ref="AK143:AL143"/>
    <mergeCell ref="AM143:AN143"/>
    <mergeCell ref="AO143:AQ143"/>
    <mergeCell ref="AR143:AT143"/>
    <mergeCell ref="AU143:AZ143"/>
    <mergeCell ref="U143:X143"/>
    <mergeCell ref="Y143:AA143"/>
    <mergeCell ref="AB143:AC143"/>
    <mergeCell ref="AD143:AF143"/>
    <mergeCell ref="AG143:AI143"/>
    <mergeCell ref="AK148:AL148"/>
    <mergeCell ref="AM148:AN148"/>
    <mergeCell ref="AO148:AQ148"/>
    <mergeCell ref="AR148:AT148"/>
    <mergeCell ref="AU148:AZ148"/>
    <mergeCell ref="AK147:AL147"/>
    <mergeCell ref="AM147:AN147"/>
    <mergeCell ref="AO147:AQ147"/>
    <mergeCell ref="AR147:AT147"/>
    <mergeCell ref="AU147:AZ147"/>
    <mergeCell ref="U147:X147"/>
    <mergeCell ref="Y147:AA147"/>
    <mergeCell ref="AB147:AC147"/>
    <mergeCell ref="AD147:AF147"/>
    <mergeCell ref="AG147:AI147"/>
    <mergeCell ref="AK146:AL146"/>
    <mergeCell ref="AM146:AN146"/>
    <mergeCell ref="AO146:AQ146"/>
    <mergeCell ref="AR146:AT146"/>
    <mergeCell ref="AU146:AZ146"/>
    <mergeCell ref="U146:X146"/>
    <mergeCell ref="Y146:AA146"/>
    <mergeCell ref="AB146:AC146"/>
    <mergeCell ref="AD146:AF146"/>
    <mergeCell ref="AG146:AI146"/>
    <mergeCell ref="AK151:AL151"/>
    <mergeCell ref="AM151:AN151"/>
    <mergeCell ref="AO151:AQ151"/>
    <mergeCell ref="AR151:AT151"/>
    <mergeCell ref="AU151:AZ151"/>
    <mergeCell ref="AK150:AL150"/>
    <mergeCell ref="AM150:AN150"/>
    <mergeCell ref="AO150:AQ150"/>
    <mergeCell ref="AR150:AT150"/>
    <mergeCell ref="AU150:AZ150"/>
    <mergeCell ref="U150:X150"/>
    <mergeCell ref="Y150:AA150"/>
    <mergeCell ref="AB150:AC150"/>
    <mergeCell ref="AD150:AF150"/>
    <mergeCell ref="AG150:AI150"/>
    <mergeCell ref="AK149:AL149"/>
    <mergeCell ref="AM149:AN149"/>
    <mergeCell ref="AO149:AQ149"/>
    <mergeCell ref="AR149:AT149"/>
    <mergeCell ref="AU149:AZ149"/>
    <mergeCell ref="U149:X149"/>
    <mergeCell ref="Y149:AA149"/>
    <mergeCell ref="AB149:AC149"/>
    <mergeCell ref="AD149:AF149"/>
    <mergeCell ref="AG149:AI149"/>
    <mergeCell ref="AK154:AL154"/>
    <mergeCell ref="AM154:AN154"/>
    <mergeCell ref="AO154:AQ154"/>
    <mergeCell ref="AR154:AT154"/>
    <mergeCell ref="AU154:AZ154"/>
    <mergeCell ref="AK153:AL153"/>
    <mergeCell ref="AM153:AN153"/>
    <mergeCell ref="AO153:AQ153"/>
    <mergeCell ref="AR153:AT153"/>
    <mergeCell ref="AU153:AZ153"/>
    <mergeCell ref="U153:X153"/>
    <mergeCell ref="Y153:AA153"/>
    <mergeCell ref="AB153:AC153"/>
    <mergeCell ref="AD153:AF153"/>
    <mergeCell ref="AG153:AI153"/>
    <mergeCell ref="AK152:AL152"/>
    <mergeCell ref="AM152:AN152"/>
    <mergeCell ref="AO152:AQ152"/>
    <mergeCell ref="AR152:AT152"/>
    <mergeCell ref="AU152:AZ152"/>
    <mergeCell ref="U152:X152"/>
    <mergeCell ref="Y152:AA152"/>
    <mergeCell ref="AB152:AC152"/>
    <mergeCell ref="AD152:AF152"/>
    <mergeCell ref="AG152:AI152"/>
    <mergeCell ref="AK157:AL157"/>
    <mergeCell ref="AM157:AN157"/>
    <mergeCell ref="AO157:AQ157"/>
    <mergeCell ref="AR157:AT157"/>
    <mergeCell ref="AU157:AZ157"/>
    <mergeCell ref="AK156:AL156"/>
    <mergeCell ref="AM156:AN156"/>
    <mergeCell ref="AO156:AQ156"/>
    <mergeCell ref="AR156:AT156"/>
    <mergeCell ref="AU156:AZ156"/>
    <mergeCell ref="U156:X156"/>
    <mergeCell ref="Y156:AA156"/>
    <mergeCell ref="AB156:AC156"/>
    <mergeCell ref="AD156:AF156"/>
    <mergeCell ref="AG156:AI156"/>
    <mergeCell ref="AK155:AL155"/>
    <mergeCell ref="AM155:AN155"/>
    <mergeCell ref="AO155:AQ155"/>
    <mergeCell ref="AR155:AT155"/>
    <mergeCell ref="AU155:AZ155"/>
    <mergeCell ref="U155:X155"/>
    <mergeCell ref="Y155:AA155"/>
    <mergeCell ref="AB155:AC155"/>
    <mergeCell ref="AD155:AF155"/>
    <mergeCell ref="AG155:AI155"/>
    <mergeCell ref="AK160:AL160"/>
    <mergeCell ref="AM160:AN160"/>
    <mergeCell ref="AO160:AQ160"/>
    <mergeCell ref="AR160:AT160"/>
    <mergeCell ref="AU160:AZ160"/>
    <mergeCell ref="AK159:AL159"/>
    <mergeCell ref="AM159:AN159"/>
    <mergeCell ref="AO159:AQ159"/>
    <mergeCell ref="AR159:AT159"/>
    <mergeCell ref="AU159:AZ159"/>
    <mergeCell ref="U159:X159"/>
    <mergeCell ref="Y159:AA159"/>
    <mergeCell ref="AB159:AC159"/>
    <mergeCell ref="AD159:AF159"/>
    <mergeCell ref="AG159:AI159"/>
    <mergeCell ref="AK158:AL158"/>
    <mergeCell ref="AM158:AN158"/>
    <mergeCell ref="AO158:AQ158"/>
    <mergeCell ref="AR158:AT158"/>
    <mergeCell ref="AU158:AZ158"/>
    <mergeCell ref="U158:X158"/>
    <mergeCell ref="Y158:AA158"/>
    <mergeCell ref="AB158:AC158"/>
    <mergeCell ref="AD158:AF158"/>
    <mergeCell ref="AG158:AI158"/>
    <mergeCell ref="AK163:AL163"/>
    <mergeCell ref="AM163:AN163"/>
    <mergeCell ref="AO163:AQ163"/>
    <mergeCell ref="AR163:AT163"/>
    <mergeCell ref="AU163:AZ163"/>
    <mergeCell ref="AK162:AL162"/>
    <mergeCell ref="AM162:AN162"/>
    <mergeCell ref="AO162:AQ162"/>
    <mergeCell ref="AR162:AT162"/>
    <mergeCell ref="AU162:AZ162"/>
    <mergeCell ref="U162:X162"/>
    <mergeCell ref="Y162:AA162"/>
    <mergeCell ref="AB162:AC162"/>
    <mergeCell ref="AD162:AF162"/>
    <mergeCell ref="AG162:AI162"/>
    <mergeCell ref="AK161:AL161"/>
    <mergeCell ref="AM161:AN161"/>
    <mergeCell ref="AO161:AQ161"/>
    <mergeCell ref="AR161:AT161"/>
    <mergeCell ref="AU161:AZ161"/>
    <mergeCell ref="U161:X161"/>
    <mergeCell ref="Y161:AA161"/>
    <mergeCell ref="AB161:AC161"/>
    <mergeCell ref="AD161:AF161"/>
    <mergeCell ref="AG161:AI161"/>
    <mergeCell ref="AK166:AL166"/>
    <mergeCell ref="AM166:AN166"/>
    <mergeCell ref="AO166:AQ166"/>
    <mergeCell ref="AR166:AT166"/>
    <mergeCell ref="AU166:AZ166"/>
    <mergeCell ref="AK165:AL165"/>
    <mergeCell ref="AM165:AN165"/>
    <mergeCell ref="AO165:AQ165"/>
    <mergeCell ref="AR165:AT165"/>
    <mergeCell ref="AU165:AZ165"/>
    <mergeCell ref="U165:X165"/>
    <mergeCell ref="Y165:AA165"/>
    <mergeCell ref="AB165:AC165"/>
    <mergeCell ref="AD165:AF165"/>
    <mergeCell ref="AG165:AI165"/>
    <mergeCell ref="AK164:AL164"/>
    <mergeCell ref="AM164:AN164"/>
    <mergeCell ref="AO164:AQ164"/>
    <mergeCell ref="AR164:AT164"/>
    <mergeCell ref="AU164:AZ164"/>
    <mergeCell ref="U164:X164"/>
    <mergeCell ref="Y164:AA164"/>
    <mergeCell ref="AB164:AC164"/>
    <mergeCell ref="AD164:AF164"/>
    <mergeCell ref="AG164:AI164"/>
    <mergeCell ref="AK169:AL169"/>
    <mergeCell ref="AM169:AN169"/>
    <mergeCell ref="AO169:AQ169"/>
    <mergeCell ref="AR169:AT169"/>
    <mergeCell ref="AU169:AZ169"/>
    <mergeCell ref="AK168:AL168"/>
    <mergeCell ref="AM168:AN168"/>
    <mergeCell ref="AO168:AQ168"/>
    <mergeCell ref="AR168:AT168"/>
    <mergeCell ref="AU168:AZ168"/>
    <mergeCell ref="U168:X168"/>
    <mergeCell ref="Y168:AA168"/>
    <mergeCell ref="AB168:AC168"/>
    <mergeCell ref="AD168:AF168"/>
    <mergeCell ref="AG168:AI168"/>
    <mergeCell ref="AK167:AL167"/>
    <mergeCell ref="AM167:AN167"/>
    <mergeCell ref="AO167:AQ167"/>
    <mergeCell ref="AR167:AT167"/>
    <mergeCell ref="AU167:AZ167"/>
    <mergeCell ref="U167:X167"/>
    <mergeCell ref="Y167:AA167"/>
    <mergeCell ref="AB167:AC167"/>
    <mergeCell ref="AD167:AF167"/>
    <mergeCell ref="AG167:AI167"/>
    <mergeCell ref="AK172:AL172"/>
    <mergeCell ref="AM172:AN172"/>
    <mergeCell ref="AO172:AQ172"/>
    <mergeCell ref="AR172:AT172"/>
    <mergeCell ref="AU172:AZ172"/>
    <mergeCell ref="AK171:AL171"/>
    <mergeCell ref="AM171:AN171"/>
    <mergeCell ref="AO171:AQ171"/>
    <mergeCell ref="AR171:AT171"/>
    <mergeCell ref="AU171:AZ171"/>
    <mergeCell ref="U171:X171"/>
    <mergeCell ref="Y171:AA171"/>
    <mergeCell ref="AB171:AC171"/>
    <mergeCell ref="AD171:AF171"/>
    <mergeCell ref="AG171:AI171"/>
    <mergeCell ref="AK170:AL170"/>
    <mergeCell ref="AM170:AN170"/>
    <mergeCell ref="AO170:AQ170"/>
    <mergeCell ref="AR170:AT170"/>
    <mergeCell ref="AU170:AZ170"/>
    <mergeCell ref="U170:X170"/>
    <mergeCell ref="Y170:AA170"/>
    <mergeCell ref="AB170:AC170"/>
    <mergeCell ref="AD170:AF170"/>
    <mergeCell ref="AG170:AI170"/>
    <mergeCell ref="AK175:AL175"/>
    <mergeCell ref="AM175:AN175"/>
    <mergeCell ref="AO175:AQ175"/>
    <mergeCell ref="AR175:AT175"/>
    <mergeCell ref="AU175:AZ175"/>
    <mergeCell ref="AK174:AL174"/>
    <mergeCell ref="AM174:AN174"/>
    <mergeCell ref="AO174:AQ174"/>
    <mergeCell ref="AR174:AT174"/>
    <mergeCell ref="AU174:AZ174"/>
    <mergeCell ref="U174:X174"/>
    <mergeCell ref="Y174:AA174"/>
    <mergeCell ref="AB174:AC174"/>
    <mergeCell ref="AD174:AF174"/>
    <mergeCell ref="AG174:AI174"/>
    <mergeCell ref="AK173:AL173"/>
    <mergeCell ref="AM173:AN173"/>
    <mergeCell ref="AO173:AQ173"/>
    <mergeCell ref="AR173:AT173"/>
    <mergeCell ref="AU173:AZ173"/>
    <mergeCell ref="U173:X173"/>
    <mergeCell ref="Y173:AA173"/>
    <mergeCell ref="AB173:AC173"/>
    <mergeCell ref="AD173:AF173"/>
    <mergeCell ref="AG173:AI173"/>
    <mergeCell ref="AK178:AL178"/>
    <mergeCell ref="AM178:AN178"/>
    <mergeCell ref="AO178:AQ178"/>
    <mergeCell ref="AR178:AT178"/>
    <mergeCell ref="AU178:AZ178"/>
    <mergeCell ref="AK177:AL177"/>
    <mergeCell ref="AM177:AN177"/>
    <mergeCell ref="AO177:AQ177"/>
    <mergeCell ref="AR177:AT177"/>
    <mergeCell ref="AU177:AZ177"/>
    <mergeCell ref="U177:X177"/>
    <mergeCell ref="Y177:AA177"/>
    <mergeCell ref="AB177:AC177"/>
    <mergeCell ref="AD177:AF177"/>
    <mergeCell ref="AG177:AI177"/>
    <mergeCell ref="AK176:AL176"/>
    <mergeCell ref="AM176:AN176"/>
    <mergeCell ref="AO176:AQ176"/>
    <mergeCell ref="AR176:AT176"/>
    <mergeCell ref="AU176:AZ176"/>
    <mergeCell ref="U176:X176"/>
    <mergeCell ref="Y176:AA176"/>
    <mergeCell ref="AB176:AC176"/>
    <mergeCell ref="AD176:AF176"/>
    <mergeCell ref="AG176:AI176"/>
    <mergeCell ref="AK181:AL181"/>
    <mergeCell ref="AM181:AN181"/>
    <mergeCell ref="AO181:AQ181"/>
    <mergeCell ref="AR181:AT181"/>
    <mergeCell ref="AU181:AZ181"/>
    <mergeCell ref="AK180:AL180"/>
    <mergeCell ref="AM180:AN180"/>
    <mergeCell ref="AO180:AQ180"/>
    <mergeCell ref="AR180:AT180"/>
    <mergeCell ref="AU180:AZ180"/>
    <mergeCell ref="U180:X180"/>
    <mergeCell ref="Y180:AA180"/>
    <mergeCell ref="AB180:AC180"/>
    <mergeCell ref="AD180:AF180"/>
    <mergeCell ref="AG180:AI180"/>
    <mergeCell ref="AK179:AL179"/>
    <mergeCell ref="AM179:AN179"/>
    <mergeCell ref="AO179:AQ179"/>
    <mergeCell ref="AR179:AT179"/>
    <mergeCell ref="AU179:AZ179"/>
    <mergeCell ref="U179:X179"/>
    <mergeCell ref="Y179:AA179"/>
    <mergeCell ref="AB179:AC179"/>
    <mergeCell ref="AD179:AF179"/>
    <mergeCell ref="AG179:AI179"/>
    <mergeCell ref="AK184:AL184"/>
    <mergeCell ref="AM184:AN184"/>
    <mergeCell ref="AO184:AQ184"/>
    <mergeCell ref="AR184:AT184"/>
    <mergeCell ref="AU184:AZ184"/>
    <mergeCell ref="AK183:AL183"/>
    <mergeCell ref="AM183:AN183"/>
    <mergeCell ref="AO183:AQ183"/>
    <mergeCell ref="AR183:AT183"/>
    <mergeCell ref="AU183:AZ183"/>
    <mergeCell ref="U183:X183"/>
    <mergeCell ref="Y183:AA183"/>
    <mergeCell ref="AB183:AC183"/>
    <mergeCell ref="AD183:AF183"/>
    <mergeCell ref="AG183:AI183"/>
    <mergeCell ref="AK182:AL182"/>
    <mergeCell ref="AM182:AN182"/>
    <mergeCell ref="AO182:AQ182"/>
    <mergeCell ref="AR182:AT182"/>
    <mergeCell ref="AU182:AZ182"/>
    <mergeCell ref="U182:X182"/>
    <mergeCell ref="Y182:AA182"/>
    <mergeCell ref="AB182:AC182"/>
    <mergeCell ref="AD182:AF182"/>
    <mergeCell ref="AG182:AI182"/>
    <mergeCell ref="AK187:AL187"/>
    <mergeCell ref="AM187:AN187"/>
    <mergeCell ref="AO187:AQ187"/>
    <mergeCell ref="AR187:AT187"/>
    <mergeCell ref="AU187:AZ187"/>
    <mergeCell ref="AK186:AL186"/>
    <mergeCell ref="AM186:AN186"/>
    <mergeCell ref="AO186:AQ186"/>
    <mergeCell ref="AR186:AT186"/>
    <mergeCell ref="AU186:AZ186"/>
    <mergeCell ref="U186:X186"/>
    <mergeCell ref="Y186:AA186"/>
    <mergeCell ref="AB186:AC186"/>
    <mergeCell ref="AD186:AF186"/>
    <mergeCell ref="AG186:AI186"/>
    <mergeCell ref="AK185:AL185"/>
    <mergeCell ref="AM185:AN185"/>
    <mergeCell ref="AO185:AQ185"/>
    <mergeCell ref="AR185:AT185"/>
    <mergeCell ref="AU185:AZ185"/>
    <mergeCell ref="U185:X185"/>
    <mergeCell ref="Y185:AA185"/>
    <mergeCell ref="AB185:AC185"/>
    <mergeCell ref="AD185:AF185"/>
    <mergeCell ref="AG185:AI185"/>
    <mergeCell ref="AK190:AL190"/>
    <mergeCell ref="AM190:AN190"/>
    <mergeCell ref="AO190:AQ190"/>
    <mergeCell ref="AR190:AT190"/>
    <mergeCell ref="AU190:AZ190"/>
    <mergeCell ref="AK189:AL189"/>
    <mergeCell ref="AM189:AN189"/>
    <mergeCell ref="AO189:AQ189"/>
    <mergeCell ref="AR189:AT189"/>
    <mergeCell ref="AU189:AZ189"/>
    <mergeCell ref="U189:X189"/>
    <mergeCell ref="Y189:AA189"/>
    <mergeCell ref="AB189:AC189"/>
    <mergeCell ref="AD189:AF189"/>
    <mergeCell ref="AG189:AI189"/>
    <mergeCell ref="AK188:AL188"/>
    <mergeCell ref="AM188:AN188"/>
    <mergeCell ref="AO188:AQ188"/>
    <mergeCell ref="AR188:AT188"/>
    <mergeCell ref="AU188:AZ188"/>
    <mergeCell ref="U188:X188"/>
    <mergeCell ref="Y188:AA188"/>
    <mergeCell ref="AB188:AC188"/>
    <mergeCell ref="AD188:AF188"/>
    <mergeCell ref="AG188:AI188"/>
    <mergeCell ref="AK193:AL193"/>
    <mergeCell ref="AM193:AN193"/>
    <mergeCell ref="AO193:AQ193"/>
    <mergeCell ref="AR193:AT193"/>
    <mergeCell ref="AU193:AZ193"/>
    <mergeCell ref="AK192:AL192"/>
    <mergeCell ref="AM192:AN192"/>
    <mergeCell ref="AO192:AQ192"/>
    <mergeCell ref="AR192:AT192"/>
    <mergeCell ref="AU192:AZ192"/>
    <mergeCell ref="U192:X192"/>
    <mergeCell ref="Y192:AA192"/>
    <mergeCell ref="AB192:AC192"/>
    <mergeCell ref="AD192:AF192"/>
    <mergeCell ref="AG192:AI192"/>
    <mergeCell ref="AK191:AL191"/>
    <mergeCell ref="AM191:AN191"/>
    <mergeCell ref="AO191:AQ191"/>
    <mergeCell ref="AR191:AT191"/>
    <mergeCell ref="AU191:AZ191"/>
    <mergeCell ref="U191:X191"/>
    <mergeCell ref="Y191:AA191"/>
    <mergeCell ref="AB191:AC191"/>
    <mergeCell ref="AD191:AF191"/>
    <mergeCell ref="AG191:AI191"/>
    <mergeCell ref="AK196:AL196"/>
    <mergeCell ref="AM196:AN196"/>
    <mergeCell ref="AO196:AQ196"/>
    <mergeCell ref="AR196:AT196"/>
    <mergeCell ref="AU196:AZ196"/>
    <mergeCell ref="AK195:AL195"/>
    <mergeCell ref="AM195:AN195"/>
    <mergeCell ref="AO195:AQ195"/>
    <mergeCell ref="AR195:AT195"/>
    <mergeCell ref="AU195:AZ195"/>
    <mergeCell ref="U195:X195"/>
    <mergeCell ref="Y195:AA195"/>
    <mergeCell ref="AB195:AC195"/>
    <mergeCell ref="AD195:AF195"/>
    <mergeCell ref="AG195:AI195"/>
    <mergeCell ref="AK194:AL194"/>
    <mergeCell ref="AM194:AN194"/>
    <mergeCell ref="AO194:AQ194"/>
    <mergeCell ref="AR194:AT194"/>
    <mergeCell ref="AU194:AZ194"/>
    <mergeCell ref="U194:X194"/>
    <mergeCell ref="Y194:AA194"/>
    <mergeCell ref="AB194:AC194"/>
    <mergeCell ref="AD194:AF194"/>
    <mergeCell ref="AG194:AI194"/>
    <mergeCell ref="AK199:AL199"/>
    <mergeCell ref="AM199:AN199"/>
    <mergeCell ref="AO199:AQ199"/>
    <mergeCell ref="AR199:AT199"/>
    <mergeCell ref="AU199:AZ199"/>
    <mergeCell ref="AK198:AL198"/>
    <mergeCell ref="AM198:AN198"/>
    <mergeCell ref="AO198:AQ198"/>
    <mergeCell ref="AR198:AT198"/>
    <mergeCell ref="AU198:AZ198"/>
    <mergeCell ref="U198:X198"/>
    <mergeCell ref="Y198:AA198"/>
    <mergeCell ref="AB198:AC198"/>
    <mergeCell ref="AD198:AF198"/>
    <mergeCell ref="AG198:AI198"/>
    <mergeCell ref="AK197:AL197"/>
    <mergeCell ref="AM197:AN197"/>
    <mergeCell ref="AO197:AQ197"/>
    <mergeCell ref="AR197:AT197"/>
    <mergeCell ref="AU197:AZ197"/>
    <mergeCell ref="U197:X197"/>
    <mergeCell ref="Y197:AA197"/>
    <mergeCell ref="AB197:AC197"/>
    <mergeCell ref="AD197:AF197"/>
    <mergeCell ref="AG197:AI197"/>
    <mergeCell ref="AM202:AN202"/>
    <mergeCell ref="AO202:AQ202"/>
    <mergeCell ref="AR202:AT202"/>
    <mergeCell ref="AU202:AZ202"/>
    <mergeCell ref="AK201:AL201"/>
    <mergeCell ref="AM201:AN201"/>
    <mergeCell ref="AO201:AQ201"/>
    <mergeCell ref="AR201:AT201"/>
    <mergeCell ref="AU201:AZ201"/>
    <mergeCell ref="U201:X201"/>
    <mergeCell ref="Y201:AA201"/>
    <mergeCell ref="AB201:AC201"/>
    <mergeCell ref="AD201:AF201"/>
    <mergeCell ref="AG201:AI201"/>
    <mergeCell ref="AK200:AL200"/>
    <mergeCell ref="AM200:AN200"/>
    <mergeCell ref="AO200:AQ200"/>
    <mergeCell ref="AR200:AT200"/>
    <mergeCell ref="AU200:AZ200"/>
    <mergeCell ref="U200:X200"/>
    <mergeCell ref="Y200:AA200"/>
    <mergeCell ref="AB200:AC200"/>
    <mergeCell ref="AD200:AF200"/>
    <mergeCell ref="AG200:AI200"/>
    <mergeCell ref="AU206:AZ206"/>
    <mergeCell ref="B1:AZ1"/>
    <mergeCell ref="B2:AZ3"/>
    <mergeCell ref="B4:AZ4"/>
    <mergeCell ref="AO208:AQ208"/>
    <mergeCell ref="AD208:AF208"/>
    <mergeCell ref="AK205:AL205"/>
    <mergeCell ref="AM205:AN205"/>
    <mergeCell ref="AO205:AQ205"/>
    <mergeCell ref="AR205:AT205"/>
    <mergeCell ref="AU205:AZ205"/>
    <mergeCell ref="AK204:AL204"/>
    <mergeCell ref="AM204:AN204"/>
    <mergeCell ref="AO204:AQ204"/>
    <mergeCell ref="AR204:AT204"/>
    <mergeCell ref="AU204:AZ204"/>
    <mergeCell ref="U204:X204"/>
    <mergeCell ref="Y204:AA204"/>
    <mergeCell ref="AB204:AC204"/>
    <mergeCell ref="AD204:AF204"/>
    <mergeCell ref="AG204:AI204"/>
    <mergeCell ref="AK203:AL203"/>
    <mergeCell ref="AM203:AN203"/>
    <mergeCell ref="AO203:AQ203"/>
    <mergeCell ref="AR203:AT203"/>
    <mergeCell ref="AU203:AZ203"/>
    <mergeCell ref="U203:X203"/>
    <mergeCell ref="Y203:AA203"/>
    <mergeCell ref="AB203:AC203"/>
    <mergeCell ref="AD203:AF203"/>
    <mergeCell ref="AG203:AI203"/>
    <mergeCell ref="AK202:AL202"/>
  </mergeCells>
  <dataValidations count="2">
    <dataValidation type="list" allowBlank="1" showInputMessage="1" showErrorMessage="1" sqref="P19:Q206" xr:uid="{38015377-99A7-4B89-8C70-FB21A47520E7}">
      <formula1>$BC$24:$BC$31</formula1>
    </dataValidation>
    <dataValidation type="list" allowBlank="1" showInputMessage="1" showErrorMessage="1" sqref="AK19:AL206" xr:uid="{D8049976-3DC9-4E2A-B7FD-D5314BB72B7E}">
      <formula1>$BC$21:$BC$22</formula1>
    </dataValidation>
  </dataValidations>
  <pageMargins left="0.15748031496063" right="0.15748031496063" top="0.71" bottom="0.27559055118110198" header="0.17" footer="0.15748031496063"/>
  <pageSetup fitToHeight="0" orientation="landscape" horizontalDpi="1200" verticalDpi="1200" r:id="rId1"/>
  <headerFooter>
    <oddFooter>&amp;L&amp;A&amp;R&amp;P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tabColor theme="6" tint="-0.499984740745262"/>
    <pageSetUpPr autoPageBreaks="0" fitToPage="1"/>
  </sheetPr>
  <dimension ref="A1:BC208"/>
  <sheetViews>
    <sheetView showGridLines="0" showRowColHeaders="0" zoomScale="70" zoomScaleNormal="70" zoomScaleSheetLayoutView="40" workbookViewId="0">
      <pane xSplit="1" ySplit="18" topLeftCell="B19" activePane="bottomRight" state="frozen"/>
      <selection pane="topRight" activeCell="B1" sqref="B1"/>
      <selection pane="bottomLeft" activeCell="A19" sqref="A19"/>
      <selection pane="bottomRight" activeCell="D7" sqref="D7:G8"/>
    </sheetView>
  </sheetViews>
  <sheetFormatPr defaultColWidth="11.42578125" defaultRowHeight="15.75" x14ac:dyDescent="0.2"/>
  <cols>
    <col min="1" max="35" width="7.7109375" style="23" customWidth="1"/>
    <col min="36" max="36" width="3.7109375" style="23" customWidth="1"/>
    <col min="37" max="46" width="7.7109375" style="23" customWidth="1"/>
    <col min="47" max="48" width="11.42578125" style="23" customWidth="1"/>
    <col min="49" max="50" width="11.42578125" style="23"/>
    <col min="51" max="51" width="11.42578125" style="23" customWidth="1"/>
    <col min="52" max="54" width="11.42578125" style="23"/>
    <col min="55" max="55" width="9.85546875" style="23" hidden="1" customWidth="1"/>
    <col min="56" max="16384" width="11.42578125" style="23"/>
  </cols>
  <sheetData>
    <row r="1" spans="2:52" ht="27" customHeight="1" x14ac:dyDescent="0.2">
      <c r="B1" s="129" t="str">
        <f>'Inv ID'!P27</f>
        <v>Inventory - 2023 / 2024</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row>
    <row r="2" spans="2:52" ht="24" customHeight="1" x14ac:dyDescent="0.2">
      <c r="B2" s="130">
        <f>'Inv ID'!H29</f>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row>
    <row r="3" spans="2:52" ht="27" customHeight="1" x14ac:dyDescent="0.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row>
    <row r="4" spans="2:52" ht="41.25" customHeight="1" x14ac:dyDescent="0.2">
      <c r="B4" s="131" t="str">
        <f>CONCATENATE('Page 9-11 Inv'!C63," ",'Page 9-11 Inv'!D63)</f>
        <v>1560 - Sport Equipment</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row>
    <row r="5" spans="2:52" ht="16.5" customHeight="1" thickBot="1" x14ac:dyDescent="0.25"/>
    <row r="6" spans="2:52" ht="32.25" customHeight="1" thickTop="1" x14ac:dyDescent="0.2">
      <c r="B6" s="208" t="str">
        <f>IF($BC$19=2,"CATÉGORIES","CATEGORY")</f>
        <v>CATEGORY</v>
      </c>
      <c r="C6" s="176"/>
      <c r="D6" s="176" t="str">
        <f>IF($BC$19=2,"NOM","NAME")</f>
        <v>NAME</v>
      </c>
      <c r="E6" s="176"/>
      <c r="F6" s="176"/>
      <c r="G6" s="176"/>
      <c r="H6" s="171" t="str">
        <f>IF($BC$19=2,"MONTANT TOTAL - ACHAT","TOTAL AMOUNT - PURCHASE")</f>
        <v>TOTAL AMOUNT - PURCHASE</v>
      </c>
      <c r="I6" s="171"/>
      <c r="J6" s="171"/>
      <c r="K6" s="171" t="str">
        <f>IF($BC$19=2,"MONTANT TOTAL - REMPLACEMENT","TOTAL AMOUNT - REPLACEMENT")</f>
        <v>TOTAL AMOUNT - REPLACEMENT</v>
      </c>
      <c r="L6" s="171"/>
      <c r="M6" s="172"/>
      <c r="O6" s="174" t="str">
        <f>IF($BC$19=2,"CATÉGORIES","CATEGORY")</f>
        <v>CATEGORY</v>
      </c>
      <c r="P6" s="175"/>
      <c r="Q6" s="176" t="str">
        <f>IF($BC$19=2,"NOM","NAME")</f>
        <v>NAME</v>
      </c>
      <c r="R6" s="176"/>
      <c r="S6" s="176"/>
      <c r="T6" s="176"/>
      <c r="U6" s="171" t="str">
        <f>IF($BC$19=2,"MONTANT TOTAL - ACHAT","TOTAL AMOUNT - PURCHASE")</f>
        <v>TOTAL AMOUNT - PURCHASE</v>
      </c>
      <c r="V6" s="171"/>
      <c r="W6" s="171"/>
      <c r="X6" s="171" t="str">
        <f>IF($BC$19=2,"MONTANT TOTAL - REMPLACEMENT","TOTAL AMOUNT - REPLACEMENT")</f>
        <v>TOTAL AMOUNT - REPLACEMENT</v>
      </c>
      <c r="Y6" s="171"/>
      <c r="Z6" s="172"/>
      <c r="AF6" s="27"/>
    </row>
    <row r="7" spans="2:52" ht="33" customHeight="1" x14ac:dyDescent="0.2">
      <c r="B7" s="156" t="s">
        <v>46</v>
      </c>
      <c r="C7" s="157"/>
      <c r="D7" s="244"/>
      <c r="E7" s="233"/>
      <c r="F7" s="233"/>
      <c r="G7" s="233"/>
      <c r="H7" s="160">
        <f>SUMIF($P$19:$Q$206,B7,$AG$19:$AI$206)</f>
        <v>0</v>
      </c>
      <c r="I7" s="160"/>
      <c r="J7" s="160"/>
      <c r="K7" s="160">
        <f>SUMIF($P$19:$Q$206,B7,$AR$19:$AT$206)</f>
        <v>0</v>
      </c>
      <c r="L7" s="160"/>
      <c r="M7" s="161"/>
      <c r="O7" s="156" t="s">
        <v>50</v>
      </c>
      <c r="P7" s="157"/>
      <c r="Q7" s="238"/>
      <c r="R7" s="233"/>
      <c r="S7" s="233"/>
      <c r="T7" s="233"/>
      <c r="U7" s="160">
        <f>SUMIF($P$19:$Q$206,O7,$AG$19:$AI$206)</f>
        <v>0</v>
      </c>
      <c r="V7" s="160"/>
      <c r="W7" s="160"/>
      <c r="X7" s="160">
        <f>SUMIF($P$19:$Q$206,O7,$AR$19:$AT$206)</f>
        <v>0</v>
      </c>
      <c r="Y7" s="160"/>
      <c r="Z7" s="161"/>
      <c r="AF7" s="27"/>
    </row>
    <row r="8" spans="2:52" ht="33" customHeight="1" x14ac:dyDescent="0.2">
      <c r="B8" s="156" t="s">
        <v>47</v>
      </c>
      <c r="C8" s="157"/>
      <c r="D8" s="244"/>
      <c r="E8" s="233"/>
      <c r="F8" s="233"/>
      <c r="G8" s="233"/>
      <c r="H8" s="160">
        <f>SUMIF($P$19:$Q$206,B8,$AG$19:$AI$206)</f>
        <v>0</v>
      </c>
      <c r="I8" s="160"/>
      <c r="J8" s="160"/>
      <c r="K8" s="160">
        <f>SUMIF($P$19:$Q$206,B8,$AR$19:$AT$206)</f>
        <v>0</v>
      </c>
      <c r="L8" s="160"/>
      <c r="M8" s="161"/>
      <c r="O8" s="156" t="s">
        <v>51</v>
      </c>
      <c r="P8" s="157"/>
      <c r="Q8" s="238"/>
      <c r="R8" s="233"/>
      <c r="S8" s="233"/>
      <c r="T8" s="233"/>
      <c r="U8" s="160">
        <f>SUMIF($P$19:$Q$206,O8,$AG$19:$AI$206)</f>
        <v>0</v>
      </c>
      <c r="V8" s="160"/>
      <c r="W8" s="160"/>
      <c r="X8" s="160">
        <f>SUMIF($P$19:$Q$206,O8,$AR$19:$AT$206)</f>
        <v>0</v>
      </c>
      <c r="Y8" s="160"/>
      <c r="Z8" s="161"/>
      <c r="AF8" s="27"/>
    </row>
    <row r="9" spans="2:52" ht="33" customHeight="1" x14ac:dyDescent="0.2">
      <c r="B9" s="156" t="s">
        <v>48</v>
      </c>
      <c r="C9" s="157"/>
      <c r="D9" s="243"/>
      <c r="E9" s="233"/>
      <c r="F9" s="233"/>
      <c r="G9" s="233"/>
      <c r="H9" s="160">
        <f>SUMIF($P$19:$Q$206,B9,$AG$19:$AI$206)</f>
        <v>0</v>
      </c>
      <c r="I9" s="160"/>
      <c r="J9" s="160"/>
      <c r="K9" s="160">
        <f>SUMIF($P$19:$Q$206,B9,$AR$19:$AT$206)</f>
        <v>0</v>
      </c>
      <c r="L9" s="160"/>
      <c r="M9" s="161"/>
      <c r="O9" s="156" t="s">
        <v>52</v>
      </c>
      <c r="P9" s="157"/>
      <c r="Q9" s="238"/>
      <c r="R9" s="233"/>
      <c r="S9" s="233"/>
      <c r="T9" s="233"/>
      <c r="U9" s="160">
        <f>SUMIF($P$19:$Q$206,O9,$AG$19:$AI$206)</f>
        <v>0</v>
      </c>
      <c r="V9" s="160"/>
      <c r="W9" s="160"/>
      <c r="X9" s="160">
        <f>SUMIF($P$19:$Q$206,O9,$AR$19:$AT$206)</f>
        <v>0</v>
      </c>
      <c r="Y9" s="160"/>
      <c r="Z9" s="161"/>
      <c r="AF9" s="27"/>
    </row>
    <row r="10" spans="2:52" ht="33" customHeight="1" thickBot="1" x14ac:dyDescent="0.25">
      <c r="B10" s="158" t="s">
        <v>49</v>
      </c>
      <c r="C10" s="159"/>
      <c r="D10" s="242"/>
      <c r="E10" s="236"/>
      <c r="F10" s="236"/>
      <c r="G10" s="236"/>
      <c r="H10" s="154">
        <f>SUMIF($P$19:$Q$206,B10,$AG$19:$AI$206)</f>
        <v>0</v>
      </c>
      <c r="I10" s="154"/>
      <c r="J10" s="154"/>
      <c r="K10" s="154">
        <f>SUMIF($P$19:$Q$206,B10,$AR$19:$AT$206)</f>
        <v>0</v>
      </c>
      <c r="L10" s="154"/>
      <c r="M10" s="155"/>
      <c r="O10" s="158" t="s">
        <v>53</v>
      </c>
      <c r="P10" s="159"/>
      <c r="Q10" s="165" t="str">
        <f>IF($BC$19=2,"Autres","Others")</f>
        <v>Others</v>
      </c>
      <c r="R10" s="166"/>
      <c r="S10" s="166"/>
      <c r="T10" s="166"/>
      <c r="U10" s="154">
        <f>SUMIF($P$19:$Q$206,O10,$AG$19:$AI$206)</f>
        <v>0</v>
      </c>
      <c r="V10" s="154"/>
      <c r="W10" s="154"/>
      <c r="X10" s="154">
        <f>SUMIF($P$19:$Q$206,O10,$AR$19:$AT$206)</f>
        <v>0</v>
      </c>
      <c r="Y10" s="154"/>
      <c r="Z10" s="155"/>
      <c r="AF10" s="27"/>
    </row>
    <row r="11" spans="2:52" ht="16.5" hidden="1" customHeight="1" thickTop="1" x14ac:dyDescent="0.2">
      <c r="I11" s="27"/>
      <c r="K11" s="26"/>
      <c r="AF11" s="27"/>
    </row>
    <row r="12" spans="2:52" hidden="1" x14ac:dyDescent="0.2">
      <c r="I12" s="27"/>
      <c r="K12" s="26"/>
    </row>
    <row r="13" spans="2:52" hidden="1" x14ac:dyDescent="0.2">
      <c r="I13" s="27"/>
      <c r="K13" s="26"/>
    </row>
    <row r="14" spans="2:52" hidden="1" x14ac:dyDescent="0.2">
      <c r="I14" s="27"/>
      <c r="K14" s="26"/>
    </row>
    <row r="15" spans="2:52" ht="17.25" thickTop="1" thickBot="1" x14ac:dyDescent="0.25">
      <c r="I15" s="27"/>
      <c r="K15" s="26"/>
    </row>
    <row r="16" spans="2:52" ht="36" customHeight="1" thickTop="1" x14ac:dyDescent="0.2">
      <c r="B16" s="218" t="str">
        <f>IF($BC$19=2,"Nom abrégé
(Champ obligatoire)","Short Name
(Mandatory Field)")</f>
        <v>Short Name
(Mandatory Field)</v>
      </c>
      <c r="C16" s="219"/>
      <c r="D16" s="219"/>
      <c r="E16" s="219"/>
      <c r="F16" s="215" t="str">
        <f>IF($BC$19=2,"Numéro de série","Serial Number")</f>
        <v>Serial Number</v>
      </c>
      <c r="G16" s="215"/>
      <c r="H16" s="215"/>
      <c r="I16" s="215"/>
      <c r="J16" s="215" t="str">
        <f>IF($BC$19=2,"Description","Description")</f>
        <v>Description</v>
      </c>
      <c r="K16" s="215"/>
      <c r="L16" s="215"/>
      <c r="M16" s="215"/>
      <c r="N16" s="215"/>
      <c r="O16" s="215"/>
      <c r="P16" s="215" t="str">
        <f>IF($BC$19=2,"Catégorie","Category")</f>
        <v>Category</v>
      </c>
      <c r="Q16" s="215"/>
      <c r="R16" s="215" t="str">
        <f>IF($BC$19=2,"Marque","Make")</f>
        <v>Make</v>
      </c>
      <c r="S16" s="215"/>
      <c r="T16" s="215"/>
      <c r="U16" s="226" t="str">
        <f>IF($BC$19=2,"Modèle","Model")</f>
        <v>Model</v>
      </c>
      <c r="V16" s="145"/>
      <c r="W16" s="145"/>
      <c r="X16" s="146"/>
      <c r="Y16" s="229" t="str">
        <f>IF($BC$19=2,"ACHAT","PURCHASE")</f>
        <v>PURCHASE</v>
      </c>
      <c r="Z16" s="182"/>
      <c r="AA16" s="182"/>
      <c r="AB16" s="182"/>
      <c r="AC16" s="182"/>
      <c r="AD16" s="182"/>
      <c r="AE16" s="182"/>
      <c r="AF16" s="182"/>
      <c r="AG16" s="182"/>
      <c r="AH16" s="182"/>
      <c r="AI16" s="230"/>
      <c r="AJ16" s="45"/>
      <c r="AK16" s="181" t="str">
        <f>IF($BC$19=2,"REMPLACEMENT","REPLACEMENT")</f>
        <v>REPLACEMENT</v>
      </c>
      <c r="AL16" s="182"/>
      <c r="AM16" s="182"/>
      <c r="AN16" s="182"/>
      <c r="AO16" s="182"/>
      <c r="AP16" s="182"/>
      <c r="AQ16" s="182"/>
      <c r="AR16" s="182"/>
      <c r="AS16" s="182"/>
      <c r="AT16" s="182"/>
      <c r="AU16" s="144" t="str">
        <f>IF($BC$19=2,"Commentaires","Comments")</f>
        <v>Comments</v>
      </c>
      <c r="AV16" s="145"/>
      <c r="AW16" s="145"/>
      <c r="AX16" s="145"/>
      <c r="AY16" s="145"/>
      <c r="AZ16" s="146"/>
    </row>
    <row r="17" spans="1:55" ht="36" customHeight="1" x14ac:dyDescent="0.2">
      <c r="B17" s="220"/>
      <c r="C17" s="221"/>
      <c r="D17" s="221"/>
      <c r="E17" s="221"/>
      <c r="F17" s="216"/>
      <c r="G17" s="216"/>
      <c r="H17" s="216"/>
      <c r="I17" s="216"/>
      <c r="J17" s="216"/>
      <c r="K17" s="216"/>
      <c r="L17" s="216"/>
      <c r="M17" s="216"/>
      <c r="N17" s="216"/>
      <c r="O17" s="216"/>
      <c r="P17" s="216"/>
      <c r="Q17" s="216"/>
      <c r="R17" s="216"/>
      <c r="S17" s="216"/>
      <c r="T17" s="216"/>
      <c r="U17" s="227"/>
      <c r="V17" s="148"/>
      <c r="W17" s="148"/>
      <c r="X17" s="149"/>
      <c r="Y17" s="231"/>
      <c r="Z17" s="184"/>
      <c r="AA17" s="184"/>
      <c r="AB17" s="184"/>
      <c r="AC17" s="184"/>
      <c r="AD17" s="184"/>
      <c r="AE17" s="184"/>
      <c r="AF17" s="184"/>
      <c r="AG17" s="184"/>
      <c r="AH17" s="184"/>
      <c r="AI17" s="232"/>
      <c r="AJ17" s="46"/>
      <c r="AK17" s="183" t="str">
        <f>CONCATENATE('Inv ID'!I26," / ",'Inv ID'!J26)</f>
        <v>2023 / 2024</v>
      </c>
      <c r="AL17" s="184"/>
      <c r="AM17" s="184"/>
      <c r="AN17" s="184"/>
      <c r="AO17" s="184"/>
      <c r="AP17" s="184"/>
      <c r="AQ17" s="184"/>
      <c r="AR17" s="184"/>
      <c r="AS17" s="184"/>
      <c r="AT17" s="184"/>
      <c r="AU17" s="147"/>
      <c r="AV17" s="148"/>
      <c r="AW17" s="148"/>
      <c r="AX17" s="148"/>
      <c r="AY17" s="148"/>
      <c r="AZ17" s="149"/>
    </row>
    <row r="18" spans="1:55" ht="45.75" customHeight="1" thickBot="1" x14ac:dyDescent="0.25">
      <c r="B18" s="222"/>
      <c r="C18" s="223"/>
      <c r="D18" s="223"/>
      <c r="E18" s="223"/>
      <c r="F18" s="217"/>
      <c r="G18" s="217"/>
      <c r="H18" s="217"/>
      <c r="I18" s="217"/>
      <c r="J18" s="217"/>
      <c r="K18" s="217"/>
      <c r="L18" s="217"/>
      <c r="M18" s="217"/>
      <c r="N18" s="217"/>
      <c r="O18" s="217"/>
      <c r="P18" s="217"/>
      <c r="Q18" s="217"/>
      <c r="R18" s="217"/>
      <c r="S18" s="217"/>
      <c r="T18" s="217"/>
      <c r="U18" s="228"/>
      <c r="V18" s="151"/>
      <c r="W18" s="151"/>
      <c r="X18" s="152"/>
      <c r="Y18" s="201" t="str">
        <f>IF($BC$19=2,"Date
jj/mm/aaaa","Date
dd/mm/yyyy")</f>
        <v>Date
dd/mm/yyyy</v>
      </c>
      <c r="Z18" s="202"/>
      <c r="AA18" s="203"/>
      <c r="AB18" s="207" t="str">
        <f>IF($BC$19=2,"Quantité","Quantity")</f>
        <v>Quantity</v>
      </c>
      <c r="AC18" s="207"/>
      <c r="AD18" s="207" t="str">
        <f>IF($BC$19=2,"Prix unitaire","Unit Price")</f>
        <v>Unit Price</v>
      </c>
      <c r="AE18" s="207"/>
      <c r="AF18" s="207"/>
      <c r="AG18" s="205" t="str">
        <f>IF($BC$19=2,"Montant Total - 
Achat","Total Amount -
Purchase")</f>
        <v>Total Amount -
Purchase</v>
      </c>
      <c r="AH18" s="205"/>
      <c r="AI18" s="205"/>
      <c r="AJ18" s="47"/>
      <c r="AK18" s="206" t="str">
        <f>IF($BC$19=2,"Assuré
√","Insured
√")</f>
        <v>Insured
√</v>
      </c>
      <c r="AL18" s="203"/>
      <c r="AM18" s="204" t="str">
        <f>IF($BC$19=2,"Quantité","Quantity")</f>
        <v>Quantity</v>
      </c>
      <c r="AN18" s="204"/>
      <c r="AO18" s="204" t="str">
        <f>IF($BC$19=2,"Prix unitaire","Unit Price")</f>
        <v>Unit Price</v>
      </c>
      <c r="AP18" s="204"/>
      <c r="AQ18" s="204"/>
      <c r="AR18" s="204" t="str">
        <f>IF($BC$19=2,"Montant Total - Remplacement","Total Amount -Replacement")</f>
        <v>Total Amount -Replacement</v>
      </c>
      <c r="AS18" s="204"/>
      <c r="AT18" s="206"/>
      <c r="AU18" s="150"/>
      <c r="AV18" s="151"/>
      <c r="AW18" s="151"/>
      <c r="AX18" s="151"/>
      <c r="AY18" s="151"/>
      <c r="AZ18" s="152"/>
    </row>
    <row r="19" spans="1:55" ht="36" customHeight="1" thickTop="1" x14ac:dyDescent="0.2">
      <c r="A19" s="73">
        <v>1</v>
      </c>
      <c r="B19" s="224"/>
      <c r="C19" s="225"/>
      <c r="D19" s="225"/>
      <c r="E19" s="225"/>
      <c r="F19" s="225"/>
      <c r="G19" s="225"/>
      <c r="H19" s="225"/>
      <c r="I19" s="225"/>
      <c r="J19" s="225"/>
      <c r="K19" s="225"/>
      <c r="L19" s="225"/>
      <c r="M19" s="225"/>
      <c r="N19" s="225"/>
      <c r="O19" s="225"/>
      <c r="P19" s="188"/>
      <c r="Q19" s="188"/>
      <c r="R19" s="211"/>
      <c r="S19" s="211"/>
      <c r="T19" s="211"/>
      <c r="U19" s="212"/>
      <c r="V19" s="142"/>
      <c r="W19" s="142"/>
      <c r="X19" s="143"/>
      <c r="Y19" s="213"/>
      <c r="Z19" s="214"/>
      <c r="AA19" s="214"/>
      <c r="AB19" s="210"/>
      <c r="AC19" s="210"/>
      <c r="AD19" s="209"/>
      <c r="AE19" s="209"/>
      <c r="AF19" s="209"/>
      <c r="AG19" s="187">
        <f t="shared" ref="AG19:AG50" si="0">AD19*AB19</f>
        <v>0</v>
      </c>
      <c r="AH19" s="187"/>
      <c r="AI19" s="187"/>
      <c r="AJ19" s="52"/>
      <c r="AK19" s="188"/>
      <c r="AL19" s="188"/>
      <c r="AM19" s="210"/>
      <c r="AN19" s="210"/>
      <c r="AO19" s="209"/>
      <c r="AP19" s="209"/>
      <c r="AQ19" s="209"/>
      <c r="AR19" s="187">
        <f t="shared" ref="AR19:AR50" si="1">AO19*AM19</f>
        <v>0</v>
      </c>
      <c r="AS19" s="187"/>
      <c r="AT19" s="200"/>
      <c r="AU19" s="141"/>
      <c r="AV19" s="142"/>
      <c r="AW19" s="142"/>
      <c r="AX19" s="142"/>
      <c r="AY19" s="142"/>
      <c r="AZ19" s="143"/>
      <c r="BC19" s="83">
        <f>'Inv ID'!O25</f>
        <v>1</v>
      </c>
    </row>
    <row r="20" spans="1:55" ht="36" customHeight="1" x14ac:dyDescent="0.2">
      <c r="A20" s="73">
        <v>2</v>
      </c>
      <c r="B20" s="170"/>
      <c r="C20" s="167"/>
      <c r="D20" s="167"/>
      <c r="E20" s="167"/>
      <c r="F20" s="167"/>
      <c r="G20" s="167"/>
      <c r="H20" s="167"/>
      <c r="I20" s="167"/>
      <c r="J20" s="167"/>
      <c r="K20" s="167"/>
      <c r="L20" s="167"/>
      <c r="M20" s="167"/>
      <c r="N20" s="167"/>
      <c r="O20" s="167"/>
      <c r="P20" s="168"/>
      <c r="Q20" s="168"/>
      <c r="R20" s="169"/>
      <c r="S20" s="169"/>
      <c r="T20" s="169"/>
      <c r="U20" s="134"/>
      <c r="V20" s="135"/>
      <c r="W20" s="135"/>
      <c r="X20" s="136"/>
      <c r="Y20" s="132"/>
      <c r="Z20" s="133"/>
      <c r="AA20" s="133"/>
      <c r="AB20" s="186"/>
      <c r="AC20" s="186"/>
      <c r="AD20" s="185"/>
      <c r="AE20" s="185"/>
      <c r="AF20" s="185"/>
      <c r="AG20" s="187">
        <f t="shared" si="0"/>
        <v>0</v>
      </c>
      <c r="AH20" s="187"/>
      <c r="AI20" s="187"/>
      <c r="AJ20" s="53"/>
      <c r="AK20" s="188"/>
      <c r="AL20" s="188"/>
      <c r="AM20" s="186"/>
      <c r="AN20" s="186"/>
      <c r="AO20" s="185"/>
      <c r="AP20" s="185"/>
      <c r="AQ20" s="185"/>
      <c r="AR20" s="187">
        <f t="shared" si="1"/>
        <v>0</v>
      </c>
      <c r="AS20" s="187"/>
      <c r="AT20" s="200"/>
      <c r="AU20" s="137"/>
      <c r="AV20" s="135"/>
      <c r="AW20" s="135"/>
      <c r="AX20" s="135"/>
      <c r="AY20" s="135"/>
      <c r="AZ20" s="136"/>
      <c r="BC20" s="25" t="str">
        <f>LEFT(B7,4)</f>
        <v>1560</v>
      </c>
    </row>
    <row r="21" spans="1:55" ht="36" customHeight="1" x14ac:dyDescent="0.2">
      <c r="A21" s="73">
        <v>3</v>
      </c>
      <c r="B21" s="170"/>
      <c r="C21" s="167"/>
      <c r="D21" s="167"/>
      <c r="E21" s="167"/>
      <c r="F21" s="167"/>
      <c r="G21" s="167"/>
      <c r="H21" s="167"/>
      <c r="I21" s="167"/>
      <c r="J21" s="167"/>
      <c r="K21" s="167"/>
      <c r="L21" s="167"/>
      <c r="M21" s="167"/>
      <c r="N21" s="167"/>
      <c r="O21" s="167"/>
      <c r="P21" s="168"/>
      <c r="Q21" s="168"/>
      <c r="R21" s="169"/>
      <c r="S21" s="169"/>
      <c r="T21" s="169"/>
      <c r="U21" s="134"/>
      <c r="V21" s="135"/>
      <c r="W21" s="135"/>
      <c r="X21" s="136"/>
      <c r="Y21" s="132"/>
      <c r="Z21" s="133"/>
      <c r="AA21" s="133"/>
      <c r="AB21" s="186"/>
      <c r="AC21" s="186"/>
      <c r="AD21" s="185"/>
      <c r="AE21" s="185"/>
      <c r="AF21" s="185"/>
      <c r="AG21" s="187">
        <f t="shared" si="0"/>
        <v>0</v>
      </c>
      <c r="AH21" s="187"/>
      <c r="AI21" s="187"/>
      <c r="AJ21" s="53"/>
      <c r="AK21" s="188"/>
      <c r="AL21" s="188"/>
      <c r="AM21" s="186"/>
      <c r="AN21" s="186"/>
      <c r="AO21" s="185"/>
      <c r="AP21" s="185"/>
      <c r="AQ21" s="185"/>
      <c r="AR21" s="187">
        <f t="shared" si="1"/>
        <v>0</v>
      </c>
      <c r="AS21" s="187"/>
      <c r="AT21" s="200"/>
      <c r="AU21" s="137"/>
      <c r="AV21" s="135"/>
      <c r="AW21" s="135"/>
      <c r="AX21" s="135"/>
      <c r="AY21" s="135"/>
      <c r="AZ21" s="136"/>
    </row>
    <row r="22" spans="1:55" ht="36" customHeight="1" x14ac:dyDescent="0.2">
      <c r="A22" s="73">
        <v>4</v>
      </c>
      <c r="B22" s="170"/>
      <c r="C22" s="167"/>
      <c r="D22" s="167"/>
      <c r="E22" s="167"/>
      <c r="F22" s="167"/>
      <c r="G22" s="167"/>
      <c r="H22" s="167"/>
      <c r="I22" s="167"/>
      <c r="J22" s="167"/>
      <c r="K22" s="167"/>
      <c r="L22" s="167"/>
      <c r="M22" s="167"/>
      <c r="N22" s="167"/>
      <c r="O22" s="167"/>
      <c r="P22" s="168"/>
      <c r="Q22" s="168"/>
      <c r="R22" s="169"/>
      <c r="S22" s="169"/>
      <c r="T22" s="169"/>
      <c r="U22" s="134"/>
      <c r="V22" s="135"/>
      <c r="W22" s="135"/>
      <c r="X22" s="136"/>
      <c r="Y22" s="132"/>
      <c r="Z22" s="133"/>
      <c r="AA22" s="133"/>
      <c r="AB22" s="186"/>
      <c r="AC22" s="186"/>
      <c r="AD22" s="185"/>
      <c r="AE22" s="185"/>
      <c r="AF22" s="185"/>
      <c r="AG22" s="187">
        <f t="shared" si="0"/>
        <v>0</v>
      </c>
      <c r="AH22" s="187"/>
      <c r="AI22" s="187"/>
      <c r="AJ22" s="53"/>
      <c r="AK22" s="188"/>
      <c r="AL22" s="188"/>
      <c r="AM22" s="186"/>
      <c r="AN22" s="186"/>
      <c r="AO22" s="185"/>
      <c r="AP22" s="185"/>
      <c r="AQ22" s="185"/>
      <c r="AR22" s="187">
        <f t="shared" si="1"/>
        <v>0</v>
      </c>
      <c r="AS22" s="187"/>
      <c r="AT22" s="200"/>
      <c r="AU22" s="137"/>
      <c r="AV22" s="135"/>
      <c r="AW22" s="135"/>
      <c r="AX22" s="135"/>
      <c r="AY22" s="135"/>
      <c r="AZ22" s="136"/>
      <c r="BC22" s="44" t="s">
        <v>1</v>
      </c>
    </row>
    <row r="23" spans="1:55" ht="36" customHeight="1" x14ac:dyDescent="0.2">
      <c r="A23" s="73">
        <v>5</v>
      </c>
      <c r="B23" s="170"/>
      <c r="C23" s="167"/>
      <c r="D23" s="167"/>
      <c r="E23" s="167"/>
      <c r="F23" s="167"/>
      <c r="G23" s="167"/>
      <c r="H23" s="167"/>
      <c r="I23" s="167"/>
      <c r="J23" s="167"/>
      <c r="K23" s="167"/>
      <c r="L23" s="167"/>
      <c r="M23" s="167"/>
      <c r="N23" s="167"/>
      <c r="O23" s="167"/>
      <c r="P23" s="168"/>
      <c r="Q23" s="168"/>
      <c r="R23" s="169"/>
      <c r="S23" s="169"/>
      <c r="T23" s="169"/>
      <c r="U23" s="134"/>
      <c r="V23" s="135"/>
      <c r="W23" s="135"/>
      <c r="X23" s="136"/>
      <c r="Y23" s="132"/>
      <c r="Z23" s="133"/>
      <c r="AA23" s="133"/>
      <c r="AB23" s="186"/>
      <c r="AC23" s="186"/>
      <c r="AD23" s="185"/>
      <c r="AE23" s="185"/>
      <c r="AF23" s="185"/>
      <c r="AG23" s="187">
        <f t="shared" si="0"/>
        <v>0</v>
      </c>
      <c r="AH23" s="187"/>
      <c r="AI23" s="187"/>
      <c r="AJ23" s="53"/>
      <c r="AK23" s="188"/>
      <c r="AL23" s="188"/>
      <c r="AM23" s="186"/>
      <c r="AN23" s="186"/>
      <c r="AO23" s="185"/>
      <c r="AP23" s="185"/>
      <c r="AQ23" s="185"/>
      <c r="AR23" s="187">
        <f t="shared" si="1"/>
        <v>0</v>
      </c>
      <c r="AS23" s="187"/>
      <c r="AT23" s="200"/>
      <c r="AU23" s="137"/>
      <c r="AV23" s="135"/>
      <c r="AW23" s="135"/>
      <c r="AX23" s="135"/>
      <c r="AY23" s="135"/>
      <c r="AZ23" s="136"/>
    </row>
    <row r="24" spans="1:55" ht="36" customHeight="1" x14ac:dyDescent="0.2">
      <c r="A24" s="73">
        <v>6</v>
      </c>
      <c r="B24" s="170"/>
      <c r="C24" s="167"/>
      <c r="D24" s="167"/>
      <c r="E24" s="167"/>
      <c r="F24" s="167"/>
      <c r="G24" s="167"/>
      <c r="H24" s="167"/>
      <c r="I24" s="167"/>
      <c r="J24" s="167"/>
      <c r="K24" s="167"/>
      <c r="L24" s="167"/>
      <c r="M24" s="167"/>
      <c r="N24" s="167"/>
      <c r="O24" s="167"/>
      <c r="P24" s="168"/>
      <c r="Q24" s="168"/>
      <c r="R24" s="169"/>
      <c r="S24" s="169"/>
      <c r="T24" s="169"/>
      <c r="U24" s="134"/>
      <c r="V24" s="135"/>
      <c r="W24" s="135"/>
      <c r="X24" s="136"/>
      <c r="Y24" s="132"/>
      <c r="Z24" s="133"/>
      <c r="AA24" s="133"/>
      <c r="AB24" s="186"/>
      <c r="AC24" s="186"/>
      <c r="AD24" s="185"/>
      <c r="AE24" s="185"/>
      <c r="AF24" s="185"/>
      <c r="AG24" s="187">
        <f t="shared" si="0"/>
        <v>0</v>
      </c>
      <c r="AH24" s="187"/>
      <c r="AI24" s="187"/>
      <c r="AJ24" s="53"/>
      <c r="AK24" s="188"/>
      <c r="AL24" s="188"/>
      <c r="AM24" s="186"/>
      <c r="AN24" s="186"/>
      <c r="AO24" s="185"/>
      <c r="AP24" s="185"/>
      <c r="AQ24" s="185"/>
      <c r="AR24" s="187">
        <f t="shared" si="1"/>
        <v>0</v>
      </c>
      <c r="AS24" s="187"/>
      <c r="AT24" s="200"/>
      <c r="AU24" s="137"/>
      <c r="AV24" s="135"/>
      <c r="AW24" s="135"/>
      <c r="AX24" s="135"/>
      <c r="AY24" s="135"/>
      <c r="AZ24" s="136"/>
      <c r="BC24" s="27" t="str">
        <f>B7</f>
        <v>1560-1</v>
      </c>
    </row>
    <row r="25" spans="1:55" ht="36" customHeight="1" x14ac:dyDescent="0.2">
      <c r="A25" s="73">
        <v>7</v>
      </c>
      <c r="B25" s="170"/>
      <c r="C25" s="167"/>
      <c r="D25" s="167"/>
      <c r="E25" s="167"/>
      <c r="F25" s="167"/>
      <c r="G25" s="167"/>
      <c r="H25" s="167"/>
      <c r="I25" s="167"/>
      <c r="J25" s="167"/>
      <c r="K25" s="167"/>
      <c r="L25" s="167"/>
      <c r="M25" s="167"/>
      <c r="N25" s="167"/>
      <c r="O25" s="167"/>
      <c r="P25" s="168"/>
      <c r="Q25" s="168"/>
      <c r="R25" s="169"/>
      <c r="S25" s="169"/>
      <c r="T25" s="169"/>
      <c r="U25" s="134"/>
      <c r="V25" s="135"/>
      <c r="W25" s="135"/>
      <c r="X25" s="136"/>
      <c r="Y25" s="132"/>
      <c r="Z25" s="133"/>
      <c r="AA25" s="133"/>
      <c r="AB25" s="186"/>
      <c r="AC25" s="186"/>
      <c r="AD25" s="185"/>
      <c r="AE25" s="185"/>
      <c r="AF25" s="185"/>
      <c r="AG25" s="187">
        <f t="shared" si="0"/>
        <v>0</v>
      </c>
      <c r="AH25" s="187"/>
      <c r="AI25" s="187"/>
      <c r="AJ25" s="53"/>
      <c r="AK25" s="188"/>
      <c r="AL25" s="188"/>
      <c r="AM25" s="186"/>
      <c r="AN25" s="186"/>
      <c r="AO25" s="185"/>
      <c r="AP25" s="185"/>
      <c r="AQ25" s="185"/>
      <c r="AR25" s="187">
        <f t="shared" si="1"/>
        <v>0</v>
      </c>
      <c r="AS25" s="187"/>
      <c r="AT25" s="200"/>
      <c r="AU25" s="137"/>
      <c r="AV25" s="135"/>
      <c r="AW25" s="135"/>
      <c r="AX25" s="135"/>
      <c r="AY25" s="135"/>
      <c r="AZ25" s="136"/>
      <c r="BC25" s="27" t="str">
        <f>B8</f>
        <v>1560-2</v>
      </c>
    </row>
    <row r="26" spans="1:55" ht="36" customHeight="1" x14ac:dyDescent="0.2">
      <c r="A26" s="73">
        <v>8</v>
      </c>
      <c r="B26" s="170"/>
      <c r="C26" s="167"/>
      <c r="D26" s="167"/>
      <c r="E26" s="167"/>
      <c r="F26" s="167"/>
      <c r="G26" s="167"/>
      <c r="H26" s="167"/>
      <c r="I26" s="167"/>
      <c r="J26" s="167"/>
      <c r="K26" s="167"/>
      <c r="L26" s="167"/>
      <c r="M26" s="167"/>
      <c r="N26" s="167"/>
      <c r="O26" s="167"/>
      <c r="P26" s="168"/>
      <c r="Q26" s="168"/>
      <c r="R26" s="169"/>
      <c r="S26" s="169"/>
      <c r="T26" s="169"/>
      <c r="U26" s="134"/>
      <c r="V26" s="135"/>
      <c r="W26" s="135"/>
      <c r="X26" s="136"/>
      <c r="Y26" s="132"/>
      <c r="Z26" s="133"/>
      <c r="AA26" s="133"/>
      <c r="AB26" s="186"/>
      <c r="AC26" s="186"/>
      <c r="AD26" s="185"/>
      <c r="AE26" s="185"/>
      <c r="AF26" s="185"/>
      <c r="AG26" s="187">
        <f t="shared" si="0"/>
        <v>0</v>
      </c>
      <c r="AH26" s="187"/>
      <c r="AI26" s="187"/>
      <c r="AJ26" s="53"/>
      <c r="AK26" s="188"/>
      <c r="AL26" s="188"/>
      <c r="AM26" s="186"/>
      <c r="AN26" s="186"/>
      <c r="AO26" s="185"/>
      <c r="AP26" s="185"/>
      <c r="AQ26" s="185"/>
      <c r="AR26" s="187">
        <f t="shared" si="1"/>
        <v>0</v>
      </c>
      <c r="AS26" s="187"/>
      <c r="AT26" s="200"/>
      <c r="AU26" s="137"/>
      <c r="AV26" s="135"/>
      <c r="AW26" s="135"/>
      <c r="AX26" s="135"/>
      <c r="AY26" s="135"/>
      <c r="AZ26" s="136"/>
      <c r="BC26" s="27" t="str">
        <f>B9</f>
        <v>1560-3</v>
      </c>
    </row>
    <row r="27" spans="1:55" ht="36" customHeight="1" x14ac:dyDescent="0.2">
      <c r="A27" s="73">
        <v>9</v>
      </c>
      <c r="B27" s="170"/>
      <c r="C27" s="167"/>
      <c r="D27" s="167"/>
      <c r="E27" s="167"/>
      <c r="F27" s="167"/>
      <c r="G27" s="167"/>
      <c r="H27" s="167"/>
      <c r="I27" s="167"/>
      <c r="J27" s="167"/>
      <c r="K27" s="167"/>
      <c r="L27" s="167"/>
      <c r="M27" s="167"/>
      <c r="N27" s="167"/>
      <c r="O27" s="167"/>
      <c r="P27" s="168"/>
      <c r="Q27" s="168"/>
      <c r="R27" s="169"/>
      <c r="S27" s="169"/>
      <c r="T27" s="169"/>
      <c r="U27" s="134"/>
      <c r="V27" s="135"/>
      <c r="W27" s="135"/>
      <c r="X27" s="136"/>
      <c r="Y27" s="132"/>
      <c r="Z27" s="133"/>
      <c r="AA27" s="133"/>
      <c r="AB27" s="186"/>
      <c r="AC27" s="186"/>
      <c r="AD27" s="185"/>
      <c r="AE27" s="185"/>
      <c r="AF27" s="185"/>
      <c r="AG27" s="187">
        <f t="shared" si="0"/>
        <v>0</v>
      </c>
      <c r="AH27" s="187"/>
      <c r="AI27" s="187"/>
      <c r="AJ27" s="53"/>
      <c r="AK27" s="188"/>
      <c r="AL27" s="188"/>
      <c r="AM27" s="186"/>
      <c r="AN27" s="186"/>
      <c r="AO27" s="185"/>
      <c r="AP27" s="185"/>
      <c r="AQ27" s="185"/>
      <c r="AR27" s="187">
        <f t="shared" si="1"/>
        <v>0</v>
      </c>
      <c r="AS27" s="187"/>
      <c r="AT27" s="200"/>
      <c r="AU27" s="137"/>
      <c r="AV27" s="135"/>
      <c r="AW27" s="135"/>
      <c r="AX27" s="135"/>
      <c r="AY27" s="135"/>
      <c r="AZ27" s="136"/>
      <c r="BC27" s="27" t="str">
        <f>B10</f>
        <v>1560-4</v>
      </c>
    </row>
    <row r="28" spans="1:55" ht="36" customHeight="1" x14ac:dyDescent="0.2">
      <c r="A28" s="73">
        <v>10</v>
      </c>
      <c r="B28" s="170"/>
      <c r="C28" s="167"/>
      <c r="D28" s="167"/>
      <c r="E28" s="167"/>
      <c r="F28" s="167"/>
      <c r="G28" s="167"/>
      <c r="H28" s="167"/>
      <c r="I28" s="167"/>
      <c r="J28" s="167"/>
      <c r="K28" s="167"/>
      <c r="L28" s="167"/>
      <c r="M28" s="167"/>
      <c r="N28" s="167"/>
      <c r="O28" s="167"/>
      <c r="P28" s="168"/>
      <c r="Q28" s="168"/>
      <c r="R28" s="169"/>
      <c r="S28" s="169"/>
      <c r="T28" s="169"/>
      <c r="U28" s="134"/>
      <c r="V28" s="135"/>
      <c r="W28" s="135"/>
      <c r="X28" s="136"/>
      <c r="Y28" s="132"/>
      <c r="Z28" s="133"/>
      <c r="AA28" s="133"/>
      <c r="AB28" s="186"/>
      <c r="AC28" s="186"/>
      <c r="AD28" s="185"/>
      <c r="AE28" s="185"/>
      <c r="AF28" s="185"/>
      <c r="AG28" s="187">
        <f t="shared" si="0"/>
        <v>0</v>
      </c>
      <c r="AH28" s="187"/>
      <c r="AI28" s="187"/>
      <c r="AJ28" s="53"/>
      <c r="AK28" s="188"/>
      <c r="AL28" s="188"/>
      <c r="AM28" s="186"/>
      <c r="AN28" s="186"/>
      <c r="AO28" s="185"/>
      <c r="AP28" s="185"/>
      <c r="AQ28" s="185"/>
      <c r="AR28" s="187">
        <f t="shared" si="1"/>
        <v>0</v>
      </c>
      <c r="AS28" s="187"/>
      <c r="AT28" s="200"/>
      <c r="AU28" s="137"/>
      <c r="AV28" s="135"/>
      <c r="AW28" s="135"/>
      <c r="AX28" s="135"/>
      <c r="AY28" s="135"/>
      <c r="AZ28" s="136"/>
      <c r="BC28" s="27" t="str">
        <f>O7</f>
        <v>1560-5</v>
      </c>
    </row>
    <row r="29" spans="1:55" ht="36" customHeight="1" x14ac:dyDescent="0.2">
      <c r="A29" s="73">
        <v>11</v>
      </c>
      <c r="B29" s="170"/>
      <c r="C29" s="167"/>
      <c r="D29" s="167"/>
      <c r="E29" s="167"/>
      <c r="F29" s="167"/>
      <c r="G29" s="167"/>
      <c r="H29" s="167"/>
      <c r="I29" s="167"/>
      <c r="J29" s="167"/>
      <c r="K29" s="167"/>
      <c r="L29" s="167"/>
      <c r="M29" s="167"/>
      <c r="N29" s="167"/>
      <c r="O29" s="167"/>
      <c r="P29" s="168"/>
      <c r="Q29" s="168"/>
      <c r="R29" s="169"/>
      <c r="S29" s="169"/>
      <c r="T29" s="169"/>
      <c r="U29" s="134"/>
      <c r="V29" s="135"/>
      <c r="W29" s="135"/>
      <c r="X29" s="136"/>
      <c r="Y29" s="132"/>
      <c r="Z29" s="133"/>
      <c r="AA29" s="133"/>
      <c r="AB29" s="186"/>
      <c r="AC29" s="186"/>
      <c r="AD29" s="185"/>
      <c r="AE29" s="185"/>
      <c r="AF29" s="185"/>
      <c r="AG29" s="187">
        <f t="shared" si="0"/>
        <v>0</v>
      </c>
      <c r="AH29" s="187"/>
      <c r="AI29" s="187"/>
      <c r="AJ29" s="53"/>
      <c r="AK29" s="188"/>
      <c r="AL29" s="188"/>
      <c r="AM29" s="186"/>
      <c r="AN29" s="186"/>
      <c r="AO29" s="185"/>
      <c r="AP29" s="185"/>
      <c r="AQ29" s="185"/>
      <c r="AR29" s="187">
        <f t="shared" si="1"/>
        <v>0</v>
      </c>
      <c r="AS29" s="187"/>
      <c r="AT29" s="200"/>
      <c r="AU29" s="137"/>
      <c r="AV29" s="135"/>
      <c r="AW29" s="135"/>
      <c r="AX29" s="135"/>
      <c r="AY29" s="135"/>
      <c r="AZ29" s="136"/>
      <c r="BC29" s="27" t="str">
        <f>O8</f>
        <v>1560-6</v>
      </c>
    </row>
    <row r="30" spans="1:55" ht="36" customHeight="1" x14ac:dyDescent="0.2">
      <c r="A30" s="73">
        <v>12</v>
      </c>
      <c r="B30" s="170"/>
      <c r="C30" s="167"/>
      <c r="D30" s="167"/>
      <c r="E30" s="167"/>
      <c r="F30" s="167"/>
      <c r="G30" s="167"/>
      <c r="H30" s="167"/>
      <c r="I30" s="167"/>
      <c r="J30" s="167"/>
      <c r="K30" s="167"/>
      <c r="L30" s="167"/>
      <c r="M30" s="167"/>
      <c r="N30" s="167"/>
      <c r="O30" s="167"/>
      <c r="P30" s="168"/>
      <c r="Q30" s="168"/>
      <c r="R30" s="169"/>
      <c r="S30" s="169"/>
      <c r="T30" s="169"/>
      <c r="U30" s="134"/>
      <c r="V30" s="135"/>
      <c r="W30" s="135"/>
      <c r="X30" s="136"/>
      <c r="Y30" s="132"/>
      <c r="Z30" s="133"/>
      <c r="AA30" s="133"/>
      <c r="AB30" s="186"/>
      <c r="AC30" s="186"/>
      <c r="AD30" s="185"/>
      <c r="AE30" s="185"/>
      <c r="AF30" s="185"/>
      <c r="AG30" s="187">
        <f t="shared" si="0"/>
        <v>0</v>
      </c>
      <c r="AH30" s="187"/>
      <c r="AI30" s="187"/>
      <c r="AJ30" s="53"/>
      <c r="AK30" s="188"/>
      <c r="AL30" s="188"/>
      <c r="AM30" s="186"/>
      <c r="AN30" s="186"/>
      <c r="AO30" s="185"/>
      <c r="AP30" s="185"/>
      <c r="AQ30" s="185"/>
      <c r="AR30" s="187">
        <f t="shared" si="1"/>
        <v>0</v>
      </c>
      <c r="AS30" s="187"/>
      <c r="AT30" s="200"/>
      <c r="AU30" s="137"/>
      <c r="AV30" s="135"/>
      <c r="AW30" s="135"/>
      <c r="AX30" s="135"/>
      <c r="AY30" s="135"/>
      <c r="AZ30" s="136"/>
      <c r="BC30" s="27" t="str">
        <f>O9</f>
        <v>1560-7</v>
      </c>
    </row>
    <row r="31" spans="1:55" ht="36" customHeight="1" x14ac:dyDescent="0.2">
      <c r="A31" s="73">
        <v>13</v>
      </c>
      <c r="B31" s="170"/>
      <c r="C31" s="167"/>
      <c r="D31" s="167"/>
      <c r="E31" s="167"/>
      <c r="F31" s="167"/>
      <c r="G31" s="167"/>
      <c r="H31" s="167"/>
      <c r="I31" s="167"/>
      <c r="J31" s="167"/>
      <c r="K31" s="167"/>
      <c r="L31" s="167"/>
      <c r="M31" s="167"/>
      <c r="N31" s="167"/>
      <c r="O31" s="167"/>
      <c r="P31" s="168"/>
      <c r="Q31" s="168"/>
      <c r="R31" s="169"/>
      <c r="S31" s="169"/>
      <c r="T31" s="169"/>
      <c r="U31" s="134"/>
      <c r="V31" s="135"/>
      <c r="W31" s="135"/>
      <c r="X31" s="136"/>
      <c r="Y31" s="132"/>
      <c r="Z31" s="133"/>
      <c r="AA31" s="133"/>
      <c r="AB31" s="186"/>
      <c r="AC31" s="186"/>
      <c r="AD31" s="185"/>
      <c r="AE31" s="185"/>
      <c r="AF31" s="185"/>
      <c r="AG31" s="187">
        <f t="shared" si="0"/>
        <v>0</v>
      </c>
      <c r="AH31" s="187"/>
      <c r="AI31" s="187"/>
      <c r="AJ31" s="53"/>
      <c r="AK31" s="188"/>
      <c r="AL31" s="188"/>
      <c r="AM31" s="186"/>
      <c r="AN31" s="186"/>
      <c r="AO31" s="185"/>
      <c r="AP31" s="185"/>
      <c r="AQ31" s="185"/>
      <c r="AR31" s="187">
        <f t="shared" si="1"/>
        <v>0</v>
      </c>
      <c r="AS31" s="187"/>
      <c r="AT31" s="200"/>
      <c r="AU31" s="137"/>
      <c r="AV31" s="135"/>
      <c r="AW31" s="135"/>
      <c r="AX31" s="135"/>
      <c r="AY31" s="135"/>
      <c r="AZ31" s="136"/>
      <c r="BC31" s="27" t="str">
        <f>O10</f>
        <v>1560-8</v>
      </c>
    </row>
    <row r="32" spans="1:55" ht="36" customHeight="1" x14ac:dyDescent="0.2">
      <c r="A32" s="73">
        <v>14</v>
      </c>
      <c r="B32" s="170"/>
      <c r="C32" s="167"/>
      <c r="D32" s="167"/>
      <c r="E32" s="167"/>
      <c r="F32" s="167"/>
      <c r="G32" s="167"/>
      <c r="H32" s="167"/>
      <c r="I32" s="167"/>
      <c r="J32" s="167"/>
      <c r="K32" s="167"/>
      <c r="L32" s="167"/>
      <c r="M32" s="167"/>
      <c r="N32" s="167"/>
      <c r="O32" s="167"/>
      <c r="P32" s="168"/>
      <c r="Q32" s="168"/>
      <c r="R32" s="169"/>
      <c r="S32" s="169"/>
      <c r="T32" s="169"/>
      <c r="U32" s="134"/>
      <c r="V32" s="135"/>
      <c r="W32" s="135"/>
      <c r="X32" s="136"/>
      <c r="Y32" s="132"/>
      <c r="Z32" s="133"/>
      <c r="AA32" s="133"/>
      <c r="AB32" s="186"/>
      <c r="AC32" s="186"/>
      <c r="AD32" s="185"/>
      <c r="AE32" s="185"/>
      <c r="AF32" s="185"/>
      <c r="AG32" s="187">
        <f t="shared" si="0"/>
        <v>0</v>
      </c>
      <c r="AH32" s="187"/>
      <c r="AI32" s="187"/>
      <c r="AJ32" s="53"/>
      <c r="AK32" s="188"/>
      <c r="AL32" s="188"/>
      <c r="AM32" s="186"/>
      <c r="AN32" s="186"/>
      <c r="AO32" s="185"/>
      <c r="AP32" s="185"/>
      <c r="AQ32" s="185"/>
      <c r="AR32" s="187">
        <f t="shared" si="1"/>
        <v>0</v>
      </c>
      <c r="AS32" s="187"/>
      <c r="AT32" s="200"/>
      <c r="AU32" s="137"/>
      <c r="AV32" s="135"/>
      <c r="AW32" s="135"/>
      <c r="AX32" s="135"/>
      <c r="AY32" s="135"/>
      <c r="AZ32" s="136"/>
    </row>
    <row r="33" spans="1:52" ht="36" customHeight="1" x14ac:dyDescent="0.2">
      <c r="A33" s="73">
        <v>15</v>
      </c>
      <c r="B33" s="170"/>
      <c r="C33" s="167"/>
      <c r="D33" s="167"/>
      <c r="E33" s="167"/>
      <c r="F33" s="167"/>
      <c r="G33" s="167"/>
      <c r="H33" s="167"/>
      <c r="I33" s="167"/>
      <c r="J33" s="167"/>
      <c r="K33" s="167"/>
      <c r="L33" s="167"/>
      <c r="M33" s="167"/>
      <c r="N33" s="167"/>
      <c r="O33" s="167"/>
      <c r="P33" s="168"/>
      <c r="Q33" s="168"/>
      <c r="R33" s="169"/>
      <c r="S33" s="169"/>
      <c r="T33" s="169"/>
      <c r="U33" s="134"/>
      <c r="V33" s="135"/>
      <c r="W33" s="135"/>
      <c r="X33" s="136"/>
      <c r="Y33" s="132"/>
      <c r="Z33" s="133"/>
      <c r="AA33" s="133"/>
      <c r="AB33" s="186"/>
      <c r="AC33" s="186"/>
      <c r="AD33" s="185"/>
      <c r="AE33" s="185"/>
      <c r="AF33" s="185"/>
      <c r="AG33" s="187">
        <f t="shared" si="0"/>
        <v>0</v>
      </c>
      <c r="AH33" s="187"/>
      <c r="AI33" s="187"/>
      <c r="AJ33" s="53"/>
      <c r="AK33" s="188"/>
      <c r="AL33" s="188"/>
      <c r="AM33" s="186"/>
      <c r="AN33" s="186"/>
      <c r="AO33" s="185"/>
      <c r="AP33" s="185"/>
      <c r="AQ33" s="185"/>
      <c r="AR33" s="187">
        <f t="shared" si="1"/>
        <v>0</v>
      </c>
      <c r="AS33" s="187"/>
      <c r="AT33" s="200"/>
      <c r="AU33" s="137"/>
      <c r="AV33" s="135"/>
      <c r="AW33" s="135"/>
      <c r="AX33" s="135"/>
      <c r="AY33" s="135"/>
      <c r="AZ33" s="136"/>
    </row>
    <row r="34" spans="1:52" ht="36" customHeight="1" x14ac:dyDescent="0.2">
      <c r="A34" s="73">
        <v>16</v>
      </c>
      <c r="B34" s="170"/>
      <c r="C34" s="167"/>
      <c r="D34" s="167"/>
      <c r="E34" s="167"/>
      <c r="F34" s="167"/>
      <c r="G34" s="167"/>
      <c r="H34" s="167"/>
      <c r="I34" s="167"/>
      <c r="J34" s="167"/>
      <c r="K34" s="167"/>
      <c r="L34" s="167"/>
      <c r="M34" s="167"/>
      <c r="N34" s="167"/>
      <c r="O34" s="167"/>
      <c r="P34" s="168"/>
      <c r="Q34" s="168"/>
      <c r="R34" s="169"/>
      <c r="S34" s="169"/>
      <c r="T34" s="169"/>
      <c r="U34" s="134"/>
      <c r="V34" s="135"/>
      <c r="W34" s="135"/>
      <c r="X34" s="136"/>
      <c r="Y34" s="132"/>
      <c r="Z34" s="133"/>
      <c r="AA34" s="133"/>
      <c r="AB34" s="186"/>
      <c r="AC34" s="186"/>
      <c r="AD34" s="185"/>
      <c r="AE34" s="185"/>
      <c r="AF34" s="185"/>
      <c r="AG34" s="187">
        <f t="shared" si="0"/>
        <v>0</v>
      </c>
      <c r="AH34" s="187"/>
      <c r="AI34" s="187"/>
      <c r="AJ34" s="53"/>
      <c r="AK34" s="188"/>
      <c r="AL34" s="188"/>
      <c r="AM34" s="186"/>
      <c r="AN34" s="186"/>
      <c r="AO34" s="185"/>
      <c r="AP34" s="185"/>
      <c r="AQ34" s="185"/>
      <c r="AR34" s="187">
        <f t="shared" si="1"/>
        <v>0</v>
      </c>
      <c r="AS34" s="187"/>
      <c r="AT34" s="200"/>
      <c r="AU34" s="137"/>
      <c r="AV34" s="135"/>
      <c r="AW34" s="135"/>
      <c r="AX34" s="135"/>
      <c r="AY34" s="135"/>
      <c r="AZ34" s="136"/>
    </row>
    <row r="35" spans="1:52" ht="36" customHeight="1" x14ac:dyDescent="0.2">
      <c r="A35" s="73">
        <v>17</v>
      </c>
      <c r="B35" s="170"/>
      <c r="C35" s="167"/>
      <c r="D35" s="167"/>
      <c r="E35" s="167"/>
      <c r="F35" s="167"/>
      <c r="G35" s="167"/>
      <c r="H35" s="167"/>
      <c r="I35" s="167"/>
      <c r="J35" s="167"/>
      <c r="K35" s="167"/>
      <c r="L35" s="167"/>
      <c r="M35" s="167"/>
      <c r="N35" s="167"/>
      <c r="O35" s="167"/>
      <c r="P35" s="168"/>
      <c r="Q35" s="168"/>
      <c r="R35" s="169"/>
      <c r="S35" s="169"/>
      <c r="T35" s="169"/>
      <c r="U35" s="134"/>
      <c r="V35" s="135"/>
      <c r="W35" s="135"/>
      <c r="X35" s="136"/>
      <c r="Y35" s="132"/>
      <c r="Z35" s="133"/>
      <c r="AA35" s="133"/>
      <c r="AB35" s="186"/>
      <c r="AC35" s="186"/>
      <c r="AD35" s="185"/>
      <c r="AE35" s="185"/>
      <c r="AF35" s="185"/>
      <c r="AG35" s="187">
        <f t="shared" si="0"/>
        <v>0</v>
      </c>
      <c r="AH35" s="187"/>
      <c r="AI35" s="187"/>
      <c r="AJ35" s="53"/>
      <c r="AK35" s="188"/>
      <c r="AL35" s="188"/>
      <c r="AM35" s="186"/>
      <c r="AN35" s="186"/>
      <c r="AO35" s="185"/>
      <c r="AP35" s="185"/>
      <c r="AQ35" s="185"/>
      <c r="AR35" s="187">
        <f t="shared" si="1"/>
        <v>0</v>
      </c>
      <c r="AS35" s="187"/>
      <c r="AT35" s="200"/>
      <c r="AU35" s="137"/>
      <c r="AV35" s="135"/>
      <c r="AW35" s="135"/>
      <c r="AX35" s="135"/>
      <c r="AY35" s="135"/>
      <c r="AZ35" s="136"/>
    </row>
    <row r="36" spans="1:52" ht="36" customHeight="1" x14ac:dyDescent="0.2">
      <c r="A36" s="73">
        <v>18</v>
      </c>
      <c r="B36" s="170"/>
      <c r="C36" s="167"/>
      <c r="D36" s="167"/>
      <c r="E36" s="167"/>
      <c r="F36" s="167"/>
      <c r="G36" s="167"/>
      <c r="H36" s="167"/>
      <c r="I36" s="167"/>
      <c r="J36" s="167"/>
      <c r="K36" s="167"/>
      <c r="L36" s="167"/>
      <c r="M36" s="167"/>
      <c r="N36" s="167"/>
      <c r="O36" s="167"/>
      <c r="P36" s="168"/>
      <c r="Q36" s="168"/>
      <c r="R36" s="169"/>
      <c r="S36" s="169"/>
      <c r="T36" s="169"/>
      <c r="U36" s="134"/>
      <c r="V36" s="135"/>
      <c r="W36" s="135"/>
      <c r="X36" s="136"/>
      <c r="Y36" s="132"/>
      <c r="Z36" s="133"/>
      <c r="AA36" s="133"/>
      <c r="AB36" s="186"/>
      <c r="AC36" s="186"/>
      <c r="AD36" s="185"/>
      <c r="AE36" s="185"/>
      <c r="AF36" s="185"/>
      <c r="AG36" s="187">
        <f t="shared" si="0"/>
        <v>0</v>
      </c>
      <c r="AH36" s="187"/>
      <c r="AI36" s="187"/>
      <c r="AJ36" s="53"/>
      <c r="AK36" s="188"/>
      <c r="AL36" s="188"/>
      <c r="AM36" s="186"/>
      <c r="AN36" s="186"/>
      <c r="AO36" s="185"/>
      <c r="AP36" s="185"/>
      <c r="AQ36" s="185"/>
      <c r="AR36" s="187">
        <f t="shared" si="1"/>
        <v>0</v>
      </c>
      <c r="AS36" s="187"/>
      <c r="AT36" s="200"/>
      <c r="AU36" s="137"/>
      <c r="AV36" s="135"/>
      <c r="AW36" s="135"/>
      <c r="AX36" s="135"/>
      <c r="AY36" s="135"/>
      <c r="AZ36" s="136"/>
    </row>
    <row r="37" spans="1:52" ht="36" customHeight="1" x14ac:dyDescent="0.2">
      <c r="A37" s="73">
        <v>19</v>
      </c>
      <c r="B37" s="170"/>
      <c r="C37" s="167"/>
      <c r="D37" s="167"/>
      <c r="E37" s="167"/>
      <c r="F37" s="167"/>
      <c r="G37" s="167"/>
      <c r="H37" s="167"/>
      <c r="I37" s="167"/>
      <c r="J37" s="167"/>
      <c r="K37" s="167"/>
      <c r="L37" s="167"/>
      <c r="M37" s="167"/>
      <c r="N37" s="167"/>
      <c r="O37" s="167"/>
      <c r="P37" s="168"/>
      <c r="Q37" s="168"/>
      <c r="R37" s="169"/>
      <c r="S37" s="169"/>
      <c r="T37" s="169"/>
      <c r="U37" s="134"/>
      <c r="V37" s="135"/>
      <c r="W37" s="135"/>
      <c r="X37" s="136"/>
      <c r="Y37" s="132"/>
      <c r="Z37" s="133"/>
      <c r="AA37" s="133"/>
      <c r="AB37" s="186"/>
      <c r="AC37" s="186"/>
      <c r="AD37" s="185"/>
      <c r="AE37" s="185"/>
      <c r="AF37" s="185"/>
      <c r="AG37" s="187">
        <f t="shared" si="0"/>
        <v>0</v>
      </c>
      <c r="AH37" s="187"/>
      <c r="AI37" s="187"/>
      <c r="AJ37" s="53"/>
      <c r="AK37" s="188"/>
      <c r="AL37" s="188"/>
      <c r="AM37" s="186"/>
      <c r="AN37" s="186"/>
      <c r="AO37" s="185"/>
      <c r="AP37" s="185"/>
      <c r="AQ37" s="185"/>
      <c r="AR37" s="187">
        <f t="shared" si="1"/>
        <v>0</v>
      </c>
      <c r="AS37" s="187"/>
      <c r="AT37" s="200"/>
      <c r="AU37" s="137"/>
      <c r="AV37" s="135"/>
      <c r="AW37" s="135"/>
      <c r="AX37" s="135"/>
      <c r="AY37" s="135"/>
      <c r="AZ37" s="136"/>
    </row>
    <row r="38" spans="1:52" ht="36" customHeight="1" x14ac:dyDescent="0.2">
      <c r="A38" s="73">
        <v>20</v>
      </c>
      <c r="B38" s="170"/>
      <c r="C38" s="167"/>
      <c r="D38" s="167"/>
      <c r="E38" s="167"/>
      <c r="F38" s="167"/>
      <c r="G38" s="167"/>
      <c r="H38" s="167"/>
      <c r="I38" s="167"/>
      <c r="J38" s="167"/>
      <c r="K38" s="167"/>
      <c r="L38" s="167"/>
      <c r="M38" s="167"/>
      <c r="N38" s="167"/>
      <c r="O38" s="167"/>
      <c r="P38" s="168"/>
      <c r="Q38" s="168"/>
      <c r="R38" s="169"/>
      <c r="S38" s="169"/>
      <c r="T38" s="169"/>
      <c r="U38" s="134"/>
      <c r="V38" s="135"/>
      <c r="W38" s="135"/>
      <c r="X38" s="136"/>
      <c r="Y38" s="132"/>
      <c r="Z38" s="133"/>
      <c r="AA38" s="133"/>
      <c r="AB38" s="186"/>
      <c r="AC38" s="186"/>
      <c r="AD38" s="185"/>
      <c r="AE38" s="185"/>
      <c r="AF38" s="185"/>
      <c r="AG38" s="187">
        <f t="shared" si="0"/>
        <v>0</v>
      </c>
      <c r="AH38" s="187"/>
      <c r="AI38" s="187"/>
      <c r="AJ38" s="53"/>
      <c r="AK38" s="188"/>
      <c r="AL38" s="188"/>
      <c r="AM38" s="186"/>
      <c r="AN38" s="186"/>
      <c r="AO38" s="185"/>
      <c r="AP38" s="185"/>
      <c r="AQ38" s="185"/>
      <c r="AR38" s="187">
        <f t="shared" si="1"/>
        <v>0</v>
      </c>
      <c r="AS38" s="187"/>
      <c r="AT38" s="200"/>
      <c r="AU38" s="137"/>
      <c r="AV38" s="135"/>
      <c r="AW38" s="135"/>
      <c r="AX38" s="135"/>
      <c r="AY38" s="135"/>
      <c r="AZ38" s="136"/>
    </row>
    <row r="39" spans="1:52" ht="36" customHeight="1" x14ac:dyDescent="0.2">
      <c r="A39" s="73">
        <v>21</v>
      </c>
      <c r="B39" s="170"/>
      <c r="C39" s="167"/>
      <c r="D39" s="167"/>
      <c r="E39" s="167"/>
      <c r="F39" s="167"/>
      <c r="G39" s="167"/>
      <c r="H39" s="167"/>
      <c r="I39" s="167"/>
      <c r="J39" s="167"/>
      <c r="K39" s="167"/>
      <c r="L39" s="167"/>
      <c r="M39" s="167"/>
      <c r="N39" s="167"/>
      <c r="O39" s="167"/>
      <c r="P39" s="168"/>
      <c r="Q39" s="168"/>
      <c r="R39" s="169"/>
      <c r="S39" s="169"/>
      <c r="T39" s="169"/>
      <c r="U39" s="134"/>
      <c r="V39" s="135"/>
      <c r="W39" s="135"/>
      <c r="X39" s="136"/>
      <c r="Y39" s="132"/>
      <c r="Z39" s="133"/>
      <c r="AA39" s="133"/>
      <c r="AB39" s="186"/>
      <c r="AC39" s="186"/>
      <c r="AD39" s="185"/>
      <c r="AE39" s="185"/>
      <c r="AF39" s="185"/>
      <c r="AG39" s="187">
        <f t="shared" si="0"/>
        <v>0</v>
      </c>
      <c r="AH39" s="187"/>
      <c r="AI39" s="187"/>
      <c r="AJ39" s="53"/>
      <c r="AK39" s="188"/>
      <c r="AL39" s="188"/>
      <c r="AM39" s="186"/>
      <c r="AN39" s="186"/>
      <c r="AO39" s="185"/>
      <c r="AP39" s="185"/>
      <c r="AQ39" s="185"/>
      <c r="AR39" s="187">
        <f t="shared" si="1"/>
        <v>0</v>
      </c>
      <c r="AS39" s="187"/>
      <c r="AT39" s="200"/>
      <c r="AU39" s="137"/>
      <c r="AV39" s="135"/>
      <c r="AW39" s="135"/>
      <c r="AX39" s="135"/>
      <c r="AY39" s="135"/>
      <c r="AZ39" s="136"/>
    </row>
    <row r="40" spans="1:52" ht="36" customHeight="1" x14ac:dyDescent="0.2">
      <c r="A40" s="73">
        <v>22</v>
      </c>
      <c r="B40" s="170"/>
      <c r="C40" s="167"/>
      <c r="D40" s="167"/>
      <c r="E40" s="167"/>
      <c r="F40" s="167"/>
      <c r="G40" s="167"/>
      <c r="H40" s="167"/>
      <c r="I40" s="167"/>
      <c r="J40" s="167"/>
      <c r="K40" s="167"/>
      <c r="L40" s="167"/>
      <c r="M40" s="167"/>
      <c r="N40" s="167"/>
      <c r="O40" s="167"/>
      <c r="P40" s="168"/>
      <c r="Q40" s="168"/>
      <c r="R40" s="169"/>
      <c r="S40" s="169"/>
      <c r="T40" s="169"/>
      <c r="U40" s="134"/>
      <c r="V40" s="135"/>
      <c r="W40" s="135"/>
      <c r="X40" s="136"/>
      <c r="Y40" s="132"/>
      <c r="Z40" s="133"/>
      <c r="AA40" s="133"/>
      <c r="AB40" s="186"/>
      <c r="AC40" s="186"/>
      <c r="AD40" s="185"/>
      <c r="AE40" s="185"/>
      <c r="AF40" s="185"/>
      <c r="AG40" s="187">
        <f t="shared" si="0"/>
        <v>0</v>
      </c>
      <c r="AH40" s="187"/>
      <c r="AI40" s="187"/>
      <c r="AJ40" s="53"/>
      <c r="AK40" s="188"/>
      <c r="AL40" s="188"/>
      <c r="AM40" s="186"/>
      <c r="AN40" s="186"/>
      <c r="AO40" s="185"/>
      <c r="AP40" s="185"/>
      <c r="AQ40" s="185"/>
      <c r="AR40" s="187">
        <f t="shared" si="1"/>
        <v>0</v>
      </c>
      <c r="AS40" s="187"/>
      <c r="AT40" s="200"/>
      <c r="AU40" s="137"/>
      <c r="AV40" s="135"/>
      <c r="AW40" s="135"/>
      <c r="AX40" s="135"/>
      <c r="AY40" s="135"/>
      <c r="AZ40" s="136"/>
    </row>
    <row r="41" spans="1:52" ht="36" customHeight="1" x14ac:dyDescent="0.2">
      <c r="A41" s="73">
        <v>23</v>
      </c>
      <c r="B41" s="170"/>
      <c r="C41" s="167"/>
      <c r="D41" s="167"/>
      <c r="E41" s="167"/>
      <c r="F41" s="167"/>
      <c r="G41" s="167"/>
      <c r="H41" s="167"/>
      <c r="I41" s="167"/>
      <c r="J41" s="167"/>
      <c r="K41" s="167"/>
      <c r="L41" s="167"/>
      <c r="M41" s="167"/>
      <c r="N41" s="167"/>
      <c r="O41" s="167"/>
      <c r="P41" s="168"/>
      <c r="Q41" s="168"/>
      <c r="R41" s="169"/>
      <c r="S41" s="169"/>
      <c r="T41" s="169"/>
      <c r="U41" s="134"/>
      <c r="V41" s="135"/>
      <c r="W41" s="135"/>
      <c r="X41" s="136"/>
      <c r="Y41" s="132"/>
      <c r="Z41" s="133"/>
      <c r="AA41" s="133"/>
      <c r="AB41" s="186"/>
      <c r="AC41" s="186"/>
      <c r="AD41" s="185"/>
      <c r="AE41" s="185"/>
      <c r="AF41" s="185"/>
      <c r="AG41" s="187">
        <f t="shared" si="0"/>
        <v>0</v>
      </c>
      <c r="AH41" s="187"/>
      <c r="AI41" s="187"/>
      <c r="AJ41" s="53"/>
      <c r="AK41" s="188"/>
      <c r="AL41" s="188"/>
      <c r="AM41" s="186"/>
      <c r="AN41" s="186"/>
      <c r="AO41" s="185"/>
      <c r="AP41" s="185"/>
      <c r="AQ41" s="185"/>
      <c r="AR41" s="187">
        <f t="shared" si="1"/>
        <v>0</v>
      </c>
      <c r="AS41" s="187"/>
      <c r="AT41" s="200"/>
      <c r="AU41" s="137"/>
      <c r="AV41" s="135"/>
      <c r="AW41" s="135"/>
      <c r="AX41" s="135"/>
      <c r="AY41" s="135"/>
      <c r="AZ41" s="136"/>
    </row>
    <row r="42" spans="1:52" ht="36" customHeight="1" x14ac:dyDescent="0.2">
      <c r="A42" s="73">
        <v>24</v>
      </c>
      <c r="B42" s="170"/>
      <c r="C42" s="167"/>
      <c r="D42" s="167"/>
      <c r="E42" s="167"/>
      <c r="F42" s="167"/>
      <c r="G42" s="167"/>
      <c r="H42" s="167"/>
      <c r="I42" s="167"/>
      <c r="J42" s="167"/>
      <c r="K42" s="167"/>
      <c r="L42" s="167"/>
      <c r="M42" s="167"/>
      <c r="N42" s="167"/>
      <c r="O42" s="167"/>
      <c r="P42" s="168"/>
      <c r="Q42" s="168"/>
      <c r="R42" s="169"/>
      <c r="S42" s="169"/>
      <c r="T42" s="169"/>
      <c r="U42" s="134"/>
      <c r="V42" s="135"/>
      <c r="W42" s="135"/>
      <c r="X42" s="136"/>
      <c r="Y42" s="132"/>
      <c r="Z42" s="133"/>
      <c r="AA42" s="133"/>
      <c r="AB42" s="186"/>
      <c r="AC42" s="186"/>
      <c r="AD42" s="185"/>
      <c r="AE42" s="185"/>
      <c r="AF42" s="185"/>
      <c r="AG42" s="187">
        <f t="shared" si="0"/>
        <v>0</v>
      </c>
      <c r="AH42" s="187"/>
      <c r="AI42" s="187"/>
      <c r="AJ42" s="53"/>
      <c r="AK42" s="188"/>
      <c r="AL42" s="188"/>
      <c r="AM42" s="186"/>
      <c r="AN42" s="186"/>
      <c r="AO42" s="185"/>
      <c r="AP42" s="185"/>
      <c r="AQ42" s="185"/>
      <c r="AR42" s="187">
        <f t="shared" si="1"/>
        <v>0</v>
      </c>
      <c r="AS42" s="187"/>
      <c r="AT42" s="200"/>
      <c r="AU42" s="137"/>
      <c r="AV42" s="135"/>
      <c r="AW42" s="135"/>
      <c r="AX42" s="135"/>
      <c r="AY42" s="135"/>
      <c r="AZ42" s="136"/>
    </row>
    <row r="43" spans="1:52" ht="36" customHeight="1" x14ac:dyDescent="0.2">
      <c r="A43" s="73">
        <v>25</v>
      </c>
      <c r="B43" s="170"/>
      <c r="C43" s="167"/>
      <c r="D43" s="167"/>
      <c r="E43" s="167"/>
      <c r="F43" s="167"/>
      <c r="G43" s="167"/>
      <c r="H43" s="167"/>
      <c r="I43" s="167"/>
      <c r="J43" s="167"/>
      <c r="K43" s="167"/>
      <c r="L43" s="167"/>
      <c r="M43" s="167"/>
      <c r="N43" s="167"/>
      <c r="O43" s="167"/>
      <c r="P43" s="168"/>
      <c r="Q43" s="168"/>
      <c r="R43" s="169"/>
      <c r="S43" s="169"/>
      <c r="T43" s="169"/>
      <c r="U43" s="134"/>
      <c r="V43" s="135"/>
      <c r="W43" s="135"/>
      <c r="X43" s="136"/>
      <c r="Y43" s="132"/>
      <c r="Z43" s="133"/>
      <c r="AA43" s="133"/>
      <c r="AB43" s="186"/>
      <c r="AC43" s="186"/>
      <c r="AD43" s="185"/>
      <c r="AE43" s="185"/>
      <c r="AF43" s="185"/>
      <c r="AG43" s="187">
        <f t="shared" si="0"/>
        <v>0</v>
      </c>
      <c r="AH43" s="187"/>
      <c r="AI43" s="187"/>
      <c r="AJ43" s="53"/>
      <c r="AK43" s="188"/>
      <c r="AL43" s="188"/>
      <c r="AM43" s="186"/>
      <c r="AN43" s="186"/>
      <c r="AO43" s="185"/>
      <c r="AP43" s="185"/>
      <c r="AQ43" s="185"/>
      <c r="AR43" s="187">
        <f t="shared" si="1"/>
        <v>0</v>
      </c>
      <c r="AS43" s="187"/>
      <c r="AT43" s="200"/>
      <c r="AU43" s="137"/>
      <c r="AV43" s="135"/>
      <c r="AW43" s="135"/>
      <c r="AX43" s="135"/>
      <c r="AY43" s="135"/>
      <c r="AZ43" s="136"/>
    </row>
    <row r="44" spans="1:52" ht="36" customHeight="1" x14ac:dyDescent="0.2">
      <c r="A44" s="73">
        <v>26</v>
      </c>
      <c r="B44" s="170"/>
      <c r="C44" s="167"/>
      <c r="D44" s="167"/>
      <c r="E44" s="167"/>
      <c r="F44" s="167"/>
      <c r="G44" s="167"/>
      <c r="H44" s="167"/>
      <c r="I44" s="167"/>
      <c r="J44" s="167"/>
      <c r="K44" s="167"/>
      <c r="L44" s="167"/>
      <c r="M44" s="167"/>
      <c r="N44" s="167"/>
      <c r="O44" s="167"/>
      <c r="P44" s="168"/>
      <c r="Q44" s="168"/>
      <c r="R44" s="169"/>
      <c r="S44" s="169"/>
      <c r="T44" s="169"/>
      <c r="U44" s="134"/>
      <c r="V44" s="135"/>
      <c r="W44" s="135"/>
      <c r="X44" s="136"/>
      <c r="Y44" s="132"/>
      <c r="Z44" s="133"/>
      <c r="AA44" s="133"/>
      <c r="AB44" s="186"/>
      <c r="AC44" s="186"/>
      <c r="AD44" s="185"/>
      <c r="AE44" s="185"/>
      <c r="AF44" s="185"/>
      <c r="AG44" s="187">
        <f t="shared" si="0"/>
        <v>0</v>
      </c>
      <c r="AH44" s="187"/>
      <c r="AI44" s="187"/>
      <c r="AJ44" s="53"/>
      <c r="AK44" s="188"/>
      <c r="AL44" s="188"/>
      <c r="AM44" s="186"/>
      <c r="AN44" s="186"/>
      <c r="AO44" s="185"/>
      <c r="AP44" s="185"/>
      <c r="AQ44" s="185"/>
      <c r="AR44" s="187">
        <f t="shared" si="1"/>
        <v>0</v>
      </c>
      <c r="AS44" s="187"/>
      <c r="AT44" s="200"/>
      <c r="AU44" s="137"/>
      <c r="AV44" s="135"/>
      <c r="AW44" s="135"/>
      <c r="AX44" s="135"/>
      <c r="AY44" s="135"/>
      <c r="AZ44" s="136"/>
    </row>
    <row r="45" spans="1:52" ht="36" customHeight="1" x14ac:dyDescent="0.2">
      <c r="A45" s="73">
        <v>27</v>
      </c>
      <c r="B45" s="170"/>
      <c r="C45" s="167"/>
      <c r="D45" s="167"/>
      <c r="E45" s="167"/>
      <c r="F45" s="167"/>
      <c r="G45" s="167"/>
      <c r="H45" s="167"/>
      <c r="I45" s="167"/>
      <c r="J45" s="167"/>
      <c r="K45" s="167"/>
      <c r="L45" s="167"/>
      <c r="M45" s="167"/>
      <c r="N45" s="167"/>
      <c r="O45" s="167"/>
      <c r="P45" s="168"/>
      <c r="Q45" s="168"/>
      <c r="R45" s="169"/>
      <c r="S45" s="169"/>
      <c r="T45" s="169"/>
      <c r="U45" s="134"/>
      <c r="V45" s="135"/>
      <c r="W45" s="135"/>
      <c r="X45" s="136"/>
      <c r="Y45" s="132"/>
      <c r="Z45" s="133"/>
      <c r="AA45" s="133"/>
      <c r="AB45" s="186"/>
      <c r="AC45" s="186"/>
      <c r="AD45" s="185"/>
      <c r="AE45" s="185"/>
      <c r="AF45" s="185"/>
      <c r="AG45" s="187">
        <f t="shared" si="0"/>
        <v>0</v>
      </c>
      <c r="AH45" s="187"/>
      <c r="AI45" s="187"/>
      <c r="AJ45" s="53"/>
      <c r="AK45" s="188"/>
      <c r="AL45" s="188"/>
      <c r="AM45" s="186"/>
      <c r="AN45" s="186"/>
      <c r="AO45" s="185"/>
      <c r="AP45" s="185"/>
      <c r="AQ45" s="185"/>
      <c r="AR45" s="187">
        <f t="shared" si="1"/>
        <v>0</v>
      </c>
      <c r="AS45" s="187"/>
      <c r="AT45" s="200"/>
      <c r="AU45" s="137"/>
      <c r="AV45" s="135"/>
      <c r="AW45" s="135"/>
      <c r="AX45" s="135"/>
      <c r="AY45" s="135"/>
      <c r="AZ45" s="136"/>
    </row>
    <row r="46" spans="1:52" ht="36" customHeight="1" x14ac:dyDescent="0.2">
      <c r="A46" s="73">
        <v>28</v>
      </c>
      <c r="B46" s="170"/>
      <c r="C46" s="167"/>
      <c r="D46" s="167"/>
      <c r="E46" s="167"/>
      <c r="F46" s="167"/>
      <c r="G46" s="167"/>
      <c r="H46" s="167"/>
      <c r="I46" s="167"/>
      <c r="J46" s="167"/>
      <c r="K46" s="167"/>
      <c r="L46" s="167"/>
      <c r="M46" s="167"/>
      <c r="N46" s="167"/>
      <c r="O46" s="167"/>
      <c r="P46" s="168"/>
      <c r="Q46" s="168"/>
      <c r="R46" s="169"/>
      <c r="S46" s="169"/>
      <c r="T46" s="169"/>
      <c r="U46" s="134"/>
      <c r="V46" s="135"/>
      <c r="W46" s="135"/>
      <c r="X46" s="136"/>
      <c r="Y46" s="132"/>
      <c r="Z46" s="133"/>
      <c r="AA46" s="133"/>
      <c r="AB46" s="186"/>
      <c r="AC46" s="186"/>
      <c r="AD46" s="185"/>
      <c r="AE46" s="185"/>
      <c r="AF46" s="185"/>
      <c r="AG46" s="187">
        <f t="shared" si="0"/>
        <v>0</v>
      </c>
      <c r="AH46" s="187"/>
      <c r="AI46" s="187"/>
      <c r="AJ46" s="53"/>
      <c r="AK46" s="188"/>
      <c r="AL46" s="188"/>
      <c r="AM46" s="186"/>
      <c r="AN46" s="186"/>
      <c r="AO46" s="185"/>
      <c r="AP46" s="185"/>
      <c r="AQ46" s="185"/>
      <c r="AR46" s="187">
        <f t="shared" si="1"/>
        <v>0</v>
      </c>
      <c r="AS46" s="187"/>
      <c r="AT46" s="200"/>
      <c r="AU46" s="137"/>
      <c r="AV46" s="135"/>
      <c r="AW46" s="135"/>
      <c r="AX46" s="135"/>
      <c r="AY46" s="135"/>
      <c r="AZ46" s="136"/>
    </row>
    <row r="47" spans="1:52" ht="36" customHeight="1" x14ac:dyDescent="0.2">
      <c r="A47" s="73">
        <v>29</v>
      </c>
      <c r="B47" s="170"/>
      <c r="C47" s="167"/>
      <c r="D47" s="167"/>
      <c r="E47" s="167"/>
      <c r="F47" s="167"/>
      <c r="G47" s="167"/>
      <c r="H47" s="167"/>
      <c r="I47" s="167"/>
      <c r="J47" s="167"/>
      <c r="K47" s="167"/>
      <c r="L47" s="167"/>
      <c r="M47" s="167"/>
      <c r="N47" s="167"/>
      <c r="O47" s="167"/>
      <c r="P47" s="168"/>
      <c r="Q47" s="168"/>
      <c r="R47" s="169"/>
      <c r="S47" s="169"/>
      <c r="T47" s="169"/>
      <c r="U47" s="134"/>
      <c r="V47" s="135"/>
      <c r="W47" s="135"/>
      <c r="X47" s="136"/>
      <c r="Y47" s="132"/>
      <c r="Z47" s="133"/>
      <c r="AA47" s="133"/>
      <c r="AB47" s="186"/>
      <c r="AC47" s="186"/>
      <c r="AD47" s="185"/>
      <c r="AE47" s="185"/>
      <c r="AF47" s="185"/>
      <c r="AG47" s="187">
        <f t="shared" si="0"/>
        <v>0</v>
      </c>
      <c r="AH47" s="187"/>
      <c r="AI47" s="187"/>
      <c r="AJ47" s="53"/>
      <c r="AK47" s="188"/>
      <c r="AL47" s="188"/>
      <c r="AM47" s="186"/>
      <c r="AN47" s="186"/>
      <c r="AO47" s="185"/>
      <c r="AP47" s="185"/>
      <c r="AQ47" s="185"/>
      <c r="AR47" s="187">
        <f t="shared" si="1"/>
        <v>0</v>
      </c>
      <c r="AS47" s="187"/>
      <c r="AT47" s="200"/>
      <c r="AU47" s="137"/>
      <c r="AV47" s="135"/>
      <c r="AW47" s="135"/>
      <c r="AX47" s="135"/>
      <c r="AY47" s="135"/>
      <c r="AZ47" s="136"/>
    </row>
    <row r="48" spans="1:52" ht="36" customHeight="1" x14ac:dyDescent="0.2">
      <c r="A48" s="73">
        <v>30</v>
      </c>
      <c r="B48" s="170"/>
      <c r="C48" s="167"/>
      <c r="D48" s="167"/>
      <c r="E48" s="167"/>
      <c r="F48" s="167"/>
      <c r="G48" s="167"/>
      <c r="H48" s="167"/>
      <c r="I48" s="167"/>
      <c r="J48" s="167"/>
      <c r="K48" s="167"/>
      <c r="L48" s="167"/>
      <c r="M48" s="167"/>
      <c r="N48" s="167"/>
      <c r="O48" s="167"/>
      <c r="P48" s="168"/>
      <c r="Q48" s="168"/>
      <c r="R48" s="169"/>
      <c r="S48" s="169"/>
      <c r="T48" s="169"/>
      <c r="U48" s="134"/>
      <c r="V48" s="135"/>
      <c r="W48" s="135"/>
      <c r="X48" s="136"/>
      <c r="Y48" s="132"/>
      <c r="Z48" s="133"/>
      <c r="AA48" s="133"/>
      <c r="AB48" s="186"/>
      <c r="AC48" s="186"/>
      <c r="AD48" s="185"/>
      <c r="AE48" s="185"/>
      <c r="AF48" s="185"/>
      <c r="AG48" s="187">
        <f t="shared" si="0"/>
        <v>0</v>
      </c>
      <c r="AH48" s="187"/>
      <c r="AI48" s="187"/>
      <c r="AJ48" s="53"/>
      <c r="AK48" s="188"/>
      <c r="AL48" s="188"/>
      <c r="AM48" s="186"/>
      <c r="AN48" s="186"/>
      <c r="AO48" s="185"/>
      <c r="AP48" s="185"/>
      <c r="AQ48" s="185"/>
      <c r="AR48" s="187">
        <f t="shared" si="1"/>
        <v>0</v>
      </c>
      <c r="AS48" s="187"/>
      <c r="AT48" s="200"/>
      <c r="AU48" s="137"/>
      <c r="AV48" s="135"/>
      <c r="AW48" s="135"/>
      <c r="AX48" s="135"/>
      <c r="AY48" s="135"/>
      <c r="AZ48" s="136"/>
    </row>
    <row r="49" spans="1:52" ht="36" customHeight="1" x14ac:dyDescent="0.2">
      <c r="A49" s="73">
        <v>31</v>
      </c>
      <c r="B49" s="170"/>
      <c r="C49" s="167"/>
      <c r="D49" s="167"/>
      <c r="E49" s="167"/>
      <c r="F49" s="167"/>
      <c r="G49" s="167"/>
      <c r="H49" s="167"/>
      <c r="I49" s="167"/>
      <c r="J49" s="167"/>
      <c r="K49" s="167"/>
      <c r="L49" s="167"/>
      <c r="M49" s="167"/>
      <c r="N49" s="167"/>
      <c r="O49" s="167"/>
      <c r="P49" s="168"/>
      <c r="Q49" s="168"/>
      <c r="R49" s="169"/>
      <c r="S49" s="169"/>
      <c r="T49" s="169"/>
      <c r="U49" s="134"/>
      <c r="V49" s="135"/>
      <c r="W49" s="135"/>
      <c r="X49" s="136"/>
      <c r="Y49" s="132"/>
      <c r="Z49" s="133"/>
      <c r="AA49" s="133"/>
      <c r="AB49" s="186"/>
      <c r="AC49" s="186"/>
      <c r="AD49" s="185"/>
      <c r="AE49" s="185"/>
      <c r="AF49" s="185"/>
      <c r="AG49" s="187">
        <f t="shared" si="0"/>
        <v>0</v>
      </c>
      <c r="AH49" s="187"/>
      <c r="AI49" s="187"/>
      <c r="AJ49" s="53"/>
      <c r="AK49" s="188"/>
      <c r="AL49" s="188"/>
      <c r="AM49" s="186"/>
      <c r="AN49" s="186"/>
      <c r="AO49" s="185"/>
      <c r="AP49" s="185"/>
      <c r="AQ49" s="185"/>
      <c r="AR49" s="187">
        <f t="shared" si="1"/>
        <v>0</v>
      </c>
      <c r="AS49" s="187"/>
      <c r="AT49" s="200"/>
      <c r="AU49" s="137"/>
      <c r="AV49" s="135"/>
      <c r="AW49" s="135"/>
      <c r="AX49" s="135"/>
      <c r="AY49" s="135"/>
      <c r="AZ49" s="136"/>
    </row>
    <row r="50" spans="1:52" ht="36" customHeight="1" x14ac:dyDescent="0.2">
      <c r="A50" s="73">
        <v>32</v>
      </c>
      <c r="B50" s="170"/>
      <c r="C50" s="167"/>
      <c r="D50" s="167"/>
      <c r="E50" s="167"/>
      <c r="F50" s="167"/>
      <c r="G50" s="167"/>
      <c r="H50" s="167"/>
      <c r="I50" s="167"/>
      <c r="J50" s="167"/>
      <c r="K50" s="167"/>
      <c r="L50" s="167"/>
      <c r="M50" s="167"/>
      <c r="N50" s="167"/>
      <c r="O50" s="167"/>
      <c r="P50" s="168"/>
      <c r="Q50" s="168"/>
      <c r="R50" s="169"/>
      <c r="S50" s="169"/>
      <c r="T50" s="169"/>
      <c r="U50" s="134"/>
      <c r="V50" s="135"/>
      <c r="W50" s="135"/>
      <c r="X50" s="136"/>
      <c r="Y50" s="132"/>
      <c r="Z50" s="133"/>
      <c r="AA50" s="133"/>
      <c r="AB50" s="186"/>
      <c r="AC50" s="186"/>
      <c r="AD50" s="185"/>
      <c r="AE50" s="185"/>
      <c r="AF50" s="185"/>
      <c r="AG50" s="187">
        <f t="shared" si="0"/>
        <v>0</v>
      </c>
      <c r="AH50" s="187"/>
      <c r="AI50" s="187"/>
      <c r="AJ50" s="53"/>
      <c r="AK50" s="188"/>
      <c r="AL50" s="188"/>
      <c r="AM50" s="186"/>
      <c r="AN50" s="186"/>
      <c r="AO50" s="185"/>
      <c r="AP50" s="185"/>
      <c r="AQ50" s="185"/>
      <c r="AR50" s="187">
        <f t="shared" si="1"/>
        <v>0</v>
      </c>
      <c r="AS50" s="187"/>
      <c r="AT50" s="200"/>
      <c r="AU50" s="137"/>
      <c r="AV50" s="135"/>
      <c r="AW50" s="135"/>
      <c r="AX50" s="135"/>
      <c r="AY50" s="135"/>
      <c r="AZ50" s="136"/>
    </row>
    <row r="51" spans="1:52" ht="36" customHeight="1" x14ac:dyDescent="0.2">
      <c r="A51" s="73">
        <v>33</v>
      </c>
      <c r="B51" s="170"/>
      <c r="C51" s="167"/>
      <c r="D51" s="167"/>
      <c r="E51" s="167"/>
      <c r="F51" s="167"/>
      <c r="G51" s="167"/>
      <c r="H51" s="167"/>
      <c r="I51" s="167"/>
      <c r="J51" s="167"/>
      <c r="K51" s="167"/>
      <c r="L51" s="167"/>
      <c r="M51" s="167"/>
      <c r="N51" s="167"/>
      <c r="O51" s="167"/>
      <c r="P51" s="168"/>
      <c r="Q51" s="168"/>
      <c r="R51" s="169"/>
      <c r="S51" s="169"/>
      <c r="T51" s="169"/>
      <c r="U51" s="134"/>
      <c r="V51" s="135"/>
      <c r="W51" s="135"/>
      <c r="X51" s="136"/>
      <c r="Y51" s="132"/>
      <c r="Z51" s="133"/>
      <c r="AA51" s="133"/>
      <c r="AB51" s="186"/>
      <c r="AC51" s="186"/>
      <c r="AD51" s="185"/>
      <c r="AE51" s="185"/>
      <c r="AF51" s="185"/>
      <c r="AG51" s="187">
        <f t="shared" ref="AG51:AG82" si="2">AD51*AB51</f>
        <v>0</v>
      </c>
      <c r="AH51" s="187"/>
      <c r="AI51" s="187"/>
      <c r="AJ51" s="53"/>
      <c r="AK51" s="188"/>
      <c r="AL51" s="188"/>
      <c r="AM51" s="186"/>
      <c r="AN51" s="186"/>
      <c r="AO51" s="185"/>
      <c r="AP51" s="185"/>
      <c r="AQ51" s="185"/>
      <c r="AR51" s="187">
        <f t="shared" ref="AR51:AR82" si="3">AO51*AM51</f>
        <v>0</v>
      </c>
      <c r="AS51" s="187"/>
      <c r="AT51" s="200"/>
      <c r="AU51" s="137"/>
      <c r="AV51" s="135"/>
      <c r="AW51" s="135"/>
      <c r="AX51" s="135"/>
      <c r="AY51" s="135"/>
      <c r="AZ51" s="136"/>
    </row>
    <row r="52" spans="1:52" ht="36" customHeight="1" x14ac:dyDescent="0.2">
      <c r="A52" s="73">
        <v>34</v>
      </c>
      <c r="B52" s="170"/>
      <c r="C52" s="167"/>
      <c r="D52" s="167"/>
      <c r="E52" s="167"/>
      <c r="F52" s="167"/>
      <c r="G52" s="167"/>
      <c r="H52" s="167"/>
      <c r="I52" s="167"/>
      <c r="J52" s="167"/>
      <c r="K52" s="167"/>
      <c r="L52" s="167"/>
      <c r="M52" s="167"/>
      <c r="N52" s="167"/>
      <c r="O52" s="167"/>
      <c r="P52" s="168"/>
      <c r="Q52" s="168"/>
      <c r="R52" s="169"/>
      <c r="S52" s="169"/>
      <c r="T52" s="169"/>
      <c r="U52" s="134"/>
      <c r="V52" s="135"/>
      <c r="W52" s="135"/>
      <c r="X52" s="136"/>
      <c r="Y52" s="132"/>
      <c r="Z52" s="133"/>
      <c r="AA52" s="133"/>
      <c r="AB52" s="186"/>
      <c r="AC52" s="186"/>
      <c r="AD52" s="185"/>
      <c r="AE52" s="185"/>
      <c r="AF52" s="185"/>
      <c r="AG52" s="187">
        <f t="shared" si="2"/>
        <v>0</v>
      </c>
      <c r="AH52" s="187"/>
      <c r="AI52" s="187"/>
      <c r="AJ52" s="53"/>
      <c r="AK52" s="188"/>
      <c r="AL52" s="188"/>
      <c r="AM52" s="186"/>
      <c r="AN52" s="186"/>
      <c r="AO52" s="185"/>
      <c r="AP52" s="185"/>
      <c r="AQ52" s="185"/>
      <c r="AR52" s="187">
        <f t="shared" si="3"/>
        <v>0</v>
      </c>
      <c r="AS52" s="187"/>
      <c r="AT52" s="200"/>
      <c r="AU52" s="137"/>
      <c r="AV52" s="135"/>
      <c r="AW52" s="135"/>
      <c r="AX52" s="135"/>
      <c r="AY52" s="135"/>
      <c r="AZ52" s="136"/>
    </row>
    <row r="53" spans="1:52" ht="36" customHeight="1" x14ac:dyDescent="0.2">
      <c r="A53" s="73">
        <v>35</v>
      </c>
      <c r="B53" s="170"/>
      <c r="C53" s="167"/>
      <c r="D53" s="167"/>
      <c r="E53" s="167"/>
      <c r="F53" s="167"/>
      <c r="G53" s="167"/>
      <c r="H53" s="167"/>
      <c r="I53" s="167"/>
      <c r="J53" s="167"/>
      <c r="K53" s="167"/>
      <c r="L53" s="167"/>
      <c r="M53" s="167"/>
      <c r="N53" s="167"/>
      <c r="O53" s="167"/>
      <c r="P53" s="168"/>
      <c r="Q53" s="168"/>
      <c r="R53" s="169"/>
      <c r="S53" s="169"/>
      <c r="T53" s="169"/>
      <c r="U53" s="134"/>
      <c r="V53" s="135"/>
      <c r="W53" s="135"/>
      <c r="X53" s="136"/>
      <c r="Y53" s="132"/>
      <c r="Z53" s="133"/>
      <c r="AA53" s="133"/>
      <c r="AB53" s="186"/>
      <c r="AC53" s="186"/>
      <c r="AD53" s="185"/>
      <c r="AE53" s="185"/>
      <c r="AF53" s="185"/>
      <c r="AG53" s="187">
        <f t="shared" si="2"/>
        <v>0</v>
      </c>
      <c r="AH53" s="187"/>
      <c r="AI53" s="187"/>
      <c r="AJ53" s="53"/>
      <c r="AK53" s="188"/>
      <c r="AL53" s="188"/>
      <c r="AM53" s="186"/>
      <c r="AN53" s="186"/>
      <c r="AO53" s="185"/>
      <c r="AP53" s="185"/>
      <c r="AQ53" s="185"/>
      <c r="AR53" s="187">
        <f t="shared" si="3"/>
        <v>0</v>
      </c>
      <c r="AS53" s="187"/>
      <c r="AT53" s="200"/>
      <c r="AU53" s="137"/>
      <c r="AV53" s="135"/>
      <c r="AW53" s="135"/>
      <c r="AX53" s="135"/>
      <c r="AY53" s="135"/>
      <c r="AZ53" s="136"/>
    </row>
    <row r="54" spans="1:52" ht="36" customHeight="1" x14ac:dyDescent="0.2">
      <c r="A54" s="73">
        <v>36</v>
      </c>
      <c r="B54" s="170"/>
      <c r="C54" s="167"/>
      <c r="D54" s="167"/>
      <c r="E54" s="167"/>
      <c r="F54" s="167"/>
      <c r="G54" s="167"/>
      <c r="H54" s="167"/>
      <c r="I54" s="167"/>
      <c r="J54" s="167"/>
      <c r="K54" s="167"/>
      <c r="L54" s="167"/>
      <c r="M54" s="167"/>
      <c r="N54" s="167"/>
      <c r="O54" s="167"/>
      <c r="P54" s="168"/>
      <c r="Q54" s="168"/>
      <c r="R54" s="169"/>
      <c r="S54" s="169"/>
      <c r="T54" s="169"/>
      <c r="U54" s="134"/>
      <c r="V54" s="135"/>
      <c r="W54" s="135"/>
      <c r="X54" s="136"/>
      <c r="Y54" s="132"/>
      <c r="Z54" s="133"/>
      <c r="AA54" s="133"/>
      <c r="AB54" s="186"/>
      <c r="AC54" s="186"/>
      <c r="AD54" s="185"/>
      <c r="AE54" s="185"/>
      <c r="AF54" s="185"/>
      <c r="AG54" s="187">
        <f t="shared" si="2"/>
        <v>0</v>
      </c>
      <c r="AH54" s="187"/>
      <c r="AI54" s="187"/>
      <c r="AJ54" s="53"/>
      <c r="AK54" s="188"/>
      <c r="AL54" s="188"/>
      <c r="AM54" s="186"/>
      <c r="AN54" s="186"/>
      <c r="AO54" s="185"/>
      <c r="AP54" s="185"/>
      <c r="AQ54" s="185"/>
      <c r="AR54" s="187">
        <f t="shared" si="3"/>
        <v>0</v>
      </c>
      <c r="AS54" s="187"/>
      <c r="AT54" s="200"/>
      <c r="AU54" s="137"/>
      <c r="AV54" s="135"/>
      <c r="AW54" s="135"/>
      <c r="AX54" s="135"/>
      <c r="AY54" s="135"/>
      <c r="AZ54" s="136"/>
    </row>
    <row r="55" spans="1:52" ht="36" customHeight="1" x14ac:dyDescent="0.2">
      <c r="A55" s="73">
        <v>37</v>
      </c>
      <c r="B55" s="170"/>
      <c r="C55" s="167"/>
      <c r="D55" s="167"/>
      <c r="E55" s="167"/>
      <c r="F55" s="167"/>
      <c r="G55" s="167"/>
      <c r="H55" s="167"/>
      <c r="I55" s="167"/>
      <c r="J55" s="167"/>
      <c r="K55" s="167"/>
      <c r="L55" s="167"/>
      <c r="M55" s="167"/>
      <c r="N55" s="167"/>
      <c r="O55" s="167"/>
      <c r="P55" s="168"/>
      <c r="Q55" s="168"/>
      <c r="R55" s="169"/>
      <c r="S55" s="169"/>
      <c r="T55" s="169"/>
      <c r="U55" s="134"/>
      <c r="V55" s="135"/>
      <c r="W55" s="135"/>
      <c r="X55" s="136"/>
      <c r="Y55" s="132"/>
      <c r="Z55" s="133"/>
      <c r="AA55" s="133"/>
      <c r="AB55" s="186"/>
      <c r="AC55" s="186"/>
      <c r="AD55" s="185"/>
      <c r="AE55" s="185"/>
      <c r="AF55" s="185"/>
      <c r="AG55" s="187">
        <f t="shared" si="2"/>
        <v>0</v>
      </c>
      <c r="AH55" s="187"/>
      <c r="AI55" s="187"/>
      <c r="AJ55" s="53"/>
      <c r="AK55" s="188"/>
      <c r="AL55" s="188"/>
      <c r="AM55" s="186"/>
      <c r="AN55" s="186"/>
      <c r="AO55" s="185"/>
      <c r="AP55" s="185"/>
      <c r="AQ55" s="185"/>
      <c r="AR55" s="187">
        <f t="shared" si="3"/>
        <v>0</v>
      </c>
      <c r="AS55" s="187"/>
      <c r="AT55" s="200"/>
      <c r="AU55" s="137"/>
      <c r="AV55" s="135"/>
      <c r="AW55" s="135"/>
      <c r="AX55" s="135"/>
      <c r="AY55" s="135"/>
      <c r="AZ55" s="136"/>
    </row>
    <row r="56" spans="1:52" ht="36" customHeight="1" x14ac:dyDescent="0.2">
      <c r="A56" s="73">
        <v>38</v>
      </c>
      <c r="B56" s="170"/>
      <c r="C56" s="167"/>
      <c r="D56" s="167"/>
      <c r="E56" s="167"/>
      <c r="F56" s="167"/>
      <c r="G56" s="167"/>
      <c r="H56" s="167"/>
      <c r="I56" s="167"/>
      <c r="J56" s="167"/>
      <c r="K56" s="167"/>
      <c r="L56" s="167"/>
      <c r="M56" s="167"/>
      <c r="N56" s="167"/>
      <c r="O56" s="167"/>
      <c r="P56" s="168"/>
      <c r="Q56" s="168"/>
      <c r="R56" s="169"/>
      <c r="S56" s="169"/>
      <c r="T56" s="169"/>
      <c r="U56" s="134"/>
      <c r="V56" s="135"/>
      <c r="W56" s="135"/>
      <c r="X56" s="136"/>
      <c r="Y56" s="132"/>
      <c r="Z56" s="133"/>
      <c r="AA56" s="133"/>
      <c r="AB56" s="186"/>
      <c r="AC56" s="186"/>
      <c r="AD56" s="185"/>
      <c r="AE56" s="185"/>
      <c r="AF56" s="185"/>
      <c r="AG56" s="187">
        <f t="shared" si="2"/>
        <v>0</v>
      </c>
      <c r="AH56" s="187"/>
      <c r="AI56" s="187"/>
      <c r="AJ56" s="53"/>
      <c r="AK56" s="188"/>
      <c r="AL56" s="188"/>
      <c r="AM56" s="186"/>
      <c r="AN56" s="186"/>
      <c r="AO56" s="185"/>
      <c r="AP56" s="185"/>
      <c r="AQ56" s="185"/>
      <c r="AR56" s="187">
        <f t="shared" si="3"/>
        <v>0</v>
      </c>
      <c r="AS56" s="187"/>
      <c r="AT56" s="200"/>
      <c r="AU56" s="137"/>
      <c r="AV56" s="135"/>
      <c r="AW56" s="135"/>
      <c r="AX56" s="135"/>
      <c r="AY56" s="135"/>
      <c r="AZ56" s="136"/>
    </row>
    <row r="57" spans="1:52" ht="36" customHeight="1" x14ac:dyDescent="0.2">
      <c r="A57" s="73">
        <v>39</v>
      </c>
      <c r="B57" s="170"/>
      <c r="C57" s="167"/>
      <c r="D57" s="167"/>
      <c r="E57" s="167"/>
      <c r="F57" s="167"/>
      <c r="G57" s="167"/>
      <c r="H57" s="167"/>
      <c r="I57" s="167"/>
      <c r="J57" s="167"/>
      <c r="K57" s="167"/>
      <c r="L57" s="167"/>
      <c r="M57" s="167"/>
      <c r="N57" s="167"/>
      <c r="O57" s="167"/>
      <c r="P57" s="168"/>
      <c r="Q57" s="168"/>
      <c r="R57" s="169"/>
      <c r="S57" s="169"/>
      <c r="T57" s="169"/>
      <c r="U57" s="134"/>
      <c r="V57" s="135"/>
      <c r="W57" s="135"/>
      <c r="X57" s="136"/>
      <c r="Y57" s="132"/>
      <c r="Z57" s="133"/>
      <c r="AA57" s="133"/>
      <c r="AB57" s="186"/>
      <c r="AC57" s="186"/>
      <c r="AD57" s="185"/>
      <c r="AE57" s="185"/>
      <c r="AF57" s="185"/>
      <c r="AG57" s="187">
        <f t="shared" si="2"/>
        <v>0</v>
      </c>
      <c r="AH57" s="187"/>
      <c r="AI57" s="187"/>
      <c r="AJ57" s="53"/>
      <c r="AK57" s="188"/>
      <c r="AL57" s="188"/>
      <c r="AM57" s="186"/>
      <c r="AN57" s="186"/>
      <c r="AO57" s="185"/>
      <c r="AP57" s="185"/>
      <c r="AQ57" s="185"/>
      <c r="AR57" s="187">
        <f t="shared" si="3"/>
        <v>0</v>
      </c>
      <c r="AS57" s="187"/>
      <c r="AT57" s="200"/>
      <c r="AU57" s="137"/>
      <c r="AV57" s="135"/>
      <c r="AW57" s="135"/>
      <c r="AX57" s="135"/>
      <c r="AY57" s="135"/>
      <c r="AZ57" s="136"/>
    </row>
    <row r="58" spans="1:52" ht="36" customHeight="1" x14ac:dyDescent="0.2">
      <c r="A58" s="73">
        <v>40</v>
      </c>
      <c r="B58" s="170"/>
      <c r="C58" s="167"/>
      <c r="D58" s="167"/>
      <c r="E58" s="167"/>
      <c r="F58" s="167"/>
      <c r="G58" s="167"/>
      <c r="H58" s="167"/>
      <c r="I58" s="167"/>
      <c r="J58" s="167"/>
      <c r="K58" s="167"/>
      <c r="L58" s="167"/>
      <c r="M58" s="167"/>
      <c r="N58" s="167"/>
      <c r="O58" s="167"/>
      <c r="P58" s="168"/>
      <c r="Q58" s="168"/>
      <c r="R58" s="169"/>
      <c r="S58" s="169"/>
      <c r="T58" s="169"/>
      <c r="U58" s="134"/>
      <c r="V58" s="135"/>
      <c r="W58" s="135"/>
      <c r="X58" s="136"/>
      <c r="Y58" s="132"/>
      <c r="Z58" s="133"/>
      <c r="AA58" s="133"/>
      <c r="AB58" s="186"/>
      <c r="AC58" s="186"/>
      <c r="AD58" s="185"/>
      <c r="AE58" s="185"/>
      <c r="AF58" s="185"/>
      <c r="AG58" s="187">
        <f t="shared" si="2"/>
        <v>0</v>
      </c>
      <c r="AH58" s="187"/>
      <c r="AI58" s="187"/>
      <c r="AJ58" s="53"/>
      <c r="AK58" s="188"/>
      <c r="AL58" s="188"/>
      <c r="AM58" s="186"/>
      <c r="AN58" s="186"/>
      <c r="AO58" s="185"/>
      <c r="AP58" s="185"/>
      <c r="AQ58" s="185"/>
      <c r="AR58" s="187">
        <f t="shared" si="3"/>
        <v>0</v>
      </c>
      <c r="AS58" s="187"/>
      <c r="AT58" s="200"/>
      <c r="AU58" s="137"/>
      <c r="AV58" s="135"/>
      <c r="AW58" s="135"/>
      <c r="AX58" s="135"/>
      <c r="AY58" s="135"/>
      <c r="AZ58" s="136"/>
    </row>
    <row r="59" spans="1:52" ht="36" customHeight="1" x14ac:dyDescent="0.2">
      <c r="A59" s="73">
        <v>41</v>
      </c>
      <c r="B59" s="170"/>
      <c r="C59" s="167"/>
      <c r="D59" s="167"/>
      <c r="E59" s="167"/>
      <c r="F59" s="167"/>
      <c r="G59" s="167"/>
      <c r="H59" s="167"/>
      <c r="I59" s="167"/>
      <c r="J59" s="167"/>
      <c r="K59" s="167"/>
      <c r="L59" s="167"/>
      <c r="M59" s="167"/>
      <c r="N59" s="167"/>
      <c r="O59" s="167"/>
      <c r="P59" s="168"/>
      <c r="Q59" s="168"/>
      <c r="R59" s="169"/>
      <c r="S59" s="169"/>
      <c r="T59" s="169"/>
      <c r="U59" s="134"/>
      <c r="V59" s="135"/>
      <c r="W59" s="135"/>
      <c r="X59" s="136"/>
      <c r="Y59" s="132"/>
      <c r="Z59" s="133"/>
      <c r="AA59" s="133"/>
      <c r="AB59" s="186"/>
      <c r="AC59" s="186"/>
      <c r="AD59" s="185"/>
      <c r="AE59" s="185"/>
      <c r="AF59" s="185"/>
      <c r="AG59" s="187">
        <f t="shared" si="2"/>
        <v>0</v>
      </c>
      <c r="AH59" s="187"/>
      <c r="AI59" s="187"/>
      <c r="AJ59" s="53"/>
      <c r="AK59" s="188"/>
      <c r="AL59" s="188"/>
      <c r="AM59" s="186"/>
      <c r="AN59" s="186"/>
      <c r="AO59" s="185"/>
      <c r="AP59" s="185"/>
      <c r="AQ59" s="185"/>
      <c r="AR59" s="187">
        <f t="shared" si="3"/>
        <v>0</v>
      </c>
      <c r="AS59" s="187"/>
      <c r="AT59" s="200"/>
      <c r="AU59" s="137"/>
      <c r="AV59" s="135"/>
      <c r="AW59" s="135"/>
      <c r="AX59" s="135"/>
      <c r="AY59" s="135"/>
      <c r="AZ59" s="136"/>
    </row>
    <row r="60" spans="1:52" ht="36" customHeight="1" x14ac:dyDescent="0.2">
      <c r="A60" s="73">
        <v>42</v>
      </c>
      <c r="B60" s="170"/>
      <c r="C60" s="167"/>
      <c r="D60" s="167"/>
      <c r="E60" s="167"/>
      <c r="F60" s="167"/>
      <c r="G60" s="167"/>
      <c r="H60" s="167"/>
      <c r="I60" s="167"/>
      <c r="J60" s="167"/>
      <c r="K60" s="167"/>
      <c r="L60" s="167"/>
      <c r="M60" s="167"/>
      <c r="N60" s="167"/>
      <c r="O60" s="167"/>
      <c r="P60" s="168"/>
      <c r="Q60" s="168"/>
      <c r="R60" s="169"/>
      <c r="S60" s="169"/>
      <c r="T60" s="169"/>
      <c r="U60" s="134"/>
      <c r="V60" s="135"/>
      <c r="W60" s="135"/>
      <c r="X60" s="136"/>
      <c r="Y60" s="132"/>
      <c r="Z60" s="133"/>
      <c r="AA60" s="133"/>
      <c r="AB60" s="186"/>
      <c r="AC60" s="186"/>
      <c r="AD60" s="185"/>
      <c r="AE60" s="185"/>
      <c r="AF60" s="185"/>
      <c r="AG60" s="187">
        <f t="shared" si="2"/>
        <v>0</v>
      </c>
      <c r="AH60" s="187"/>
      <c r="AI60" s="187"/>
      <c r="AJ60" s="53"/>
      <c r="AK60" s="188"/>
      <c r="AL60" s="188"/>
      <c r="AM60" s="186"/>
      <c r="AN60" s="186"/>
      <c r="AO60" s="185"/>
      <c r="AP60" s="185"/>
      <c r="AQ60" s="185"/>
      <c r="AR60" s="187">
        <f t="shared" si="3"/>
        <v>0</v>
      </c>
      <c r="AS60" s="187"/>
      <c r="AT60" s="200"/>
      <c r="AU60" s="137"/>
      <c r="AV60" s="135"/>
      <c r="AW60" s="135"/>
      <c r="AX60" s="135"/>
      <c r="AY60" s="135"/>
      <c r="AZ60" s="136"/>
    </row>
    <row r="61" spans="1:52" ht="36" customHeight="1" x14ac:dyDescent="0.2">
      <c r="A61" s="73">
        <v>43</v>
      </c>
      <c r="B61" s="170"/>
      <c r="C61" s="167"/>
      <c r="D61" s="167"/>
      <c r="E61" s="167"/>
      <c r="F61" s="167"/>
      <c r="G61" s="167"/>
      <c r="H61" s="167"/>
      <c r="I61" s="167"/>
      <c r="J61" s="167"/>
      <c r="K61" s="167"/>
      <c r="L61" s="167"/>
      <c r="M61" s="167"/>
      <c r="N61" s="167"/>
      <c r="O61" s="167"/>
      <c r="P61" s="168"/>
      <c r="Q61" s="168"/>
      <c r="R61" s="169"/>
      <c r="S61" s="169"/>
      <c r="T61" s="169"/>
      <c r="U61" s="134"/>
      <c r="V61" s="135"/>
      <c r="W61" s="135"/>
      <c r="X61" s="136"/>
      <c r="Y61" s="132"/>
      <c r="Z61" s="133"/>
      <c r="AA61" s="133"/>
      <c r="AB61" s="186"/>
      <c r="AC61" s="186"/>
      <c r="AD61" s="185"/>
      <c r="AE61" s="185"/>
      <c r="AF61" s="185"/>
      <c r="AG61" s="187">
        <f t="shared" si="2"/>
        <v>0</v>
      </c>
      <c r="AH61" s="187"/>
      <c r="AI61" s="187"/>
      <c r="AJ61" s="53"/>
      <c r="AK61" s="188"/>
      <c r="AL61" s="188"/>
      <c r="AM61" s="186"/>
      <c r="AN61" s="186"/>
      <c r="AO61" s="185"/>
      <c r="AP61" s="185"/>
      <c r="AQ61" s="185"/>
      <c r="AR61" s="187">
        <f t="shared" si="3"/>
        <v>0</v>
      </c>
      <c r="AS61" s="187"/>
      <c r="AT61" s="200"/>
      <c r="AU61" s="137"/>
      <c r="AV61" s="135"/>
      <c r="AW61" s="135"/>
      <c r="AX61" s="135"/>
      <c r="AY61" s="135"/>
      <c r="AZ61" s="136"/>
    </row>
    <row r="62" spans="1:52" ht="36" customHeight="1" x14ac:dyDescent="0.2">
      <c r="A62" s="73">
        <v>44</v>
      </c>
      <c r="B62" s="170"/>
      <c r="C62" s="167"/>
      <c r="D62" s="167"/>
      <c r="E62" s="167"/>
      <c r="F62" s="167"/>
      <c r="G62" s="167"/>
      <c r="H62" s="167"/>
      <c r="I62" s="167"/>
      <c r="J62" s="167"/>
      <c r="K62" s="167"/>
      <c r="L62" s="167"/>
      <c r="M62" s="167"/>
      <c r="N62" s="167"/>
      <c r="O62" s="167"/>
      <c r="P62" s="168"/>
      <c r="Q62" s="168"/>
      <c r="R62" s="169"/>
      <c r="S62" s="169"/>
      <c r="T62" s="169"/>
      <c r="U62" s="134"/>
      <c r="V62" s="135"/>
      <c r="W62" s="135"/>
      <c r="X62" s="136"/>
      <c r="Y62" s="132"/>
      <c r="Z62" s="133"/>
      <c r="AA62" s="133"/>
      <c r="AB62" s="186"/>
      <c r="AC62" s="186"/>
      <c r="AD62" s="185"/>
      <c r="AE62" s="185"/>
      <c r="AF62" s="185"/>
      <c r="AG62" s="187">
        <f t="shared" si="2"/>
        <v>0</v>
      </c>
      <c r="AH62" s="187"/>
      <c r="AI62" s="187"/>
      <c r="AJ62" s="53"/>
      <c r="AK62" s="188"/>
      <c r="AL62" s="188"/>
      <c r="AM62" s="186"/>
      <c r="AN62" s="186"/>
      <c r="AO62" s="185"/>
      <c r="AP62" s="185"/>
      <c r="AQ62" s="185"/>
      <c r="AR62" s="187">
        <f t="shared" si="3"/>
        <v>0</v>
      </c>
      <c r="AS62" s="187"/>
      <c r="AT62" s="200"/>
      <c r="AU62" s="137"/>
      <c r="AV62" s="135"/>
      <c r="AW62" s="135"/>
      <c r="AX62" s="135"/>
      <c r="AY62" s="135"/>
      <c r="AZ62" s="136"/>
    </row>
    <row r="63" spans="1:52" ht="36" customHeight="1" x14ac:dyDescent="0.2">
      <c r="A63" s="73">
        <v>45</v>
      </c>
      <c r="B63" s="170"/>
      <c r="C63" s="167"/>
      <c r="D63" s="167"/>
      <c r="E63" s="167"/>
      <c r="F63" s="167"/>
      <c r="G63" s="167"/>
      <c r="H63" s="167"/>
      <c r="I63" s="167"/>
      <c r="J63" s="167"/>
      <c r="K63" s="167"/>
      <c r="L63" s="167"/>
      <c r="M63" s="167"/>
      <c r="N63" s="167"/>
      <c r="O63" s="167"/>
      <c r="P63" s="168"/>
      <c r="Q63" s="168"/>
      <c r="R63" s="169"/>
      <c r="S63" s="169"/>
      <c r="T63" s="169"/>
      <c r="U63" s="134"/>
      <c r="V63" s="135"/>
      <c r="W63" s="135"/>
      <c r="X63" s="136"/>
      <c r="Y63" s="132"/>
      <c r="Z63" s="133"/>
      <c r="AA63" s="133"/>
      <c r="AB63" s="186"/>
      <c r="AC63" s="186"/>
      <c r="AD63" s="185"/>
      <c r="AE63" s="185"/>
      <c r="AF63" s="185"/>
      <c r="AG63" s="187">
        <f t="shared" si="2"/>
        <v>0</v>
      </c>
      <c r="AH63" s="187"/>
      <c r="AI63" s="187"/>
      <c r="AJ63" s="53"/>
      <c r="AK63" s="188"/>
      <c r="AL63" s="188"/>
      <c r="AM63" s="186"/>
      <c r="AN63" s="186"/>
      <c r="AO63" s="185"/>
      <c r="AP63" s="185"/>
      <c r="AQ63" s="185"/>
      <c r="AR63" s="187">
        <f t="shared" si="3"/>
        <v>0</v>
      </c>
      <c r="AS63" s="187"/>
      <c r="AT63" s="200"/>
      <c r="AU63" s="137"/>
      <c r="AV63" s="135"/>
      <c r="AW63" s="135"/>
      <c r="AX63" s="135"/>
      <c r="AY63" s="135"/>
      <c r="AZ63" s="136"/>
    </row>
    <row r="64" spans="1:52" ht="36" customHeight="1" x14ac:dyDescent="0.2">
      <c r="A64" s="73">
        <v>46</v>
      </c>
      <c r="B64" s="170"/>
      <c r="C64" s="167"/>
      <c r="D64" s="167"/>
      <c r="E64" s="167"/>
      <c r="F64" s="167"/>
      <c r="G64" s="167"/>
      <c r="H64" s="167"/>
      <c r="I64" s="167"/>
      <c r="J64" s="167"/>
      <c r="K64" s="167"/>
      <c r="L64" s="167"/>
      <c r="M64" s="167"/>
      <c r="N64" s="167"/>
      <c r="O64" s="167"/>
      <c r="P64" s="168"/>
      <c r="Q64" s="168"/>
      <c r="R64" s="169"/>
      <c r="S64" s="169"/>
      <c r="T64" s="169"/>
      <c r="U64" s="134"/>
      <c r="V64" s="135"/>
      <c r="W64" s="135"/>
      <c r="X64" s="136"/>
      <c r="Y64" s="132"/>
      <c r="Z64" s="133"/>
      <c r="AA64" s="133"/>
      <c r="AB64" s="186"/>
      <c r="AC64" s="186"/>
      <c r="AD64" s="185"/>
      <c r="AE64" s="185"/>
      <c r="AF64" s="185"/>
      <c r="AG64" s="187">
        <f t="shared" si="2"/>
        <v>0</v>
      </c>
      <c r="AH64" s="187"/>
      <c r="AI64" s="187"/>
      <c r="AJ64" s="53"/>
      <c r="AK64" s="188"/>
      <c r="AL64" s="188"/>
      <c r="AM64" s="186"/>
      <c r="AN64" s="186"/>
      <c r="AO64" s="185"/>
      <c r="AP64" s="185"/>
      <c r="AQ64" s="185"/>
      <c r="AR64" s="187">
        <f t="shared" si="3"/>
        <v>0</v>
      </c>
      <c r="AS64" s="187"/>
      <c r="AT64" s="200"/>
      <c r="AU64" s="137"/>
      <c r="AV64" s="135"/>
      <c r="AW64" s="135"/>
      <c r="AX64" s="135"/>
      <c r="AY64" s="135"/>
      <c r="AZ64" s="136"/>
    </row>
    <row r="65" spans="1:52" ht="36" customHeight="1" x14ac:dyDescent="0.2">
      <c r="A65" s="73">
        <v>47</v>
      </c>
      <c r="B65" s="170"/>
      <c r="C65" s="167"/>
      <c r="D65" s="167"/>
      <c r="E65" s="167"/>
      <c r="F65" s="167"/>
      <c r="G65" s="167"/>
      <c r="H65" s="167"/>
      <c r="I65" s="167"/>
      <c r="J65" s="167"/>
      <c r="K65" s="167"/>
      <c r="L65" s="167"/>
      <c r="M65" s="167"/>
      <c r="N65" s="167"/>
      <c r="O65" s="167"/>
      <c r="P65" s="168"/>
      <c r="Q65" s="168"/>
      <c r="R65" s="169"/>
      <c r="S65" s="169"/>
      <c r="T65" s="169"/>
      <c r="U65" s="134"/>
      <c r="V65" s="135"/>
      <c r="W65" s="135"/>
      <c r="X65" s="136"/>
      <c r="Y65" s="132"/>
      <c r="Z65" s="133"/>
      <c r="AA65" s="133"/>
      <c r="AB65" s="186"/>
      <c r="AC65" s="186"/>
      <c r="AD65" s="185"/>
      <c r="AE65" s="185"/>
      <c r="AF65" s="185"/>
      <c r="AG65" s="187">
        <f t="shared" si="2"/>
        <v>0</v>
      </c>
      <c r="AH65" s="187"/>
      <c r="AI65" s="187"/>
      <c r="AJ65" s="53"/>
      <c r="AK65" s="188"/>
      <c r="AL65" s="188"/>
      <c r="AM65" s="186"/>
      <c r="AN65" s="186"/>
      <c r="AO65" s="185"/>
      <c r="AP65" s="185"/>
      <c r="AQ65" s="185"/>
      <c r="AR65" s="187">
        <f t="shared" si="3"/>
        <v>0</v>
      </c>
      <c r="AS65" s="187"/>
      <c r="AT65" s="200"/>
      <c r="AU65" s="137"/>
      <c r="AV65" s="135"/>
      <c r="AW65" s="135"/>
      <c r="AX65" s="135"/>
      <c r="AY65" s="135"/>
      <c r="AZ65" s="136"/>
    </row>
    <row r="66" spans="1:52" ht="36" customHeight="1" x14ac:dyDescent="0.2">
      <c r="A66" s="73">
        <v>48</v>
      </c>
      <c r="B66" s="170"/>
      <c r="C66" s="167"/>
      <c r="D66" s="167"/>
      <c r="E66" s="167"/>
      <c r="F66" s="167"/>
      <c r="G66" s="167"/>
      <c r="H66" s="167"/>
      <c r="I66" s="167"/>
      <c r="J66" s="167"/>
      <c r="K66" s="167"/>
      <c r="L66" s="167"/>
      <c r="M66" s="167"/>
      <c r="N66" s="167"/>
      <c r="O66" s="167"/>
      <c r="P66" s="168"/>
      <c r="Q66" s="168"/>
      <c r="R66" s="169"/>
      <c r="S66" s="169"/>
      <c r="T66" s="169"/>
      <c r="U66" s="134"/>
      <c r="V66" s="135"/>
      <c r="W66" s="135"/>
      <c r="X66" s="136"/>
      <c r="Y66" s="132"/>
      <c r="Z66" s="133"/>
      <c r="AA66" s="133"/>
      <c r="AB66" s="186"/>
      <c r="AC66" s="186"/>
      <c r="AD66" s="185"/>
      <c r="AE66" s="185"/>
      <c r="AF66" s="185"/>
      <c r="AG66" s="187">
        <f t="shared" si="2"/>
        <v>0</v>
      </c>
      <c r="AH66" s="187"/>
      <c r="AI66" s="187"/>
      <c r="AJ66" s="53"/>
      <c r="AK66" s="188"/>
      <c r="AL66" s="188"/>
      <c r="AM66" s="186"/>
      <c r="AN66" s="186"/>
      <c r="AO66" s="185"/>
      <c r="AP66" s="185"/>
      <c r="AQ66" s="185"/>
      <c r="AR66" s="187">
        <f t="shared" si="3"/>
        <v>0</v>
      </c>
      <c r="AS66" s="187"/>
      <c r="AT66" s="200"/>
      <c r="AU66" s="137"/>
      <c r="AV66" s="135"/>
      <c r="AW66" s="135"/>
      <c r="AX66" s="135"/>
      <c r="AY66" s="135"/>
      <c r="AZ66" s="136"/>
    </row>
    <row r="67" spans="1:52" ht="36" customHeight="1" x14ac:dyDescent="0.2">
      <c r="A67" s="73">
        <v>49</v>
      </c>
      <c r="B67" s="170"/>
      <c r="C67" s="167"/>
      <c r="D67" s="167"/>
      <c r="E67" s="167"/>
      <c r="F67" s="167"/>
      <c r="G67" s="167"/>
      <c r="H67" s="167"/>
      <c r="I67" s="167"/>
      <c r="J67" s="167"/>
      <c r="K67" s="167"/>
      <c r="L67" s="167"/>
      <c r="M67" s="167"/>
      <c r="N67" s="167"/>
      <c r="O67" s="167"/>
      <c r="P67" s="168"/>
      <c r="Q67" s="168"/>
      <c r="R67" s="169"/>
      <c r="S67" s="169"/>
      <c r="T67" s="169"/>
      <c r="U67" s="134"/>
      <c r="V67" s="135"/>
      <c r="W67" s="135"/>
      <c r="X67" s="136"/>
      <c r="Y67" s="132"/>
      <c r="Z67" s="133"/>
      <c r="AA67" s="133"/>
      <c r="AB67" s="186"/>
      <c r="AC67" s="186"/>
      <c r="AD67" s="185"/>
      <c r="AE67" s="185"/>
      <c r="AF67" s="185"/>
      <c r="AG67" s="187">
        <f t="shared" si="2"/>
        <v>0</v>
      </c>
      <c r="AH67" s="187"/>
      <c r="AI67" s="187"/>
      <c r="AJ67" s="53"/>
      <c r="AK67" s="188"/>
      <c r="AL67" s="188"/>
      <c r="AM67" s="186"/>
      <c r="AN67" s="186"/>
      <c r="AO67" s="185"/>
      <c r="AP67" s="185"/>
      <c r="AQ67" s="185"/>
      <c r="AR67" s="187">
        <f t="shared" si="3"/>
        <v>0</v>
      </c>
      <c r="AS67" s="187"/>
      <c r="AT67" s="200"/>
      <c r="AU67" s="137"/>
      <c r="AV67" s="135"/>
      <c r="AW67" s="135"/>
      <c r="AX67" s="135"/>
      <c r="AY67" s="135"/>
      <c r="AZ67" s="136"/>
    </row>
    <row r="68" spans="1:52" ht="36" customHeight="1" x14ac:dyDescent="0.2">
      <c r="A68" s="73">
        <v>50</v>
      </c>
      <c r="B68" s="170"/>
      <c r="C68" s="167"/>
      <c r="D68" s="167"/>
      <c r="E68" s="167"/>
      <c r="F68" s="167"/>
      <c r="G68" s="167"/>
      <c r="H68" s="167"/>
      <c r="I68" s="167"/>
      <c r="J68" s="167"/>
      <c r="K68" s="167"/>
      <c r="L68" s="167"/>
      <c r="M68" s="167"/>
      <c r="N68" s="167"/>
      <c r="O68" s="167"/>
      <c r="P68" s="168"/>
      <c r="Q68" s="168"/>
      <c r="R68" s="169"/>
      <c r="S68" s="169"/>
      <c r="T68" s="169"/>
      <c r="U68" s="134"/>
      <c r="V68" s="135"/>
      <c r="W68" s="135"/>
      <c r="X68" s="136"/>
      <c r="Y68" s="132"/>
      <c r="Z68" s="133"/>
      <c r="AA68" s="133"/>
      <c r="AB68" s="186"/>
      <c r="AC68" s="186"/>
      <c r="AD68" s="185"/>
      <c r="AE68" s="185"/>
      <c r="AF68" s="185"/>
      <c r="AG68" s="187">
        <f t="shared" si="2"/>
        <v>0</v>
      </c>
      <c r="AH68" s="187"/>
      <c r="AI68" s="187"/>
      <c r="AJ68" s="53"/>
      <c r="AK68" s="188"/>
      <c r="AL68" s="188"/>
      <c r="AM68" s="186"/>
      <c r="AN68" s="186"/>
      <c r="AO68" s="185"/>
      <c r="AP68" s="185"/>
      <c r="AQ68" s="185"/>
      <c r="AR68" s="187">
        <f t="shared" si="3"/>
        <v>0</v>
      </c>
      <c r="AS68" s="187"/>
      <c r="AT68" s="200"/>
      <c r="AU68" s="137"/>
      <c r="AV68" s="135"/>
      <c r="AW68" s="135"/>
      <c r="AX68" s="135"/>
      <c r="AY68" s="135"/>
      <c r="AZ68" s="136"/>
    </row>
    <row r="69" spans="1:52" ht="36" customHeight="1" x14ac:dyDescent="0.2">
      <c r="A69" s="73">
        <v>51</v>
      </c>
      <c r="B69" s="170"/>
      <c r="C69" s="167"/>
      <c r="D69" s="167"/>
      <c r="E69" s="167"/>
      <c r="F69" s="167"/>
      <c r="G69" s="167"/>
      <c r="H69" s="167"/>
      <c r="I69" s="167"/>
      <c r="J69" s="167"/>
      <c r="K69" s="167"/>
      <c r="L69" s="167"/>
      <c r="M69" s="167"/>
      <c r="N69" s="167"/>
      <c r="O69" s="167"/>
      <c r="P69" s="168"/>
      <c r="Q69" s="168"/>
      <c r="R69" s="169"/>
      <c r="S69" s="169"/>
      <c r="T69" s="169"/>
      <c r="U69" s="134"/>
      <c r="V69" s="135"/>
      <c r="W69" s="135"/>
      <c r="X69" s="136"/>
      <c r="Y69" s="132"/>
      <c r="Z69" s="133"/>
      <c r="AA69" s="133"/>
      <c r="AB69" s="186"/>
      <c r="AC69" s="186"/>
      <c r="AD69" s="185"/>
      <c r="AE69" s="185"/>
      <c r="AF69" s="185"/>
      <c r="AG69" s="187">
        <f t="shared" si="2"/>
        <v>0</v>
      </c>
      <c r="AH69" s="187"/>
      <c r="AI69" s="187"/>
      <c r="AJ69" s="53"/>
      <c r="AK69" s="188"/>
      <c r="AL69" s="188"/>
      <c r="AM69" s="186"/>
      <c r="AN69" s="186"/>
      <c r="AO69" s="185"/>
      <c r="AP69" s="185"/>
      <c r="AQ69" s="185"/>
      <c r="AR69" s="187">
        <f t="shared" si="3"/>
        <v>0</v>
      </c>
      <c r="AS69" s="187"/>
      <c r="AT69" s="200"/>
      <c r="AU69" s="137"/>
      <c r="AV69" s="135"/>
      <c r="AW69" s="135"/>
      <c r="AX69" s="135"/>
      <c r="AY69" s="135"/>
      <c r="AZ69" s="136"/>
    </row>
    <row r="70" spans="1:52" ht="36" customHeight="1" x14ac:dyDescent="0.2">
      <c r="A70" s="73">
        <v>52</v>
      </c>
      <c r="B70" s="170"/>
      <c r="C70" s="167"/>
      <c r="D70" s="167"/>
      <c r="E70" s="167"/>
      <c r="F70" s="167"/>
      <c r="G70" s="167"/>
      <c r="H70" s="167"/>
      <c r="I70" s="167"/>
      <c r="J70" s="167"/>
      <c r="K70" s="167"/>
      <c r="L70" s="167"/>
      <c r="M70" s="167"/>
      <c r="N70" s="167"/>
      <c r="O70" s="167"/>
      <c r="P70" s="168"/>
      <c r="Q70" s="168"/>
      <c r="R70" s="169"/>
      <c r="S70" s="169"/>
      <c r="T70" s="169"/>
      <c r="U70" s="134"/>
      <c r="V70" s="135"/>
      <c r="W70" s="135"/>
      <c r="X70" s="136"/>
      <c r="Y70" s="132"/>
      <c r="Z70" s="133"/>
      <c r="AA70" s="133"/>
      <c r="AB70" s="186"/>
      <c r="AC70" s="186"/>
      <c r="AD70" s="185"/>
      <c r="AE70" s="185"/>
      <c r="AF70" s="185"/>
      <c r="AG70" s="187">
        <f t="shared" si="2"/>
        <v>0</v>
      </c>
      <c r="AH70" s="187"/>
      <c r="AI70" s="187"/>
      <c r="AJ70" s="53"/>
      <c r="AK70" s="188"/>
      <c r="AL70" s="188"/>
      <c r="AM70" s="186"/>
      <c r="AN70" s="186"/>
      <c r="AO70" s="185"/>
      <c r="AP70" s="185"/>
      <c r="AQ70" s="185"/>
      <c r="AR70" s="187">
        <f t="shared" si="3"/>
        <v>0</v>
      </c>
      <c r="AS70" s="187"/>
      <c r="AT70" s="200"/>
      <c r="AU70" s="137"/>
      <c r="AV70" s="135"/>
      <c r="AW70" s="135"/>
      <c r="AX70" s="135"/>
      <c r="AY70" s="135"/>
      <c r="AZ70" s="136"/>
    </row>
    <row r="71" spans="1:52" ht="36" customHeight="1" x14ac:dyDescent="0.2">
      <c r="A71" s="73">
        <v>53</v>
      </c>
      <c r="B71" s="170"/>
      <c r="C71" s="167"/>
      <c r="D71" s="167"/>
      <c r="E71" s="167"/>
      <c r="F71" s="167"/>
      <c r="G71" s="167"/>
      <c r="H71" s="167"/>
      <c r="I71" s="167"/>
      <c r="J71" s="167"/>
      <c r="K71" s="167"/>
      <c r="L71" s="167"/>
      <c r="M71" s="167"/>
      <c r="N71" s="167"/>
      <c r="O71" s="167"/>
      <c r="P71" s="168"/>
      <c r="Q71" s="168"/>
      <c r="R71" s="169"/>
      <c r="S71" s="169"/>
      <c r="T71" s="169"/>
      <c r="U71" s="134"/>
      <c r="V71" s="135"/>
      <c r="W71" s="135"/>
      <c r="X71" s="136"/>
      <c r="Y71" s="132"/>
      <c r="Z71" s="133"/>
      <c r="AA71" s="133"/>
      <c r="AB71" s="186"/>
      <c r="AC71" s="186"/>
      <c r="AD71" s="185"/>
      <c r="AE71" s="185"/>
      <c r="AF71" s="185"/>
      <c r="AG71" s="187">
        <f t="shared" si="2"/>
        <v>0</v>
      </c>
      <c r="AH71" s="187"/>
      <c r="AI71" s="187"/>
      <c r="AJ71" s="53"/>
      <c r="AK71" s="188"/>
      <c r="AL71" s="188"/>
      <c r="AM71" s="186"/>
      <c r="AN71" s="186"/>
      <c r="AO71" s="185"/>
      <c r="AP71" s="185"/>
      <c r="AQ71" s="185"/>
      <c r="AR71" s="187">
        <f t="shared" si="3"/>
        <v>0</v>
      </c>
      <c r="AS71" s="187"/>
      <c r="AT71" s="200"/>
      <c r="AU71" s="137"/>
      <c r="AV71" s="135"/>
      <c r="AW71" s="135"/>
      <c r="AX71" s="135"/>
      <c r="AY71" s="135"/>
      <c r="AZ71" s="136"/>
    </row>
    <row r="72" spans="1:52" ht="36" customHeight="1" x14ac:dyDescent="0.2">
      <c r="A72" s="73">
        <v>54</v>
      </c>
      <c r="B72" s="170"/>
      <c r="C72" s="167"/>
      <c r="D72" s="167"/>
      <c r="E72" s="167"/>
      <c r="F72" s="167"/>
      <c r="G72" s="167"/>
      <c r="H72" s="167"/>
      <c r="I72" s="167"/>
      <c r="J72" s="167"/>
      <c r="K72" s="167"/>
      <c r="L72" s="167"/>
      <c r="M72" s="167"/>
      <c r="N72" s="167"/>
      <c r="O72" s="167"/>
      <c r="P72" s="168"/>
      <c r="Q72" s="168"/>
      <c r="R72" s="169"/>
      <c r="S72" s="169"/>
      <c r="T72" s="169"/>
      <c r="U72" s="134"/>
      <c r="V72" s="135"/>
      <c r="W72" s="135"/>
      <c r="X72" s="136"/>
      <c r="Y72" s="132"/>
      <c r="Z72" s="133"/>
      <c r="AA72" s="133"/>
      <c r="AB72" s="186"/>
      <c r="AC72" s="186"/>
      <c r="AD72" s="185"/>
      <c r="AE72" s="185"/>
      <c r="AF72" s="185"/>
      <c r="AG72" s="187">
        <f t="shared" si="2"/>
        <v>0</v>
      </c>
      <c r="AH72" s="187"/>
      <c r="AI72" s="187"/>
      <c r="AJ72" s="53"/>
      <c r="AK72" s="188"/>
      <c r="AL72" s="188"/>
      <c r="AM72" s="186"/>
      <c r="AN72" s="186"/>
      <c r="AO72" s="185"/>
      <c r="AP72" s="185"/>
      <c r="AQ72" s="185"/>
      <c r="AR72" s="187">
        <f t="shared" si="3"/>
        <v>0</v>
      </c>
      <c r="AS72" s="187"/>
      <c r="AT72" s="200"/>
      <c r="AU72" s="137"/>
      <c r="AV72" s="135"/>
      <c r="AW72" s="135"/>
      <c r="AX72" s="135"/>
      <c r="AY72" s="135"/>
      <c r="AZ72" s="136"/>
    </row>
    <row r="73" spans="1:52" ht="36" customHeight="1" x14ac:dyDescent="0.2">
      <c r="A73" s="73">
        <v>55</v>
      </c>
      <c r="B73" s="170"/>
      <c r="C73" s="167"/>
      <c r="D73" s="167"/>
      <c r="E73" s="167"/>
      <c r="F73" s="167"/>
      <c r="G73" s="167"/>
      <c r="H73" s="167"/>
      <c r="I73" s="167"/>
      <c r="J73" s="167"/>
      <c r="K73" s="167"/>
      <c r="L73" s="167"/>
      <c r="M73" s="167"/>
      <c r="N73" s="167"/>
      <c r="O73" s="167"/>
      <c r="P73" s="168"/>
      <c r="Q73" s="168"/>
      <c r="R73" s="169"/>
      <c r="S73" s="169"/>
      <c r="T73" s="169"/>
      <c r="U73" s="134"/>
      <c r="V73" s="135"/>
      <c r="W73" s="135"/>
      <c r="X73" s="136"/>
      <c r="Y73" s="132"/>
      <c r="Z73" s="133"/>
      <c r="AA73" s="133"/>
      <c r="AB73" s="186"/>
      <c r="AC73" s="186"/>
      <c r="AD73" s="185"/>
      <c r="AE73" s="185"/>
      <c r="AF73" s="185"/>
      <c r="AG73" s="187">
        <f t="shared" si="2"/>
        <v>0</v>
      </c>
      <c r="AH73" s="187"/>
      <c r="AI73" s="187"/>
      <c r="AJ73" s="53"/>
      <c r="AK73" s="188"/>
      <c r="AL73" s="188"/>
      <c r="AM73" s="186"/>
      <c r="AN73" s="186"/>
      <c r="AO73" s="185"/>
      <c r="AP73" s="185"/>
      <c r="AQ73" s="185"/>
      <c r="AR73" s="187">
        <f t="shared" si="3"/>
        <v>0</v>
      </c>
      <c r="AS73" s="187"/>
      <c r="AT73" s="200"/>
      <c r="AU73" s="137"/>
      <c r="AV73" s="135"/>
      <c r="AW73" s="135"/>
      <c r="AX73" s="135"/>
      <c r="AY73" s="135"/>
      <c r="AZ73" s="136"/>
    </row>
    <row r="74" spans="1:52" ht="36" customHeight="1" x14ac:dyDescent="0.2">
      <c r="A74" s="73">
        <v>56</v>
      </c>
      <c r="B74" s="170"/>
      <c r="C74" s="167"/>
      <c r="D74" s="167"/>
      <c r="E74" s="167"/>
      <c r="F74" s="167"/>
      <c r="G74" s="167"/>
      <c r="H74" s="167"/>
      <c r="I74" s="167"/>
      <c r="J74" s="167"/>
      <c r="K74" s="167"/>
      <c r="L74" s="167"/>
      <c r="M74" s="167"/>
      <c r="N74" s="167"/>
      <c r="O74" s="167"/>
      <c r="P74" s="168"/>
      <c r="Q74" s="168"/>
      <c r="R74" s="169"/>
      <c r="S74" s="169"/>
      <c r="T74" s="169"/>
      <c r="U74" s="134"/>
      <c r="V74" s="135"/>
      <c r="W74" s="135"/>
      <c r="X74" s="136"/>
      <c r="Y74" s="132"/>
      <c r="Z74" s="133"/>
      <c r="AA74" s="133"/>
      <c r="AB74" s="186"/>
      <c r="AC74" s="186"/>
      <c r="AD74" s="185"/>
      <c r="AE74" s="185"/>
      <c r="AF74" s="185"/>
      <c r="AG74" s="187">
        <f t="shared" si="2"/>
        <v>0</v>
      </c>
      <c r="AH74" s="187"/>
      <c r="AI74" s="187"/>
      <c r="AJ74" s="53"/>
      <c r="AK74" s="188"/>
      <c r="AL74" s="188"/>
      <c r="AM74" s="186"/>
      <c r="AN74" s="186"/>
      <c r="AO74" s="185"/>
      <c r="AP74" s="185"/>
      <c r="AQ74" s="185"/>
      <c r="AR74" s="187">
        <f t="shared" si="3"/>
        <v>0</v>
      </c>
      <c r="AS74" s="187"/>
      <c r="AT74" s="200"/>
      <c r="AU74" s="137"/>
      <c r="AV74" s="135"/>
      <c r="AW74" s="135"/>
      <c r="AX74" s="135"/>
      <c r="AY74" s="135"/>
      <c r="AZ74" s="136"/>
    </row>
    <row r="75" spans="1:52" ht="36" customHeight="1" x14ac:dyDescent="0.2">
      <c r="A75" s="73">
        <v>57</v>
      </c>
      <c r="B75" s="170"/>
      <c r="C75" s="167"/>
      <c r="D75" s="167"/>
      <c r="E75" s="167"/>
      <c r="F75" s="167"/>
      <c r="G75" s="167"/>
      <c r="H75" s="167"/>
      <c r="I75" s="167"/>
      <c r="J75" s="167"/>
      <c r="K75" s="167"/>
      <c r="L75" s="167"/>
      <c r="M75" s="167"/>
      <c r="N75" s="167"/>
      <c r="O75" s="167"/>
      <c r="P75" s="168"/>
      <c r="Q75" s="168"/>
      <c r="R75" s="169"/>
      <c r="S75" s="169"/>
      <c r="T75" s="169"/>
      <c r="U75" s="134"/>
      <c r="V75" s="135"/>
      <c r="W75" s="135"/>
      <c r="X75" s="136"/>
      <c r="Y75" s="132"/>
      <c r="Z75" s="133"/>
      <c r="AA75" s="133"/>
      <c r="AB75" s="186"/>
      <c r="AC75" s="186"/>
      <c r="AD75" s="185"/>
      <c r="AE75" s="185"/>
      <c r="AF75" s="185"/>
      <c r="AG75" s="187">
        <f t="shared" si="2"/>
        <v>0</v>
      </c>
      <c r="AH75" s="187"/>
      <c r="AI75" s="187"/>
      <c r="AJ75" s="53"/>
      <c r="AK75" s="188"/>
      <c r="AL75" s="188"/>
      <c r="AM75" s="186"/>
      <c r="AN75" s="186"/>
      <c r="AO75" s="185"/>
      <c r="AP75" s="185"/>
      <c r="AQ75" s="185"/>
      <c r="AR75" s="187">
        <f t="shared" si="3"/>
        <v>0</v>
      </c>
      <c r="AS75" s="187"/>
      <c r="AT75" s="200"/>
      <c r="AU75" s="137"/>
      <c r="AV75" s="135"/>
      <c r="AW75" s="135"/>
      <c r="AX75" s="135"/>
      <c r="AY75" s="135"/>
      <c r="AZ75" s="136"/>
    </row>
    <row r="76" spans="1:52" ht="36" customHeight="1" x14ac:dyDescent="0.2">
      <c r="A76" s="73">
        <v>58</v>
      </c>
      <c r="B76" s="170"/>
      <c r="C76" s="167"/>
      <c r="D76" s="167"/>
      <c r="E76" s="167"/>
      <c r="F76" s="167"/>
      <c r="G76" s="167"/>
      <c r="H76" s="167"/>
      <c r="I76" s="167"/>
      <c r="J76" s="167"/>
      <c r="K76" s="167"/>
      <c r="L76" s="167"/>
      <c r="M76" s="167"/>
      <c r="N76" s="167"/>
      <c r="O76" s="167"/>
      <c r="P76" s="168"/>
      <c r="Q76" s="168"/>
      <c r="R76" s="169"/>
      <c r="S76" s="169"/>
      <c r="T76" s="169"/>
      <c r="U76" s="134"/>
      <c r="V76" s="135"/>
      <c r="W76" s="135"/>
      <c r="X76" s="136"/>
      <c r="Y76" s="132"/>
      <c r="Z76" s="133"/>
      <c r="AA76" s="133"/>
      <c r="AB76" s="186"/>
      <c r="AC76" s="186"/>
      <c r="AD76" s="185"/>
      <c r="AE76" s="185"/>
      <c r="AF76" s="185"/>
      <c r="AG76" s="187">
        <f t="shared" si="2"/>
        <v>0</v>
      </c>
      <c r="AH76" s="187"/>
      <c r="AI76" s="187"/>
      <c r="AJ76" s="53"/>
      <c r="AK76" s="188"/>
      <c r="AL76" s="188"/>
      <c r="AM76" s="186"/>
      <c r="AN76" s="186"/>
      <c r="AO76" s="185"/>
      <c r="AP76" s="185"/>
      <c r="AQ76" s="185"/>
      <c r="AR76" s="187">
        <f t="shared" si="3"/>
        <v>0</v>
      </c>
      <c r="AS76" s="187"/>
      <c r="AT76" s="200"/>
      <c r="AU76" s="137"/>
      <c r="AV76" s="135"/>
      <c r="AW76" s="135"/>
      <c r="AX76" s="135"/>
      <c r="AY76" s="135"/>
      <c r="AZ76" s="136"/>
    </row>
    <row r="77" spans="1:52" ht="36" customHeight="1" x14ac:dyDescent="0.2">
      <c r="A77" s="73">
        <v>59</v>
      </c>
      <c r="B77" s="170"/>
      <c r="C77" s="167"/>
      <c r="D77" s="167"/>
      <c r="E77" s="167"/>
      <c r="F77" s="167"/>
      <c r="G77" s="167"/>
      <c r="H77" s="167"/>
      <c r="I77" s="167"/>
      <c r="J77" s="167"/>
      <c r="K77" s="167"/>
      <c r="L77" s="167"/>
      <c r="M77" s="167"/>
      <c r="N77" s="167"/>
      <c r="O77" s="167"/>
      <c r="P77" s="168"/>
      <c r="Q77" s="168"/>
      <c r="R77" s="169"/>
      <c r="S77" s="169"/>
      <c r="T77" s="169"/>
      <c r="U77" s="134"/>
      <c r="V77" s="135"/>
      <c r="W77" s="135"/>
      <c r="X77" s="136"/>
      <c r="Y77" s="132"/>
      <c r="Z77" s="133"/>
      <c r="AA77" s="133"/>
      <c r="AB77" s="186"/>
      <c r="AC77" s="186"/>
      <c r="AD77" s="185"/>
      <c r="AE77" s="185"/>
      <c r="AF77" s="185"/>
      <c r="AG77" s="187">
        <f t="shared" si="2"/>
        <v>0</v>
      </c>
      <c r="AH77" s="187"/>
      <c r="AI77" s="187"/>
      <c r="AJ77" s="53"/>
      <c r="AK77" s="188"/>
      <c r="AL77" s="188"/>
      <c r="AM77" s="186"/>
      <c r="AN77" s="186"/>
      <c r="AO77" s="185"/>
      <c r="AP77" s="185"/>
      <c r="AQ77" s="185"/>
      <c r="AR77" s="187">
        <f t="shared" si="3"/>
        <v>0</v>
      </c>
      <c r="AS77" s="187"/>
      <c r="AT77" s="200"/>
      <c r="AU77" s="137"/>
      <c r="AV77" s="135"/>
      <c r="AW77" s="135"/>
      <c r="AX77" s="135"/>
      <c r="AY77" s="135"/>
      <c r="AZ77" s="136"/>
    </row>
    <row r="78" spans="1:52" ht="36" customHeight="1" x14ac:dyDescent="0.2">
      <c r="A78" s="73">
        <v>60</v>
      </c>
      <c r="B78" s="170"/>
      <c r="C78" s="167"/>
      <c r="D78" s="167"/>
      <c r="E78" s="167"/>
      <c r="F78" s="167"/>
      <c r="G78" s="167"/>
      <c r="H78" s="167"/>
      <c r="I78" s="167"/>
      <c r="J78" s="167"/>
      <c r="K78" s="167"/>
      <c r="L78" s="167"/>
      <c r="M78" s="167"/>
      <c r="N78" s="167"/>
      <c r="O78" s="167"/>
      <c r="P78" s="168"/>
      <c r="Q78" s="168"/>
      <c r="R78" s="169"/>
      <c r="S78" s="169"/>
      <c r="T78" s="169"/>
      <c r="U78" s="134"/>
      <c r="V78" s="135"/>
      <c r="W78" s="135"/>
      <c r="X78" s="136"/>
      <c r="Y78" s="132"/>
      <c r="Z78" s="133"/>
      <c r="AA78" s="133"/>
      <c r="AB78" s="186"/>
      <c r="AC78" s="186"/>
      <c r="AD78" s="185"/>
      <c r="AE78" s="185"/>
      <c r="AF78" s="185"/>
      <c r="AG78" s="187">
        <f t="shared" si="2"/>
        <v>0</v>
      </c>
      <c r="AH78" s="187"/>
      <c r="AI78" s="187"/>
      <c r="AJ78" s="53"/>
      <c r="AK78" s="188"/>
      <c r="AL78" s="188"/>
      <c r="AM78" s="186"/>
      <c r="AN78" s="186"/>
      <c r="AO78" s="185"/>
      <c r="AP78" s="185"/>
      <c r="AQ78" s="185"/>
      <c r="AR78" s="187">
        <f t="shared" si="3"/>
        <v>0</v>
      </c>
      <c r="AS78" s="187"/>
      <c r="AT78" s="200"/>
      <c r="AU78" s="137"/>
      <c r="AV78" s="135"/>
      <c r="AW78" s="135"/>
      <c r="AX78" s="135"/>
      <c r="AY78" s="135"/>
      <c r="AZ78" s="136"/>
    </row>
    <row r="79" spans="1:52" ht="36" customHeight="1" x14ac:dyDescent="0.2">
      <c r="A79" s="73">
        <v>61</v>
      </c>
      <c r="B79" s="170"/>
      <c r="C79" s="167"/>
      <c r="D79" s="167"/>
      <c r="E79" s="167"/>
      <c r="F79" s="167"/>
      <c r="G79" s="167"/>
      <c r="H79" s="167"/>
      <c r="I79" s="167"/>
      <c r="J79" s="167"/>
      <c r="K79" s="167"/>
      <c r="L79" s="167"/>
      <c r="M79" s="167"/>
      <c r="N79" s="167"/>
      <c r="O79" s="167"/>
      <c r="P79" s="168"/>
      <c r="Q79" s="168"/>
      <c r="R79" s="169"/>
      <c r="S79" s="169"/>
      <c r="T79" s="169"/>
      <c r="U79" s="134"/>
      <c r="V79" s="135"/>
      <c r="W79" s="135"/>
      <c r="X79" s="136"/>
      <c r="Y79" s="132"/>
      <c r="Z79" s="133"/>
      <c r="AA79" s="133"/>
      <c r="AB79" s="186"/>
      <c r="AC79" s="186"/>
      <c r="AD79" s="185"/>
      <c r="AE79" s="185"/>
      <c r="AF79" s="185"/>
      <c r="AG79" s="187">
        <f t="shared" si="2"/>
        <v>0</v>
      </c>
      <c r="AH79" s="187"/>
      <c r="AI79" s="187"/>
      <c r="AJ79" s="53"/>
      <c r="AK79" s="188"/>
      <c r="AL79" s="188"/>
      <c r="AM79" s="186"/>
      <c r="AN79" s="186"/>
      <c r="AO79" s="185"/>
      <c r="AP79" s="185"/>
      <c r="AQ79" s="185"/>
      <c r="AR79" s="187">
        <f t="shared" si="3"/>
        <v>0</v>
      </c>
      <c r="AS79" s="187"/>
      <c r="AT79" s="200"/>
      <c r="AU79" s="137"/>
      <c r="AV79" s="135"/>
      <c r="AW79" s="135"/>
      <c r="AX79" s="135"/>
      <c r="AY79" s="135"/>
      <c r="AZ79" s="136"/>
    </row>
    <row r="80" spans="1:52" ht="36" customHeight="1" x14ac:dyDescent="0.2">
      <c r="A80" s="73">
        <v>62</v>
      </c>
      <c r="B80" s="170"/>
      <c r="C80" s="167"/>
      <c r="D80" s="167"/>
      <c r="E80" s="167"/>
      <c r="F80" s="167"/>
      <c r="G80" s="167"/>
      <c r="H80" s="167"/>
      <c r="I80" s="167"/>
      <c r="J80" s="167"/>
      <c r="K80" s="167"/>
      <c r="L80" s="167"/>
      <c r="M80" s="167"/>
      <c r="N80" s="167"/>
      <c r="O80" s="167"/>
      <c r="P80" s="168"/>
      <c r="Q80" s="168"/>
      <c r="R80" s="169"/>
      <c r="S80" s="169"/>
      <c r="T80" s="169"/>
      <c r="U80" s="134"/>
      <c r="V80" s="135"/>
      <c r="W80" s="135"/>
      <c r="X80" s="136"/>
      <c r="Y80" s="132"/>
      <c r="Z80" s="133"/>
      <c r="AA80" s="133"/>
      <c r="AB80" s="186"/>
      <c r="AC80" s="186"/>
      <c r="AD80" s="185"/>
      <c r="AE80" s="185"/>
      <c r="AF80" s="185"/>
      <c r="AG80" s="187">
        <f t="shared" si="2"/>
        <v>0</v>
      </c>
      <c r="AH80" s="187"/>
      <c r="AI80" s="187"/>
      <c r="AJ80" s="53"/>
      <c r="AK80" s="188"/>
      <c r="AL80" s="188"/>
      <c r="AM80" s="186"/>
      <c r="AN80" s="186"/>
      <c r="AO80" s="185"/>
      <c r="AP80" s="185"/>
      <c r="AQ80" s="185"/>
      <c r="AR80" s="187">
        <f t="shared" si="3"/>
        <v>0</v>
      </c>
      <c r="AS80" s="187"/>
      <c r="AT80" s="200"/>
      <c r="AU80" s="137"/>
      <c r="AV80" s="135"/>
      <c r="AW80" s="135"/>
      <c r="AX80" s="135"/>
      <c r="AY80" s="135"/>
      <c r="AZ80" s="136"/>
    </row>
    <row r="81" spans="1:52" ht="36" customHeight="1" x14ac:dyDescent="0.2">
      <c r="A81" s="73">
        <v>63</v>
      </c>
      <c r="B81" s="170"/>
      <c r="C81" s="167"/>
      <c r="D81" s="167"/>
      <c r="E81" s="167"/>
      <c r="F81" s="167"/>
      <c r="G81" s="167"/>
      <c r="H81" s="167"/>
      <c r="I81" s="167"/>
      <c r="J81" s="167"/>
      <c r="K81" s="167"/>
      <c r="L81" s="167"/>
      <c r="M81" s="167"/>
      <c r="N81" s="167"/>
      <c r="O81" s="167"/>
      <c r="P81" s="168"/>
      <c r="Q81" s="168"/>
      <c r="R81" s="169"/>
      <c r="S81" s="169"/>
      <c r="T81" s="169"/>
      <c r="U81" s="134"/>
      <c r="V81" s="135"/>
      <c r="W81" s="135"/>
      <c r="X81" s="136"/>
      <c r="Y81" s="132"/>
      <c r="Z81" s="133"/>
      <c r="AA81" s="133"/>
      <c r="AB81" s="186"/>
      <c r="AC81" s="186"/>
      <c r="AD81" s="185"/>
      <c r="AE81" s="185"/>
      <c r="AF81" s="185"/>
      <c r="AG81" s="187">
        <f t="shared" si="2"/>
        <v>0</v>
      </c>
      <c r="AH81" s="187"/>
      <c r="AI81" s="187"/>
      <c r="AJ81" s="53"/>
      <c r="AK81" s="188"/>
      <c r="AL81" s="188"/>
      <c r="AM81" s="186"/>
      <c r="AN81" s="186"/>
      <c r="AO81" s="185"/>
      <c r="AP81" s="185"/>
      <c r="AQ81" s="185"/>
      <c r="AR81" s="187">
        <f t="shared" si="3"/>
        <v>0</v>
      </c>
      <c r="AS81" s="187"/>
      <c r="AT81" s="200"/>
      <c r="AU81" s="137"/>
      <c r="AV81" s="135"/>
      <c r="AW81" s="135"/>
      <c r="AX81" s="135"/>
      <c r="AY81" s="135"/>
      <c r="AZ81" s="136"/>
    </row>
    <row r="82" spans="1:52" ht="36" customHeight="1" x14ac:dyDescent="0.2">
      <c r="A82" s="73">
        <v>64</v>
      </c>
      <c r="B82" s="170"/>
      <c r="C82" s="167"/>
      <c r="D82" s="167"/>
      <c r="E82" s="167"/>
      <c r="F82" s="167"/>
      <c r="G82" s="167"/>
      <c r="H82" s="167"/>
      <c r="I82" s="167"/>
      <c r="J82" s="167"/>
      <c r="K82" s="167"/>
      <c r="L82" s="167"/>
      <c r="M82" s="167"/>
      <c r="N82" s="167"/>
      <c r="O82" s="167"/>
      <c r="P82" s="168"/>
      <c r="Q82" s="168"/>
      <c r="R82" s="169"/>
      <c r="S82" s="169"/>
      <c r="T82" s="169"/>
      <c r="U82" s="134"/>
      <c r="V82" s="135"/>
      <c r="W82" s="135"/>
      <c r="X82" s="136"/>
      <c r="Y82" s="132"/>
      <c r="Z82" s="133"/>
      <c r="AA82" s="133"/>
      <c r="AB82" s="186"/>
      <c r="AC82" s="186"/>
      <c r="AD82" s="185"/>
      <c r="AE82" s="185"/>
      <c r="AF82" s="185"/>
      <c r="AG82" s="187">
        <f t="shared" si="2"/>
        <v>0</v>
      </c>
      <c r="AH82" s="187"/>
      <c r="AI82" s="187"/>
      <c r="AJ82" s="53"/>
      <c r="AK82" s="188"/>
      <c r="AL82" s="188"/>
      <c r="AM82" s="186"/>
      <c r="AN82" s="186"/>
      <c r="AO82" s="185"/>
      <c r="AP82" s="185"/>
      <c r="AQ82" s="185"/>
      <c r="AR82" s="187">
        <f t="shared" si="3"/>
        <v>0</v>
      </c>
      <c r="AS82" s="187"/>
      <c r="AT82" s="200"/>
      <c r="AU82" s="137"/>
      <c r="AV82" s="135"/>
      <c r="AW82" s="135"/>
      <c r="AX82" s="135"/>
      <c r="AY82" s="135"/>
      <c r="AZ82" s="136"/>
    </row>
    <row r="83" spans="1:52" ht="36" customHeight="1" x14ac:dyDescent="0.2">
      <c r="A83" s="73">
        <v>65</v>
      </c>
      <c r="B83" s="170"/>
      <c r="C83" s="167"/>
      <c r="D83" s="167"/>
      <c r="E83" s="167"/>
      <c r="F83" s="167"/>
      <c r="G83" s="167"/>
      <c r="H83" s="167"/>
      <c r="I83" s="167"/>
      <c r="J83" s="167"/>
      <c r="K83" s="167"/>
      <c r="L83" s="167"/>
      <c r="M83" s="167"/>
      <c r="N83" s="167"/>
      <c r="O83" s="167"/>
      <c r="P83" s="168"/>
      <c r="Q83" s="168"/>
      <c r="R83" s="169"/>
      <c r="S83" s="169"/>
      <c r="T83" s="169"/>
      <c r="U83" s="134"/>
      <c r="V83" s="135"/>
      <c r="W83" s="135"/>
      <c r="X83" s="136"/>
      <c r="Y83" s="132"/>
      <c r="Z83" s="133"/>
      <c r="AA83" s="133"/>
      <c r="AB83" s="186"/>
      <c r="AC83" s="186"/>
      <c r="AD83" s="185"/>
      <c r="AE83" s="185"/>
      <c r="AF83" s="185"/>
      <c r="AG83" s="187">
        <f t="shared" ref="AG83:AG114" si="4">AD83*AB83</f>
        <v>0</v>
      </c>
      <c r="AH83" s="187"/>
      <c r="AI83" s="187"/>
      <c r="AJ83" s="53"/>
      <c r="AK83" s="188"/>
      <c r="AL83" s="188"/>
      <c r="AM83" s="186"/>
      <c r="AN83" s="186"/>
      <c r="AO83" s="185"/>
      <c r="AP83" s="185"/>
      <c r="AQ83" s="185"/>
      <c r="AR83" s="187">
        <f t="shared" ref="AR83:AR114" si="5">AO83*AM83</f>
        <v>0</v>
      </c>
      <c r="AS83" s="187"/>
      <c r="AT83" s="200"/>
      <c r="AU83" s="137"/>
      <c r="AV83" s="135"/>
      <c r="AW83" s="135"/>
      <c r="AX83" s="135"/>
      <c r="AY83" s="135"/>
      <c r="AZ83" s="136"/>
    </row>
    <row r="84" spans="1:52" ht="36" customHeight="1" x14ac:dyDescent="0.2">
      <c r="A84" s="73">
        <v>66</v>
      </c>
      <c r="B84" s="170"/>
      <c r="C84" s="167"/>
      <c r="D84" s="167"/>
      <c r="E84" s="167"/>
      <c r="F84" s="167"/>
      <c r="G84" s="167"/>
      <c r="H84" s="167"/>
      <c r="I84" s="167"/>
      <c r="J84" s="167"/>
      <c r="K84" s="167"/>
      <c r="L84" s="167"/>
      <c r="M84" s="167"/>
      <c r="N84" s="167"/>
      <c r="O84" s="167"/>
      <c r="P84" s="168"/>
      <c r="Q84" s="168"/>
      <c r="R84" s="169"/>
      <c r="S84" s="169"/>
      <c r="T84" s="169"/>
      <c r="U84" s="134"/>
      <c r="V84" s="135"/>
      <c r="W84" s="135"/>
      <c r="X84" s="136"/>
      <c r="Y84" s="132"/>
      <c r="Z84" s="133"/>
      <c r="AA84" s="133"/>
      <c r="AB84" s="186"/>
      <c r="AC84" s="186"/>
      <c r="AD84" s="185"/>
      <c r="AE84" s="185"/>
      <c r="AF84" s="185"/>
      <c r="AG84" s="187">
        <f t="shared" si="4"/>
        <v>0</v>
      </c>
      <c r="AH84" s="187"/>
      <c r="AI84" s="187"/>
      <c r="AJ84" s="53"/>
      <c r="AK84" s="188"/>
      <c r="AL84" s="188"/>
      <c r="AM84" s="186"/>
      <c r="AN84" s="186"/>
      <c r="AO84" s="185"/>
      <c r="AP84" s="185"/>
      <c r="AQ84" s="185"/>
      <c r="AR84" s="187">
        <f t="shared" si="5"/>
        <v>0</v>
      </c>
      <c r="AS84" s="187"/>
      <c r="AT84" s="200"/>
      <c r="AU84" s="137"/>
      <c r="AV84" s="135"/>
      <c r="AW84" s="135"/>
      <c r="AX84" s="135"/>
      <c r="AY84" s="135"/>
      <c r="AZ84" s="136"/>
    </row>
    <row r="85" spans="1:52" ht="36" customHeight="1" x14ac:dyDescent="0.2">
      <c r="A85" s="73">
        <v>67</v>
      </c>
      <c r="B85" s="170"/>
      <c r="C85" s="167"/>
      <c r="D85" s="167"/>
      <c r="E85" s="167"/>
      <c r="F85" s="167"/>
      <c r="G85" s="167"/>
      <c r="H85" s="167"/>
      <c r="I85" s="167"/>
      <c r="J85" s="167"/>
      <c r="K85" s="167"/>
      <c r="L85" s="167"/>
      <c r="M85" s="167"/>
      <c r="N85" s="167"/>
      <c r="O85" s="167"/>
      <c r="P85" s="168"/>
      <c r="Q85" s="168"/>
      <c r="R85" s="169"/>
      <c r="S85" s="169"/>
      <c r="T85" s="169"/>
      <c r="U85" s="134"/>
      <c r="V85" s="135"/>
      <c r="W85" s="135"/>
      <c r="X85" s="136"/>
      <c r="Y85" s="132"/>
      <c r="Z85" s="133"/>
      <c r="AA85" s="133"/>
      <c r="AB85" s="186"/>
      <c r="AC85" s="186"/>
      <c r="AD85" s="185"/>
      <c r="AE85" s="185"/>
      <c r="AF85" s="185"/>
      <c r="AG85" s="187">
        <f t="shared" si="4"/>
        <v>0</v>
      </c>
      <c r="AH85" s="187"/>
      <c r="AI85" s="187"/>
      <c r="AJ85" s="53"/>
      <c r="AK85" s="188"/>
      <c r="AL85" s="188"/>
      <c r="AM85" s="186"/>
      <c r="AN85" s="186"/>
      <c r="AO85" s="185"/>
      <c r="AP85" s="185"/>
      <c r="AQ85" s="185"/>
      <c r="AR85" s="187">
        <f t="shared" si="5"/>
        <v>0</v>
      </c>
      <c r="AS85" s="187"/>
      <c r="AT85" s="200"/>
      <c r="AU85" s="137"/>
      <c r="AV85" s="135"/>
      <c r="AW85" s="135"/>
      <c r="AX85" s="135"/>
      <c r="AY85" s="135"/>
      <c r="AZ85" s="136"/>
    </row>
    <row r="86" spans="1:52" ht="36" customHeight="1" x14ac:dyDescent="0.2">
      <c r="A86" s="73">
        <v>68</v>
      </c>
      <c r="B86" s="170"/>
      <c r="C86" s="167"/>
      <c r="D86" s="167"/>
      <c r="E86" s="167"/>
      <c r="F86" s="167"/>
      <c r="G86" s="167"/>
      <c r="H86" s="167"/>
      <c r="I86" s="167"/>
      <c r="J86" s="167"/>
      <c r="K86" s="167"/>
      <c r="L86" s="167"/>
      <c r="M86" s="167"/>
      <c r="N86" s="167"/>
      <c r="O86" s="167"/>
      <c r="P86" s="168"/>
      <c r="Q86" s="168"/>
      <c r="R86" s="169"/>
      <c r="S86" s="169"/>
      <c r="T86" s="169"/>
      <c r="U86" s="134"/>
      <c r="V86" s="135"/>
      <c r="W86" s="135"/>
      <c r="X86" s="136"/>
      <c r="Y86" s="132"/>
      <c r="Z86" s="133"/>
      <c r="AA86" s="133"/>
      <c r="AB86" s="186"/>
      <c r="AC86" s="186"/>
      <c r="AD86" s="185"/>
      <c r="AE86" s="185"/>
      <c r="AF86" s="185"/>
      <c r="AG86" s="187">
        <f t="shared" si="4"/>
        <v>0</v>
      </c>
      <c r="AH86" s="187"/>
      <c r="AI86" s="187"/>
      <c r="AJ86" s="53"/>
      <c r="AK86" s="188"/>
      <c r="AL86" s="188"/>
      <c r="AM86" s="186"/>
      <c r="AN86" s="186"/>
      <c r="AO86" s="185"/>
      <c r="AP86" s="185"/>
      <c r="AQ86" s="185"/>
      <c r="AR86" s="187">
        <f t="shared" si="5"/>
        <v>0</v>
      </c>
      <c r="AS86" s="187"/>
      <c r="AT86" s="200"/>
      <c r="AU86" s="137"/>
      <c r="AV86" s="135"/>
      <c r="AW86" s="135"/>
      <c r="AX86" s="135"/>
      <c r="AY86" s="135"/>
      <c r="AZ86" s="136"/>
    </row>
    <row r="87" spans="1:52" ht="36" customHeight="1" x14ac:dyDescent="0.2">
      <c r="A87" s="73">
        <v>69</v>
      </c>
      <c r="B87" s="170"/>
      <c r="C87" s="167"/>
      <c r="D87" s="167"/>
      <c r="E87" s="167"/>
      <c r="F87" s="167"/>
      <c r="G87" s="167"/>
      <c r="H87" s="167"/>
      <c r="I87" s="167"/>
      <c r="J87" s="167"/>
      <c r="K87" s="167"/>
      <c r="L87" s="167"/>
      <c r="M87" s="167"/>
      <c r="N87" s="167"/>
      <c r="O87" s="167"/>
      <c r="P87" s="168"/>
      <c r="Q87" s="168"/>
      <c r="R87" s="169"/>
      <c r="S87" s="169"/>
      <c r="T87" s="169"/>
      <c r="U87" s="134"/>
      <c r="V87" s="135"/>
      <c r="W87" s="135"/>
      <c r="X87" s="136"/>
      <c r="Y87" s="132"/>
      <c r="Z87" s="133"/>
      <c r="AA87" s="133"/>
      <c r="AB87" s="186"/>
      <c r="AC87" s="186"/>
      <c r="AD87" s="185"/>
      <c r="AE87" s="185"/>
      <c r="AF87" s="185"/>
      <c r="AG87" s="187">
        <f t="shared" si="4"/>
        <v>0</v>
      </c>
      <c r="AH87" s="187"/>
      <c r="AI87" s="187"/>
      <c r="AJ87" s="53"/>
      <c r="AK87" s="188"/>
      <c r="AL87" s="188"/>
      <c r="AM87" s="186"/>
      <c r="AN87" s="186"/>
      <c r="AO87" s="185"/>
      <c r="AP87" s="185"/>
      <c r="AQ87" s="185"/>
      <c r="AR87" s="187">
        <f t="shared" si="5"/>
        <v>0</v>
      </c>
      <c r="AS87" s="187"/>
      <c r="AT87" s="200"/>
      <c r="AU87" s="137"/>
      <c r="AV87" s="135"/>
      <c r="AW87" s="135"/>
      <c r="AX87" s="135"/>
      <c r="AY87" s="135"/>
      <c r="AZ87" s="136"/>
    </row>
    <row r="88" spans="1:52" ht="36" customHeight="1" x14ac:dyDescent="0.2">
      <c r="A88" s="73">
        <v>70</v>
      </c>
      <c r="B88" s="170"/>
      <c r="C88" s="167"/>
      <c r="D88" s="167"/>
      <c r="E88" s="167"/>
      <c r="F88" s="167"/>
      <c r="G88" s="167"/>
      <c r="H88" s="167"/>
      <c r="I88" s="167"/>
      <c r="J88" s="167"/>
      <c r="K88" s="167"/>
      <c r="L88" s="167"/>
      <c r="M88" s="167"/>
      <c r="N88" s="167"/>
      <c r="O88" s="167"/>
      <c r="P88" s="168"/>
      <c r="Q88" s="168"/>
      <c r="R88" s="169"/>
      <c r="S88" s="169"/>
      <c r="T88" s="169"/>
      <c r="U88" s="134"/>
      <c r="V88" s="135"/>
      <c r="W88" s="135"/>
      <c r="X88" s="136"/>
      <c r="Y88" s="132"/>
      <c r="Z88" s="133"/>
      <c r="AA88" s="133"/>
      <c r="AB88" s="186"/>
      <c r="AC88" s="186"/>
      <c r="AD88" s="185"/>
      <c r="AE88" s="185"/>
      <c r="AF88" s="185"/>
      <c r="AG88" s="187">
        <f t="shared" si="4"/>
        <v>0</v>
      </c>
      <c r="AH88" s="187"/>
      <c r="AI88" s="187"/>
      <c r="AJ88" s="53"/>
      <c r="AK88" s="188"/>
      <c r="AL88" s="188"/>
      <c r="AM88" s="186"/>
      <c r="AN88" s="186"/>
      <c r="AO88" s="185"/>
      <c r="AP88" s="185"/>
      <c r="AQ88" s="185"/>
      <c r="AR88" s="187">
        <f t="shared" si="5"/>
        <v>0</v>
      </c>
      <c r="AS88" s="187"/>
      <c r="AT88" s="200"/>
      <c r="AU88" s="137"/>
      <c r="AV88" s="135"/>
      <c r="AW88" s="135"/>
      <c r="AX88" s="135"/>
      <c r="AY88" s="135"/>
      <c r="AZ88" s="136"/>
    </row>
    <row r="89" spans="1:52" ht="36" customHeight="1" x14ac:dyDescent="0.2">
      <c r="A89" s="73">
        <v>71</v>
      </c>
      <c r="B89" s="170"/>
      <c r="C89" s="167"/>
      <c r="D89" s="167"/>
      <c r="E89" s="167"/>
      <c r="F89" s="167"/>
      <c r="G89" s="167"/>
      <c r="H89" s="167"/>
      <c r="I89" s="167"/>
      <c r="J89" s="167"/>
      <c r="K89" s="167"/>
      <c r="L89" s="167"/>
      <c r="M89" s="167"/>
      <c r="N89" s="167"/>
      <c r="O89" s="167"/>
      <c r="P89" s="168"/>
      <c r="Q89" s="168"/>
      <c r="R89" s="169"/>
      <c r="S89" s="169"/>
      <c r="T89" s="169"/>
      <c r="U89" s="134"/>
      <c r="V89" s="135"/>
      <c r="W89" s="135"/>
      <c r="X89" s="136"/>
      <c r="Y89" s="132"/>
      <c r="Z89" s="133"/>
      <c r="AA89" s="133"/>
      <c r="AB89" s="186"/>
      <c r="AC89" s="186"/>
      <c r="AD89" s="185"/>
      <c r="AE89" s="185"/>
      <c r="AF89" s="185"/>
      <c r="AG89" s="187">
        <f t="shared" si="4"/>
        <v>0</v>
      </c>
      <c r="AH89" s="187"/>
      <c r="AI89" s="187"/>
      <c r="AJ89" s="53"/>
      <c r="AK89" s="188"/>
      <c r="AL89" s="188"/>
      <c r="AM89" s="186"/>
      <c r="AN89" s="186"/>
      <c r="AO89" s="185"/>
      <c r="AP89" s="185"/>
      <c r="AQ89" s="185"/>
      <c r="AR89" s="187">
        <f t="shared" si="5"/>
        <v>0</v>
      </c>
      <c r="AS89" s="187"/>
      <c r="AT89" s="200"/>
      <c r="AU89" s="137"/>
      <c r="AV89" s="135"/>
      <c r="AW89" s="135"/>
      <c r="AX89" s="135"/>
      <c r="AY89" s="135"/>
      <c r="AZ89" s="136"/>
    </row>
    <row r="90" spans="1:52" ht="36" customHeight="1" x14ac:dyDescent="0.2">
      <c r="A90" s="73">
        <v>72</v>
      </c>
      <c r="B90" s="170"/>
      <c r="C90" s="167"/>
      <c r="D90" s="167"/>
      <c r="E90" s="167"/>
      <c r="F90" s="167"/>
      <c r="G90" s="167"/>
      <c r="H90" s="167"/>
      <c r="I90" s="167"/>
      <c r="J90" s="167"/>
      <c r="K90" s="167"/>
      <c r="L90" s="167"/>
      <c r="M90" s="167"/>
      <c r="N90" s="167"/>
      <c r="O90" s="167"/>
      <c r="P90" s="168"/>
      <c r="Q90" s="168"/>
      <c r="R90" s="169"/>
      <c r="S90" s="169"/>
      <c r="T90" s="169"/>
      <c r="U90" s="134"/>
      <c r="V90" s="135"/>
      <c r="W90" s="135"/>
      <c r="X90" s="136"/>
      <c r="Y90" s="132"/>
      <c r="Z90" s="133"/>
      <c r="AA90" s="133"/>
      <c r="AB90" s="186"/>
      <c r="AC90" s="186"/>
      <c r="AD90" s="185"/>
      <c r="AE90" s="185"/>
      <c r="AF90" s="185"/>
      <c r="AG90" s="187">
        <f t="shared" si="4"/>
        <v>0</v>
      </c>
      <c r="AH90" s="187"/>
      <c r="AI90" s="187"/>
      <c r="AJ90" s="53"/>
      <c r="AK90" s="188"/>
      <c r="AL90" s="188"/>
      <c r="AM90" s="186"/>
      <c r="AN90" s="186"/>
      <c r="AO90" s="185"/>
      <c r="AP90" s="185"/>
      <c r="AQ90" s="185"/>
      <c r="AR90" s="187">
        <f t="shared" si="5"/>
        <v>0</v>
      </c>
      <c r="AS90" s="187"/>
      <c r="AT90" s="200"/>
      <c r="AU90" s="137"/>
      <c r="AV90" s="135"/>
      <c r="AW90" s="135"/>
      <c r="AX90" s="135"/>
      <c r="AY90" s="135"/>
      <c r="AZ90" s="136"/>
    </row>
    <row r="91" spans="1:52" ht="36" customHeight="1" x14ac:dyDescent="0.2">
      <c r="A91" s="73">
        <v>73</v>
      </c>
      <c r="B91" s="170"/>
      <c r="C91" s="167"/>
      <c r="D91" s="167"/>
      <c r="E91" s="167"/>
      <c r="F91" s="167"/>
      <c r="G91" s="167"/>
      <c r="H91" s="167"/>
      <c r="I91" s="167"/>
      <c r="J91" s="167"/>
      <c r="K91" s="167"/>
      <c r="L91" s="167"/>
      <c r="M91" s="167"/>
      <c r="N91" s="167"/>
      <c r="O91" s="167"/>
      <c r="P91" s="168"/>
      <c r="Q91" s="168"/>
      <c r="R91" s="169"/>
      <c r="S91" s="169"/>
      <c r="T91" s="169"/>
      <c r="U91" s="134"/>
      <c r="V91" s="135"/>
      <c r="W91" s="135"/>
      <c r="X91" s="136"/>
      <c r="Y91" s="132"/>
      <c r="Z91" s="133"/>
      <c r="AA91" s="133"/>
      <c r="AB91" s="186"/>
      <c r="AC91" s="186"/>
      <c r="AD91" s="185"/>
      <c r="AE91" s="185"/>
      <c r="AF91" s="185"/>
      <c r="AG91" s="187">
        <f t="shared" si="4"/>
        <v>0</v>
      </c>
      <c r="AH91" s="187"/>
      <c r="AI91" s="187"/>
      <c r="AJ91" s="53"/>
      <c r="AK91" s="188"/>
      <c r="AL91" s="188"/>
      <c r="AM91" s="186"/>
      <c r="AN91" s="186"/>
      <c r="AO91" s="185"/>
      <c r="AP91" s="185"/>
      <c r="AQ91" s="185"/>
      <c r="AR91" s="187">
        <f t="shared" si="5"/>
        <v>0</v>
      </c>
      <c r="AS91" s="187"/>
      <c r="AT91" s="200"/>
      <c r="AU91" s="137"/>
      <c r="AV91" s="135"/>
      <c r="AW91" s="135"/>
      <c r="AX91" s="135"/>
      <c r="AY91" s="135"/>
      <c r="AZ91" s="136"/>
    </row>
    <row r="92" spans="1:52" ht="36" customHeight="1" x14ac:dyDescent="0.2">
      <c r="A92" s="73">
        <v>74</v>
      </c>
      <c r="B92" s="170"/>
      <c r="C92" s="167"/>
      <c r="D92" s="167"/>
      <c r="E92" s="167"/>
      <c r="F92" s="167"/>
      <c r="G92" s="167"/>
      <c r="H92" s="167"/>
      <c r="I92" s="167"/>
      <c r="J92" s="167"/>
      <c r="K92" s="167"/>
      <c r="L92" s="167"/>
      <c r="M92" s="167"/>
      <c r="N92" s="167"/>
      <c r="O92" s="167"/>
      <c r="P92" s="168"/>
      <c r="Q92" s="168"/>
      <c r="R92" s="169"/>
      <c r="S92" s="169"/>
      <c r="T92" s="169"/>
      <c r="U92" s="134"/>
      <c r="V92" s="135"/>
      <c r="W92" s="135"/>
      <c r="X92" s="136"/>
      <c r="Y92" s="132"/>
      <c r="Z92" s="133"/>
      <c r="AA92" s="133"/>
      <c r="AB92" s="186"/>
      <c r="AC92" s="186"/>
      <c r="AD92" s="185"/>
      <c r="AE92" s="185"/>
      <c r="AF92" s="185"/>
      <c r="AG92" s="187">
        <f t="shared" si="4"/>
        <v>0</v>
      </c>
      <c r="AH92" s="187"/>
      <c r="AI92" s="187"/>
      <c r="AJ92" s="53"/>
      <c r="AK92" s="188"/>
      <c r="AL92" s="188"/>
      <c r="AM92" s="186"/>
      <c r="AN92" s="186"/>
      <c r="AO92" s="185"/>
      <c r="AP92" s="185"/>
      <c r="AQ92" s="185"/>
      <c r="AR92" s="187">
        <f t="shared" si="5"/>
        <v>0</v>
      </c>
      <c r="AS92" s="187"/>
      <c r="AT92" s="200"/>
      <c r="AU92" s="137"/>
      <c r="AV92" s="135"/>
      <c r="AW92" s="135"/>
      <c r="AX92" s="135"/>
      <c r="AY92" s="135"/>
      <c r="AZ92" s="136"/>
    </row>
    <row r="93" spans="1:52" ht="36" customHeight="1" x14ac:dyDescent="0.2">
      <c r="A93" s="73">
        <v>75</v>
      </c>
      <c r="B93" s="170"/>
      <c r="C93" s="167"/>
      <c r="D93" s="167"/>
      <c r="E93" s="167"/>
      <c r="F93" s="167"/>
      <c r="G93" s="167"/>
      <c r="H93" s="167"/>
      <c r="I93" s="167"/>
      <c r="J93" s="167"/>
      <c r="K93" s="167"/>
      <c r="L93" s="167"/>
      <c r="M93" s="167"/>
      <c r="N93" s="167"/>
      <c r="O93" s="167"/>
      <c r="P93" s="168"/>
      <c r="Q93" s="168"/>
      <c r="R93" s="169"/>
      <c r="S93" s="169"/>
      <c r="T93" s="169"/>
      <c r="U93" s="134"/>
      <c r="V93" s="135"/>
      <c r="W93" s="135"/>
      <c r="X93" s="136"/>
      <c r="Y93" s="132"/>
      <c r="Z93" s="133"/>
      <c r="AA93" s="133"/>
      <c r="AB93" s="186"/>
      <c r="AC93" s="186"/>
      <c r="AD93" s="185"/>
      <c r="AE93" s="185"/>
      <c r="AF93" s="185"/>
      <c r="AG93" s="187">
        <f t="shared" si="4"/>
        <v>0</v>
      </c>
      <c r="AH93" s="187"/>
      <c r="AI93" s="187"/>
      <c r="AJ93" s="53"/>
      <c r="AK93" s="188"/>
      <c r="AL93" s="188"/>
      <c r="AM93" s="186"/>
      <c r="AN93" s="186"/>
      <c r="AO93" s="185"/>
      <c r="AP93" s="185"/>
      <c r="AQ93" s="185"/>
      <c r="AR93" s="187">
        <f t="shared" si="5"/>
        <v>0</v>
      </c>
      <c r="AS93" s="187"/>
      <c r="AT93" s="200"/>
      <c r="AU93" s="137"/>
      <c r="AV93" s="135"/>
      <c r="AW93" s="135"/>
      <c r="AX93" s="135"/>
      <c r="AY93" s="135"/>
      <c r="AZ93" s="136"/>
    </row>
    <row r="94" spans="1:52" ht="36" customHeight="1" x14ac:dyDescent="0.2">
      <c r="A94" s="73">
        <v>76</v>
      </c>
      <c r="B94" s="170"/>
      <c r="C94" s="167"/>
      <c r="D94" s="167"/>
      <c r="E94" s="167"/>
      <c r="F94" s="167"/>
      <c r="G94" s="167"/>
      <c r="H94" s="167"/>
      <c r="I94" s="167"/>
      <c r="J94" s="167"/>
      <c r="K94" s="167"/>
      <c r="L94" s="167"/>
      <c r="M94" s="167"/>
      <c r="N94" s="167"/>
      <c r="O94" s="167"/>
      <c r="P94" s="168"/>
      <c r="Q94" s="168"/>
      <c r="R94" s="169"/>
      <c r="S94" s="169"/>
      <c r="T94" s="169"/>
      <c r="U94" s="134"/>
      <c r="V94" s="135"/>
      <c r="W94" s="135"/>
      <c r="X94" s="136"/>
      <c r="Y94" s="132"/>
      <c r="Z94" s="133"/>
      <c r="AA94" s="133"/>
      <c r="AB94" s="186"/>
      <c r="AC94" s="186"/>
      <c r="AD94" s="185"/>
      <c r="AE94" s="185"/>
      <c r="AF94" s="185"/>
      <c r="AG94" s="187">
        <f t="shared" si="4"/>
        <v>0</v>
      </c>
      <c r="AH94" s="187"/>
      <c r="AI94" s="187"/>
      <c r="AJ94" s="53"/>
      <c r="AK94" s="188"/>
      <c r="AL94" s="188"/>
      <c r="AM94" s="186"/>
      <c r="AN94" s="186"/>
      <c r="AO94" s="185"/>
      <c r="AP94" s="185"/>
      <c r="AQ94" s="185"/>
      <c r="AR94" s="187">
        <f t="shared" si="5"/>
        <v>0</v>
      </c>
      <c r="AS94" s="187"/>
      <c r="AT94" s="200"/>
      <c r="AU94" s="137"/>
      <c r="AV94" s="135"/>
      <c r="AW94" s="135"/>
      <c r="AX94" s="135"/>
      <c r="AY94" s="135"/>
      <c r="AZ94" s="136"/>
    </row>
    <row r="95" spans="1:52" ht="36" customHeight="1" x14ac:dyDescent="0.2">
      <c r="A95" s="73">
        <v>77</v>
      </c>
      <c r="B95" s="170"/>
      <c r="C95" s="167"/>
      <c r="D95" s="167"/>
      <c r="E95" s="167"/>
      <c r="F95" s="167"/>
      <c r="G95" s="167"/>
      <c r="H95" s="167"/>
      <c r="I95" s="167"/>
      <c r="J95" s="167"/>
      <c r="K95" s="167"/>
      <c r="L95" s="167"/>
      <c r="M95" s="167"/>
      <c r="N95" s="167"/>
      <c r="O95" s="167"/>
      <c r="P95" s="168"/>
      <c r="Q95" s="168"/>
      <c r="R95" s="169"/>
      <c r="S95" s="169"/>
      <c r="T95" s="169"/>
      <c r="U95" s="134"/>
      <c r="V95" s="135"/>
      <c r="W95" s="135"/>
      <c r="X95" s="136"/>
      <c r="Y95" s="132"/>
      <c r="Z95" s="133"/>
      <c r="AA95" s="133"/>
      <c r="AB95" s="186"/>
      <c r="AC95" s="186"/>
      <c r="AD95" s="185"/>
      <c r="AE95" s="185"/>
      <c r="AF95" s="185"/>
      <c r="AG95" s="187">
        <f t="shared" si="4"/>
        <v>0</v>
      </c>
      <c r="AH95" s="187"/>
      <c r="AI95" s="187"/>
      <c r="AJ95" s="53"/>
      <c r="AK95" s="188"/>
      <c r="AL95" s="188"/>
      <c r="AM95" s="186"/>
      <c r="AN95" s="186"/>
      <c r="AO95" s="185"/>
      <c r="AP95" s="185"/>
      <c r="AQ95" s="185"/>
      <c r="AR95" s="187">
        <f t="shared" si="5"/>
        <v>0</v>
      </c>
      <c r="AS95" s="187"/>
      <c r="AT95" s="200"/>
      <c r="AU95" s="137"/>
      <c r="AV95" s="135"/>
      <c r="AW95" s="135"/>
      <c r="AX95" s="135"/>
      <c r="AY95" s="135"/>
      <c r="AZ95" s="136"/>
    </row>
    <row r="96" spans="1:52" ht="36" customHeight="1" x14ac:dyDescent="0.2">
      <c r="A96" s="73">
        <v>78</v>
      </c>
      <c r="B96" s="170"/>
      <c r="C96" s="167"/>
      <c r="D96" s="167"/>
      <c r="E96" s="167"/>
      <c r="F96" s="167"/>
      <c r="G96" s="167"/>
      <c r="H96" s="167"/>
      <c r="I96" s="167"/>
      <c r="J96" s="167"/>
      <c r="K96" s="167"/>
      <c r="L96" s="167"/>
      <c r="M96" s="167"/>
      <c r="N96" s="167"/>
      <c r="O96" s="167"/>
      <c r="P96" s="168"/>
      <c r="Q96" s="168"/>
      <c r="R96" s="169"/>
      <c r="S96" s="169"/>
      <c r="T96" s="169"/>
      <c r="U96" s="134"/>
      <c r="V96" s="135"/>
      <c r="W96" s="135"/>
      <c r="X96" s="136"/>
      <c r="Y96" s="132"/>
      <c r="Z96" s="133"/>
      <c r="AA96" s="133"/>
      <c r="AB96" s="186"/>
      <c r="AC96" s="186"/>
      <c r="AD96" s="185"/>
      <c r="AE96" s="185"/>
      <c r="AF96" s="185"/>
      <c r="AG96" s="187">
        <f t="shared" si="4"/>
        <v>0</v>
      </c>
      <c r="AH96" s="187"/>
      <c r="AI96" s="187"/>
      <c r="AJ96" s="53"/>
      <c r="AK96" s="188"/>
      <c r="AL96" s="188"/>
      <c r="AM96" s="186"/>
      <c r="AN96" s="186"/>
      <c r="AO96" s="185"/>
      <c r="AP96" s="185"/>
      <c r="AQ96" s="185"/>
      <c r="AR96" s="187">
        <f t="shared" si="5"/>
        <v>0</v>
      </c>
      <c r="AS96" s="187"/>
      <c r="AT96" s="200"/>
      <c r="AU96" s="137"/>
      <c r="AV96" s="135"/>
      <c r="AW96" s="135"/>
      <c r="AX96" s="135"/>
      <c r="AY96" s="135"/>
      <c r="AZ96" s="136"/>
    </row>
    <row r="97" spans="1:52" ht="36" customHeight="1" x14ac:dyDescent="0.2">
      <c r="A97" s="73">
        <v>79</v>
      </c>
      <c r="B97" s="170"/>
      <c r="C97" s="167"/>
      <c r="D97" s="167"/>
      <c r="E97" s="167"/>
      <c r="F97" s="167"/>
      <c r="G97" s="167"/>
      <c r="H97" s="167"/>
      <c r="I97" s="167"/>
      <c r="J97" s="167"/>
      <c r="K97" s="167"/>
      <c r="L97" s="167"/>
      <c r="M97" s="167"/>
      <c r="N97" s="167"/>
      <c r="O97" s="167"/>
      <c r="P97" s="168"/>
      <c r="Q97" s="168"/>
      <c r="R97" s="169"/>
      <c r="S97" s="169"/>
      <c r="T97" s="169"/>
      <c r="U97" s="134"/>
      <c r="V97" s="135"/>
      <c r="W97" s="135"/>
      <c r="X97" s="136"/>
      <c r="Y97" s="132"/>
      <c r="Z97" s="133"/>
      <c r="AA97" s="133"/>
      <c r="AB97" s="186"/>
      <c r="AC97" s="186"/>
      <c r="AD97" s="185"/>
      <c r="AE97" s="185"/>
      <c r="AF97" s="185"/>
      <c r="AG97" s="187">
        <f t="shared" si="4"/>
        <v>0</v>
      </c>
      <c r="AH97" s="187"/>
      <c r="AI97" s="187"/>
      <c r="AJ97" s="53"/>
      <c r="AK97" s="188"/>
      <c r="AL97" s="188"/>
      <c r="AM97" s="186"/>
      <c r="AN97" s="186"/>
      <c r="AO97" s="185"/>
      <c r="AP97" s="185"/>
      <c r="AQ97" s="185"/>
      <c r="AR97" s="187">
        <f t="shared" si="5"/>
        <v>0</v>
      </c>
      <c r="AS97" s="187"/>
      <c r="AT97" s="200"/>
      <c r="AU97" s="137"/>
      <c r="AV97" s="135"/>
      <c r="AW97" s="135"/>
      <c r="AX97" s="135"/>
      <c r="AY97" s="135"/>
      <c r="AZ97" s="136"/>
    </row>
    <row r="98" spans="1:52" ht="36" customHeight="1" x14ac:dyDescent="0.2">
      <c r="A98" s="73">
        <v>80</v>
      </c>
      <c r="B98" s="170"/>
      <c r="C98" s="167"/>
      <c r="D98" s="167"/>
      <c r="E98" s="167"/>
      <c r="F98" s="167"/>
      <c r="G98" s="167"/>
      <c r="H98" s="167"/>
      <c r="I98" s="167"/>
      <c r="J98" s="167"/>
      <c r="K98" s="167"/>
      <c r="L98" s="167"/>
      <c r="M98" s="167"/>
      <c r="N98" s="167"/>
      <c r="O98" s="167"/>
      <c r="P98" s="168"/>
      <c r="Q98" s="168"/>
      <c r="R98" s="169"/>
      <c r="S98" s="169"/>
      <c r="T98" s="169"/>
      <c r="U98" s="134"/>
      <c r="V98" s="135"/>
      <c r="W98" s="135"/>
      <c r="X98" s="136"/>
      <c r="Y98" s="132"/>
      <c r="Z98" s="133"/>
      <c r="AA98" s="133"/>
      <c r="AB98" s="186"/>
      <c r="AC98" s="186"/>
      <c r="AD98" s="185"/>
      <c r="AE98" s="185"/>
      <c r="AF98" s="185"/>
      <c r="AG98" s="187">
        <f t="shared" si="4"/>
        <v>0</v>
      </c>
      <c r="AH98" s="187"/>
      <c r="AI98" s="187"/>
      <c r="AJ98" s="53"/>
      <c r="AK98" s="188"/>
      <c r="AL98" s="188"/>
      <c r="AM98" s="186"/>
      <c r="AN98" s="186"/>
      <c r="AO98" s="185"/>
      <c r="AP98" s="185"/>
      <c r="AQ98" s="185"/>
      <c r="AR98" s="187">
        <f t="shared" si="5"/>
        <v>0</v>
      </c>
      <c r="AS98" s="187"/>
      <c r="AT98" s="200"/>
      <c r="AU98" s="137"/>
      <c r="AV98" s="135"/>
      <c r="AW98" s="135"/>
      <c r="AX98" s="135"/>
      <c r="AY98" s="135"/>
      <c r="AZ98" s="136"/>
    </row>
    <row r="99" spans="1:52" ht="36" customHeight="1" x14ac:dyDescent="0.2">
      <c r="A99" s="73">
        <v>81</v>
      </c>
      <c r="B99" s="170"/>
      <c r="C99" s="167"/>
      <c r="D99" s="167"/>
      <c r="E99" s="167"/>
      <c r="F99" s="167"/>
      <c r="G99" s="167"/>
      <c r="H99" s="167"/>
      <c r="I99" s="167"/>
      <c r="J99" s="167"/>
      <c r="K99" s="167"/>
      <c r="L99" s="167"/>
      <c r="M99" s="167"/>
      <c r="N99" s="167"/>
      <c r="O99" s="167"/>
      <c r="P99" s="168"/>
      <c r="Q99" s="168"/>
      <c r="R99" s="169"/>
      <c r="S99" s="169"/>
      <c r="T99" s="169"/>
      <c r="U99" s="134"/>
      <c r="V99" s="135"/>
      <c r="W99" s="135"/>
      <c r="X99" s="136"/>
      <c r="Y99" s="132"/>
      <c r="Z99" s="133"/>
      <c r="AA99" s="133"/>
      <c r="AB99" s="186"/>
      <c r="AC99" s="186"/>
      <c r="AD99" s="185"/>
      <c r="AE99" s="185"/>
      <c r="AF99" s="185"/>
      <c r="AG99" s="187">
        <f t="shared" si="4"/>
        <v>0</v>
      </c>
      <c r="AH99" s="187"/>
      <c r="AI99" s="187"/>
      <c r="AJ99" s="53"/>
      <c r="AK99" s="188"/>
      <c r="AL99" s="188"/>
      <c r="AM99" s="186"/>
      <c r="AN99" s="186"/>
      <c r="AO99" s="185"/>
      <c r="AP99" s="185"/>
      <c r="AQ99" s="185"/>
      <c r="AR99" s="187">
        <f t="shared" si="5"/>
        <v>0</v>
      </c>
      <c r="AS99" s="187"/>
      <c r="AT99" s="200"/>
      <c r="AU99" s="137"/>
      <c r="AV99" s="135"/>
      <c r="AW99" s="135"/>
      <c r="AX99" s="135"/>
      <c r="AY99" s="135"/>
      <c r="AZ99" s="136"/>
    </row>
    <row r="100" spans="1:52" ht="36" customHeight="1" x14ac:dyDescent="0.2">
      <c r="A100" s="73">
        <v>82</v>
      </c>
      <c r="B100" s="170"/>
      <c r="C100" s="167"/>
      <c r="D100" s="167"/>
      <c r="E100" s="167"/>
      <c r="F100" s="167"/>
      <c r="G100" s="167"/>
      <c r="H100" s="167"/>
      <c r="I100" s="167"/>
      <c r="J100" s="167"/>
      <c r="K100" s="167"/>
      <c r="L100" s="167"/>
      <c r="M100" s="167"/>
      <c r="N100" s="167"/>
      <c r="O100" s="167"/>
      <c r="P100" s="168"/>
      <c r="Q100" s="168"/>
      <c r="R100" s="169"/>
      <c r="S100" s="169"/>
      <c r="T100" s="169"/>
      <c r="U100" s="134"/>
      <c r="V100" s="135"/>
      <c r="W100" s="135"/>
      <c r="X100" s="136"/>
      <c r="Y100" s="132"/>
      <c r="Z100" s="133"/>
      <c r="AA100" s="133"/>
      <c r="AB100" s="186"/>
      <c r="AC100" s="186"/>
      <c r="AD100" s="185"/>
      <c r="AE100" s="185"/>
      <c r="AF100" s="185"/>
      <c r="AG100" s="187">
        <f t="shared" si="4"/>
        <v>0</v>
      </c>
      <c r="AH100" s="187"/>
      <c r="AI100" s="187"/>
      <c r="AJ100" s="53"/>
      <c r="AK100" s="188"/>
      <c r="AL100" s="188"/>
      <c r="AM100" s="186"/>
      <c r="AN100" s="186"/>
      <c r="AO100" s="185"/>
      <c r="AP100" s="185"/>
      <c r="AQ100" s="185"/>
      <c r="AR100" s="187">
        <f t="shared" si="5"/>
        <v>0</v>
      </c>
      <c r="AS100" s="187"/>
      <c r="AT100" s="200"/>
      <c r="AU100" s="137"/>
      <c r="AV100" s="135"/>
      <c r="AW100" s="135"/>
      <c r="AX100" s="135"/>
      <c r="AY100" s="135"/>
      <c r="AZ100" s="136"/>
    </row>
    <row r="101" spans="1:52" ht="36" customHeight="1" x14ac:dyDescent="0.2">
      <c r="A101" s="73">
        <v>83</v>
      </c>
      <c r="B101" s="170"/>
      <c r="C101" s="167"/>
      <c r="D101" s="167"/>
      <c r="E101" s="167"/>
      <c r="F101" s="167"/>
      <c r="G101" s="167"/>
      <c r="H101" s="167"/>
      <c r="I101" s="167"/>
      <c r="J101" s="167"/>
      <c r="K101" s="167"/>
      <c r="L101" s="167"/>
      <c r="M101" s="167"/>
      <c r="N101" s="167"/>
      <c r="O101" s="167"/>
      <c r="P101" s="168"/>
      <c r="Q101" s="168"/>
      <c r="R101" s="169"/>
      <c r="S101" s="169"/>
      <c r="T101" s="169"/>
      <c r="U101" s="134"/>
      <c r="V101" s="135"/>
      <c r="W101" s="135"/>
      <c r="X101" s="136"/>
      <c r="Y101" s="132"/>
      <c r="Z101" s="133"/>
      <c r="AA101" s="133"/>
      <c r="AB101" s="186"/>
      <c r="AC101" s="186"/>
      <c r="AD101" s="185"/>
      <c r="AE101" s="185"/>
      <c r="AF101" s="185"/>
      <c r="AG101" s="187">
        <f t="shared" si="4"/>
        <v>0</v>
      </c>
      <c r="AH101" s="187"/>
      <c r="AI101" s="187"/>
      <c r="AJ101" s="53"/>
      <c r="AK101" s="188"/>
      <c r="AL101" s="188"/>
      <c r="AM101" s="186"/>
      <c r="AN101" s="186"/>
      <c r="AO101" s="185"/>
      <c r="AP101" s="185"/>
      <c r="AQ101" s="185"/>
      <c r="AR101" s="187">
        <f t="shared" si="5"/>
        <v>0</v>
      </c>
      <c r="AS101" s="187"/>
      <c r="AT101" s="200"/>
      <c r="AU101" s="137"/>
      <c r="AV101" s="135"/>
      <c r="AW101" s="135"/>
      <c r="AX101" s="135"/>
      <c r="AY101" s="135"/>
      <c r="AZ101" s="136"/>
    </row>
    <row r="102" spans="1:52" ht="36" customHeight="1" x14ac:dyDescent="0.2">
      <c r="A102" s="73">
        <v>84</v>
      </c>
      <c r="B102" s="170"/>
      <c r="C102" s="167"/>
      <c r="D102" s="167"/>
      <c r="E102" s="167"/>
      <c r="F102" s="167"/>
      <c r="G102" s="167"/>
      <c r="H102" s="167"/>
      <c r="I102" s="167"/>
      <c r="J102" s="167"/>
      <c r="K102" s="167"/>
      <c r="L102" s="167"/>
      <c r="M102" s="167"/>
      <c r="N102" s="167"/>
      <c r="O102" s="167"/>
      <c r="P102" s="168"/>
      <c r="Q102" s="168"/>
      <c r="R102" s="169"/>
      <c r="S102" s="169"/>
      <c r="T102" s="169"/>
      <c r="U102" s="134"/>
      <c r="V102" s="135"/>
      <c r="W102" s="135"/>
      <c r="X102" s="136"/>
      <c r="Y102" s="132"/>
      <c r="Z102" s="133"/>
      <c r="AA102" s="133"/>
      <c r="AB102" s="186"/>
      <c r="AC102" s="186"/>
      <c r="AD102" s="185"/>
      <c r="AE102" s="185"/>
      <c r="AF102" s="185"/>
      <c r="AG102" s="187">
        <f t="shared" si="4"/>
        <v>0</v>
      </c>
      <c r="AH102" s="187"/>
      <c r="AI102" s="187"/>
      <c r="AJ102" s="53"/>
      <c r="AK102" s="188"/>
      <c r="AL102" s="188"/>
      <c r="AM102" s="186"/>
      <c r="AN102" s="186"/>
      <c r="AO102" s="185"/>
      <c r="AP102" s="185"/>
      <c r="AQ102" s="185"/>
      <c r="AR102" s="187">
        <f t="shared" si="5"/>
        <v>0</v>
      </c>
      <c r="AS102" s="187"/>
      <c r="AT102" s="200"/>
      <c r="AU102" s="137"/>
      <c r="AV102" s="135"/>
      <c r="AW102" s="135"/>
      <c r="AX102" s="135"/>
      <c r="AY102" s="135"/>
      <c r="AZ102" s="136"/>
    </row>
    <row r="103" spans="1:52" ht="36" customHeight="1" x14ac:dyDescent="0.2">
      <c r="A103" s="73">
        <v>85</v>
      </c>
      <c r="B103" s="170"/>
      <c r="C103" s="167"/>
      <c r="D103" s="167"/>
      <c r="E103" s="167"/>
      <c r="F103" s="167"/>
      <c r="G103" s="167"/>
      <c r="H103" s="167"/>
      <c r="I103" s="167"/>
      <c r="J103" s="167"/>
      <c r="K103" s="167"/>
      <c r="L103" s="167"/>
      <c r="M103" s="167"/>
      <c r="N103" s="167"/>
      <c r="O103" s="167"/>
      <c r="P103" s="168"/>
      <c r="Q103" s="168"/>
      <c r="R103" s="169"/>
      <c r="S103" s="169"/>
      <c r="T103" s="169"/>
      <c r="U103" s="134"/>
      <c r="V103" s="135"/>
      <c r="W103" s="135"/>
      <c r="X103" s="136"/>
      <c r="Y103" s="132"/>
      <c r="Z103" s="133"/>
      <c r="AA103" s="133"/>
      <c r="AB103" s="186"/>
      <c r="AC103" s="186"/>
      <c r="AD103" s="185"/>
      <c r="AE103" s="185"/>
      <c r="AF103" s="185"/>
      <c r="AG103" s="187">
        <f t="shared" si="4"/>
        <v>0</v>
      </c>
      <c r="AH103" s="187"/>
      <c r="AI103" s="187"/>
      <c r="AJ103" s="53"/>
      <c r="AK103" s="188"/>
      <c r="AL103" s="188"/>
      <c r="AM103" s="186"/>
      <c r="AN103" s="186"/>
      <c r="AO103" s="185"/>
      <c r="AP103" s="185"/>
      <c r="AQ103" s="185"/>
      <c r="AR103" s="187">
        <f t="shared" si="5"/>
        <v>0</v>
      </c>
      <c r="AS103" s="187"/>
      <c r="AT103" s="200"/>
      <c r="AU103" s="137"/>
      <c r="AV103" s="135"/>
      <c r="AW103" s="135"/>
      <c r="AX103" s="135"/>
      <c r="AY103" s="135"/>
      <c r="AZ103" s="136"/>
    </row>
    <row r="104" spans="1:52" ht="36" customHeight="1" x14ac:dyDescent="0.2">
      <c r="A104" s="73">
        <v>86</v>
      </c>
      <c r="B104" s="170"/>
      <c r="C104" s="167"/>
      <c r="D104" s="167"/>
      <c r="E104" s="167"/>
      <c r="F104" s="167"/>
      <c r="G104" s="167"/>
      <c r="H104" s="167"/>
      <c r="I104" s="167"/>
      <c r="J104" s="167"/>
      <c r="K104" s="167"/>
      <c r="L104" s="167"/>
      <c r="M104" s="167"/>
      <c r="N104" s="167"/>
      <c r="O104" s="167"/>
      <c r="P104" s="168"/>
      <c r="Q104" s="168"/>
      <c r="R104" s="169"/>
      <c r="S104" s="169"/>
      <c r="T104" s="169"/>
      <c r="U104" s="134"/>
      <c r="V104" s="135"/>
      <c r="W104" s="135"/>
      <c r="X104" s="136"/>
      <c r="Y104" s="132"/>
      <c r="Z104" s="133"/>
      <c r="AA104" s="133"/>
      <c r="AB104" s="186"/>
      <c r="AC104" s="186"/>
      <c r="AD104" s="185"/>
      <c r="AE104" s="185"/>
      <c r="AF104" s="185"/>
      <c r="AG104" s="187">
        <f t="shared" si="4"/>
        <v>0</v>
      </c>
      <c r="AH104" s="187"/>
      <c r="AI104" s="187"/>
      <c r="AJ104" s="53"/>
      <c r="AK104" s="188"/>
      <c r="AL104" s="188"/>
      <c r="AM104" s="186"/>
      <c r="AN104" s="186"/>
      <c r="AO104" s="185"/>
      <c r="AP104" s="185"/>
      <c r="AQ104" s="185"/>
      <c r="AR104" s="187">
        <f t="shared" si="5"/>
        <v>0</v>
      </c>
      <c r="AS104" s="187"/>
      <c r="AT104" s="200"/>
      <c r="AU104" s="137"/>
      <c r="AV104" s="135"/>
      <c r="AW104" s="135"/>
      <c r="AX104" s="135"/>
      <c r="AY104" s="135"/>
      <c r="AZ104" s="136"/>
    </row>
    <row r="105" spans="1:52" ht="36" customHeight="1" x14ac:dyDescent="0.2">
      <c r="A105" s="73">
        <v>87</v>
      </c>
      <c r="B105" s="170"/>
      <c r="C105" s="167"/>
      <c r="D105" s="167"/>
      <c r="E105" s="167"/>
      <c r="F105" s="167"/>
      <c r="G105" s="167"/>
      <c r="H105" s="167"/>
      <c r="I105" s="167"/>
      <c r="J105" s="167"/>
      <c r="K105" s="167"/>
      <c r="L105" s="167"/>
      <c r="M105" s="167"/>
      <c r="N105" s="167"/>
      <c r="O105" s="167"/>
      <c r="P105" s="168"/>
      <c r="Q105" s="168"/>
      <c r="R105" s="169"/>
      <c r="S105" s="169"/>
      <c r="T105" s="169"/>
      <c r="U105" s="134"/>
      <c r="V105" s="135"/>
      <c r="W105" s="135"/>
      <c r="X105" s="136"/>
      <c r="Y105" s="132"/>
      <c r="Z105" s="133"/>
      <c r="AA105" s="133"/>
      <c r="AB105" s="186"/>
      <c r="AC105" s="186"/>
      <c r="AD105" s="185"/>
      <c r="AE105" s="185"/>
      <c r="AF105" s="185"/>
      <c r="AG105" s="187">
        <f t="shared" si="4"/>
        <v>0</v>
      </c>
      <c r="AH105" s="187"/>
      <c r="AI105" s="187"/>
      <c r="AJ105" s="53"/>
      <c r="AK105" s="188"/>
      <c r="AL105" s="188"/>
      <c r="AM105" s="186"/>
      <c r="AN105" s="186"/>
      <c r="AO105" s="185"/>
      <c r="AP105" s="185"/>
      <c r="AQ105" s="185"/>
      <c r="AR105" s="187">
        <f t="shared" si="5"/>
        <v>0</v>
      </c>
      <c r="AS105" s="187"/>
      <c r="AT105" s="200"/>
      <c r="AU105" s="137"/>
      <c r="AV105" s="135"/>
      <c r="AW105" s="135"/>
      <c r="AX105" s="135"/>
      <c r="AY105" s="135"/>
      <c r="AZ105" s="136"/>
    </row>
    <row r="106" spans="1:52" ht="36" customHeight="1" x14ac:dyDescent="0.2">
      <c r="A106" s="73">
        <v>88</v>
      </c>
      <c r="B106" s="170"/>
      <c r="C106" s="167"/>
      <c r="D106" s="167"/>
      <c r="E106" s="167"/>
      <c r="F106" s="167"/>
      <c r="G106" s="167"/>
      <c r="H106" s="167"/>
      <c r="I106" s="167"/>
      <c r="J106" s="167"/>
      <c r="K106" s="167"/>
      <c r="L106" s="167"/>
      <c r="M106" s="167"/>
      <c r="N106" s="167"/>
      <c r="O106" s="167"/>
      <c r="P106" s="168"/>
      <c r="Q106" s="168"/>
      <c r="R106" s="169"/>
      <c r="S106" s="169"/>
      <c r="T106" s="169"/>
      <c r="U106" s="134"/>
      <c r="V106" s="135"/>
      <c r="W106" s="135"/>
      <c r="X106" s="136"/>
      <c r="Y106" s="132"/>
      <c r="Z106" s="133"/>
      <c r="AA106" s="133"/>
      <c r="AB106" s="186"/>
      <c r="AC106" s="186"/>
      <c r="AD106" s="185"/>
      <c r="AE106" s="185"/>
      <c r="AF106" s="185"/>
      <c r="AG106" s="187">
        <f t="shared" si="4"/>
        <v>0</v>
      </c>
      <c r="AH106" s="187"/>
      <c r="AI106" s="187"/>
      <c r="AJ106" s="53"/>
      <c r="AK106" s="188"/>
      <c r="AL106" s="188"/>
      <c r="AM106" s="186"/>
      <c r="AN106" s="186"/>
      <c r="AO106" s="185"/>
      <c r="AP106" s="185"/>
      <c r="AQ106" s="185"/>
      <c r="AR106" s="187">
        <f t="shared" si="5"/>
        <v>0</v>
      </c>
      <c r="AS106" s="187"/>
      <c r="AT106" s="200"/>
      <c r="AU106" s="137"/>
      <c r="AV106" s="135"/>
      <c r="AW106" s="135"/>
      <c r="AX106" s="135"/>
      <c r="AY106" s="135"/>
      <c r="AZ106" s="136"/>
    </row>
    <row r="107" spans="1:52" ht="36" customHeight="1" x14ac:dyDescent="0.2">
      <c r="A107" s="73">
        <v>89</v>
      </c>
      <c r="B107" s="170"/>
      <c r="C107" s="167"/>
      <c r="D107" s="167"/>
      <c r="E107" s="167"/>
      <c r="F107" s="167"/>
      <c r="G107" s="167"/>
      <c r="H107" s="167"/>
      <c r="I107" s="167"/>
      <c r="J107" s="167"/>
      <c r="K107" s="167"/>
      <c r="L107" s="167"/>
      <c r="M107" s="167"/>
      <c r="N107" s="167"/>
      <c r="O107" s="167"/>
      <c r="P107" s="168"/>
      <c r="Q107" s="168"/>
      <c r="R107" s="169"/>
      <c r="S107" s="169"/>
      <c r="T107" s="169"/>
      <c r="U107" s="134"/>
      <c r="V107" s="135"/>
      <c r="W107" s="135"/>
      <c r="X107" s="136"/>
      <c r="Y107" s="132"/>
      <c r="Z107" s="133"/>
      <c r="AA107" s="133"/>
      <c r="AB107" s="186"/>
      <c r="AC107" s="186"/>
      <c r="AD107" s="185"/>
      <c r="AE107" s="185"/>
      <c r="AF107" s="185"/>
      <c r="AG107" s="187">
        <f t="shared" si="4"/>
        <v>0</v>
      </c>
      <c r="AH107" s="187"/>
      <c r="AI107" s="187"/>
      <c r="AJ107" s="53"/>
      <c r="AK107" s="188"/>
      <c r="AL107" s="188"/>
      <c r="AM107" s="186"/>
      <c r="AN107" s="186"/>
      <c r="AO107" s="185"/>
      <c r="AP107" s="185"/>
      <c r="AQ107" s="185"/>
      <c r="AR107" s="187">
        <f t="shared" si="5"/>
        <v>0</v>
      </c>
      <c r="AS107" s="187"/>
      <c r="AT107" s="200"/>
      <c r="AU107" s="137"/>
      <c r="AV107" s="135"/>
      <c r="AW107" s="135"/>
      <c r="AX107" s="135"/>
      <c r="AY107" s="135"/>
      <c r="AZ107" s="136"/>
    </row>
    <row r="108" spans="1:52" ht="36" customHeight="1" x14ac:dyDescent="0.2">
      <c r="A108" s="73">
        <v>90</v>
      </c>
      <c r="B108" s="170"/>
      <c r="C108" s="167"/>
      <c r="D108" s="167"/>
      <c r="E108" s="167"/>
      <c r="F108" s="167"/>
      <c r="G108" s="167"/>
      <c r="H108" s="167"/>
      <c r="I108" s="167"/>
      <c r="J108" s="167"/>
      <c r="K108" s="167"/>
      <c r="L108" s="167"/>
      <c r="M108" s="167"/>
      <c r="N108" s="167"/>
      <c r="O108" s="167"/>
      <c r="P108" s="168"/>
      <c r="Q108" s="168"/>
      <c r="R108" s="169"/>
      <c r="S108" s="169"/>
      <c r="T108" s="169"/>
      <c r="U108" s="134"/>
      <c r="V108" s="135"/>
      <c r="W108" s="135"/>
      <c r="X108" s="136"/>
      <c r="Y108" s="132"/>
      <c r="Z108" s="133"/>
      <c r="AA108" s="133"/>
      <c r="AB108" s="186"/>
      <c r="AC108" s="186"/>
      <c r="AD108" s="185"/>
      <c r="AE108" s="185"/>
      <c r="AF108" s="185"/>
      <c r="AG108" s="187">
        <f t="shared" si="4"/>
        <v>0</v>
      </c>
      <c r="AH108" s="187"/>
      <c r="AI108" s="187"/>
      <c r="AJ108" s="53"/>
      <c r="AK108" s="188"/>
      <c r="AL108" s="188"/>
      <c r="AM108" s="186"/>
      <c r="AN108" s="186"/>
      <c r="AO108" s="185"/>
      <c r="AP108" s="185"/>
      <c r="AQ108" s="185"/>
      <c r="AR108" s="187">
        <f t="shared" si="5"/>
        <v>0</v>
      </c>
      <c r="AS108" s="187"/>
      <c r="AT108" s="200"/>
      <c r="AU108" s="137"/>
      <c r="AV108" s="135"/>
      <c r="AW108" s="135"/>
      <c r="AX108" s="135"/>
      <c r="AY108" s="135"/>
      <c r="AZ108" s="136"/>
    </row>
    <row r="109" spans="1:52" ht="36" customHeight="1" x14ac:dyDescent="0.2">
      <c r="A109" s="73">
        <v>91</v>
      </c>
      <c r="B109" s="170"/>
      <c r="C109" s="167"/>
      <c r="D109" s="167"/>
      <c r="E109" s="167"/>
      <c r="F109" s="167"/>
      <c r="G109" s="167"/>
      <c r="H109" s="167"/>
      <c r="I109" s="167"/>
      <c r="J109" s="167"/>
      <c r="K109" s="167"/>
      <c r="L109" s="167"/>
      <c r="M109" s="167"/>
      <c r="N109" s="167"/>
      <c r="O109" s="167"/>
      <c r="P109" s="168"/>
      <c r="Q109" s="168"/>
      <c r="R109" s="169"/>
      <c r="S109" s="169"/>
      <c r="T109" s="169"/>
      <c r="U109" s="134"/>
      <c r="V109" s="135"/>
      <c r="W109" s="135"/>
      <c r="X109" s="136"/>
      <c r="Y109" s="132"/>
      <c r="Z109" s="133"/>
      <c r="AA109" s="133"/>
      <c r="AB109" s="186"/>
      <c r="AC109" s="186"/>
      <c r="AD109" s="185"/>
      <c r="AE109" s="185"/>
      <c r="AF109" s="185"/>
      <c r="AG109" s="187">
        <f t="shared" si="4"/>
        <v>0</v>
      </c>
      <c r="AH109" s="187"/>
      <c r="AI109" s="187"/>
      <c r="AJ109" s="53"/>
      <c r="AK109" s="188"/>
      <c r="AL109" s="188"/>
      <c r="AM109" s="186"/>
      <c r="AN109" s="186"/>
      <c r="AO109" s="185"/>
      <c r="AP109" s="185"/>
      <c r="AQ109" s="185"/>
      <c r="AR109" s="187">
        <f t="shared" si="5"/>
        <v>0</v>
      </c>
      <c r="AS109" s="187"/>
      <c r="AT109" s="200"/>
      <c r="AU109" s="137"/>
      <c r="AV109" s="135"/>
      <c r="AW109" s="135"/>
      <c r="AX109" s="135"/>
      <c r="AY109" s="135"/>
      <c r="AZ109" s="136"/>
    </row>
    <row r="110" spans="1:52" ht="36" customHeight="1" x14ac:dyDescent="0.2">
      <c r="A110" s="73">
        <v>92</v>
      </c>
      <c r="B110" s="170"/>
      <c r="C110" s="167"/>
      <c r="D110" s="167"/>
      <c r="E110" s="167"/>
      <c r="F110" s="167"/>
      <c r="G110" s="167"/>
      <c r="H110" s="167"/>
      <c r="I110" s="167"/>
      <c r="J110" s="167"/>
      <c r="K110" s="167"/>
      <c r="L110" s="167"/>
      <c r="M110" s="167"/>
      <c r="N110" s="167"/>
      <c r="O110" s="167"/>
      <c r="P110" s="168"/>
      <c r="Q110" s="168"/>
      <c r="R110" s="169"/>
      <c r="S110" s="169"/>
      <c r="T110" s="169"/>
      <c r="U110" s="134"/>
      <c r="V110" s="135"/>
      <c r="W110" s="135"/>
      <c r="X110" s="136"/>
      <c r="Y110" s="132"/>
      <c r="Z110" s="133"/>
      <c r="AA110" s="133"/>
      <c r="AB110" s="186"/>
      <c r="AC110" s="186"/>
      <c r="AD110" s="185"/>
      <c r="AE110" s="185"/>
      <c r="AF110" s="185"/>
      <c r="AG110" s="187">
        <f t="shared" si="4"/>
        <v>0</v>
      </c>
      <c r="AH110" s="187"/>
      <c r="AI110" s="187"/>
      <c r="AJ110" s="53"/>
      <c r="AK110" s="188"/>
      <c r="AL110" s="188"/>
      <c r="AM110" s="186"/>
      <c r="AN110" s="186"/>
      <c r="AO110" s="185"/>
      <c r="AP110" s="185"/>
      <c r="AQ110" s="185"/>
      <c r="AR110" s="187">
        <f t="shared" si="5"/>
        <v>0</v>
      </c>
      <c r="AS110" s="187"/>
      <c r="AT110" s="200"/>
      <c r="AU110" s="137"/>
      <c r="AV110" s="135"/>
      <c r="AW110" s="135"/>
      <c r="AX110" s="135"/>
      <c r="AY110" s="135"/>
      <c r="AZ110" s="136"/>
    </row>
    <row r="111" spans="1:52" ht="36" customHeight="1" x14ac:dyDescent="0.2">
      <c r="A111" s="73">
        <v>93</v>
      </c>
      <c r="B111" s="170"/>
      <c r="C111" s="167"/>
      <c r="D111" s="167"/>
      <c r="E111" s="167"/>
      <c r="F111" s="167"/>
      <c r="G111" s="167"/>
      <c r="H111" s="167"/>
      <c r="I111" s="167"/>
      <c r="J111" s="167"/>
      <c r="K111" s="167"/>
      <c r="L111" s="167"/>
      <c r="M111" s="167"/>
      <c r="N111" s="167"/>
      <c r="O111" s="167"/>
      <c r="P111" s="168"/>
      <c r="Q111" s="168"/>
      <c r="R111" s="169"/>
      <c r="S111" s="169"/>
      <c r="T111" s="169"/>
      <c r="U111" s="134"/>
      <c r="V111" s="135"/>
      <c r="W111" s="135"/>
      <c r="X111" s="136"/>
      <c r="Y111" s="132"/>
      <c r="Z111" s="133"/>
      <c r="AA111" s="133"/>
      <c r="AB111" s="186"/>
      <c r="AC111" s="186"/>
      <c r="AD111" s="185"/>
      <c r="AE111" s="185"/>
      <c r="AF111" s="185"/>
      <c r="AG111" s="187">
        <f t="shared" si="4"/>
        <v>0</v>
      </c>
      <c r="AH111" s="187"/>
      <c r="AI111" s="187"/>
      <c r="AJ111" s="53"/>
      <c r="AK111" s="188"/>
      <c r="AL111" s="188"/>
      <c r="AM111" s="186"/>
      <c r="AN111" s="186"/>
      <c r="AO111" s="185"/>
      <c r="AP111" s="185"/>
      <c r="AQ111" s="185"/>
      <c r="AR111" s="187">
        <f t="shared" si="5"/>
        <v>0</v>
      </c>
      <c r="AS111" s="187"/>
      <c r="AT111" s="200"/>
      <c r="AU111" s="137"/>
      <c r="AV111" s="135"/>
      <c r="AW111" s="135"/>
      <c r="AX111" s="135"/>
      <c r="AY111" s="135"/>
      <c r="AZ111" s="136"/>
    </row>
    <row r="112" spans="1:52" ht="36" customHeight="1" x14ac:dyDescent="0.2">
      <c r="A112" s="73">
        <v>94</v>
      </c>
      <c r="B112" s="170"/>
      <c r="C112" s="167"/>
      <c r="D112" s="167"/>
      <c r="E112" s="167"/>
      <c r="F112" s="167"/>
      <c r="G112" s="167"/>
      <c r="H112" s="167"/>
      <c r="I112" s="167"/>
      <c r="J112" s="167"/>
      <c r="K112" s="167"/>
      <c r="L112" s="167"/>
      <c r="M112" s="167"/>
      <c r="N112" s="167"/>
      <c r="O112" s="167"/>
      <c r="P112" s="168"/>
      <c r="Q112" s="168"/>
      <c r="R112" s="169"/>
      <c r="S112" s="169"/>
      <c r="T112" s="169"/>
      <c r="U112" s="134"/>
      <c r="V112" s="135"/>
      <c r="W112" s="135"/>
      <c r="X112" s="136"/>
      <c r="Y112" s="132"/>
      <c r="Z112" s="133"/>
      <c r="AA112" s="133"/>
      <c r="AB112" s="186"/>
      <c r="AC112" s="186"/>
      <c r="AD112" s="185"/>
      <c r="AE112" s="185"/>
      <c r="AF112" s="185"/>
      <c r="AG112" s="187">
        <f t="shared" si="4"/>
        <v>0</v>
      </c>
      <c r="AH112" s="187"/>
      <c r="AI112" s="187"/>
      <c r="AJ112" s="53"/>
      <c r="AK112" s="188"/>
      <c r="AL112" s="188"/>
      <c r="AM112" s="186"/>
      <c r="AN112" s="186"/>
      <c r="AO112" s="185"/>
      <c r="AP112" s="185"/>
      <c r="AQ112" s="185"/>
      <c r="AR112" s="187">
        <f t="shared" si="5"/>
        <v>0</v>
      </c>
      <c r="AS112" s="187"/>
      <c r="AT112" s="200"/>
      <c r="AU112" s="137"/>
      <c r="AV112" s="135"/>
      <c r="AW112" s="135"/>
      <c r="AX112" s="135"/>
      <c r="AY112" s="135"/>
      <c r="AZ112" s="136"/>
    </row>
    <row r="113" spans="1:52" ht="36" customHeight="1" x14ac:dyDescent="0.2">
      <c r="A113" s="73">
        <v>95</v>
      </c>
      <c r="B113" s="170"/>
      <c r="C113" s="167"/>
      <c r="D113" s="167"/>
      <c r="E113" s="167"/>
      <c r="F113" s="167"/>
      <c r="G113" s="167"/>
      <c r="H113" s="167"/>
      <c r="I113" s="167"/>
      <c r="J113" s="167"/>
      <c r="K113" s="167"/>
      <c r="L113" s="167"/>
      <c r="M113" s="167"/>
      <c r="N113" s="167"/>
      <c r="O113" s="167"/>
      <c r="P113" s="168"/>
      <c r="Q113" s="168"/>
      <c r="R113" s="169"/>
      <c r="S113" s="169"/>
      <c r="T113" s="169"/>
      <c r="U113" s="134"/>
      <c r="V113" s="135"/>
      <c r="W113" s="135"/>
      <c r="X113" s="136"/>
      <c r="Y113" s="132"/>
      <c r="Z113" s="133"/>
      <c r="AA113" s="133"/>
      <c r="AB113" s="186"/>
      <c r="AC113" s="186"/>
      <c r="AD113" s="185"/>
      <c r="AE113" s="185"/>
      <c r="AF113" s="185"/>
      <c r="AG113" s="187">
        <f t="shared" si="4"/>
        <v>0</v>
      </c>
      <c r="AH113" s="187"/>
      <c r="AI113" s="187"/>
      <c r="AJ113" s="53"/>
      <c r="AK113" s="188"/>
      <c r="AL113" s="188"/>
      <c r="AM113" s="186"/>
      <c r="AN113" s="186"/>
      <c r="AO113" s="185"/>
      <c r="AP113" s="185"/>
      <c r="AQ113" s="185"/>
      <c r="AR113" s="187">
        <f t="shared" si="5"/>
        <v>0</v>
      </c>
      <c r="AS113" s="187"/>
      <c r="AT113" s="200"/>
      <c r="AU113" s="137"/>
      <c r="AV113" s="135"/>
      <c r="AW113" s="135"/>
      <c r="AX113" s="135"/>
      <c r="AY113" s="135"/>
      <c r="AZ113" s="136"/>
    </row>
    <row r="114" spans="1:52" ht="36" customHeight="1" x14ac:dyDescent="0.2">
      <c r="A114" s="73">
        <v>96</v>
      </c>
      <c r="B114" s="170"/>
      <c r="C114" s="167"/>
      <c r="D114" s="167"/>
      <c r="E114" s="167"/>
      <c r="F114" s="167"/>
      <c r="G114" s="167"/>
      <c r="H114" s="167"/>
      <c r="I114" s="167"/>
      <c r="J114" s="167"/>
      <c r="K114" s="167"/>
      <c r="L114" s="167"/>
      <c r="M114" s="167"/>
      <c r="N114" s="167"/>
      <c r="O114" s="167"/>
      <c r="P114" s="168"/>
      <c r="Q114" s="168"/>
      <c r="R114" s="169"/>
      <c r="S114" s="169"/>
      <c r="T114" s="169"/>
      <c r="U114" s="134"/>
      <c r="V114" s="135"/>
      <c r="W114" s="135"/>
      <c r="X114" s="136"/>
      <c r="Y114" s="132"/>
      <c r="Z114" s="133"/>
      <c r="AA114" s="133"/>
      <c r="AB114" s="186"/>
      <c r="AC114" s="186"/>
      <c r="AD114" s="185"/>
      <c r="AE114" s="185"/>
      <c r="AF114" s="185"/>
      <c r="AG114" s="187">
        <f t="shared" si="4"/>
        <v>0</v>
      </c>
      <c r="AH114" s="187"/>
      <c r="AI114" s="187"/>
      <c r="AJ114" s="53"/>
      <c r="AK114" s="188"/>
      <c r="AL114" s="188"/>
      <c r="AM114" s="186"/>
      <c r="AN114" s="186"/>
      <c r="AO114" s="185"/>
      <c r="AP114" s="185"/>
      <c r="AQ114" s="185"/>
      <c r="AR114" s="187">
        <f t="shared" si="5"/>
        <v>0</v>
      </c>
      <c r="AS114" s="187"/>
      <c r="AT114" s="200"/>
      <c r="AU114" s="137"/>
      <c r="AV114" s="135"/>
      <c r="AW114" s="135"/>
      <c r="AX114" s="135"/>
      <c r="AY114" s="135"/>
      <c r="AZ114" s="136"/>
    </row>
    <row r="115" spans="1:52" ht="36" customHeight="1" x14ac:dyDescent="0.2">
      <c r="A115" s="73">
        <v>97</v>
      </c>
      <c r="B115" s="170"/>
      <c r="C115" s="167"/>
      <c r="D115" s="167"/>
      <c r="E115" s="167"/>
      <c r="F115" s="167"/>
      <c r="G115" s="167"/>
      <c r="H115" s="167"/>
      <c r="I115" s="167"/>
      <c r="J115" s="167"/>
      <c r="K115" s="167"/>
      <c r="L115" s="167"/>
      <c r="M115" s="167"/>
      <c r="N115" s="167"/>
      <c r="O115" s="167"/>
      <c r="P115" s="168"/>
      <c r="Q115" s="168"/>
      <c r="R115" s="169"/>
      <c r="S115" s="169"/>
      <c r="T115" s="169"/>
      <c r="U115" s="134"/>
      <c r="V115" s="135"/>
      <c r="W115" s="135"/>
      <c r="X115" s="136"/>
      <c r="Y115" s="132"/>
      <c r="Z115" s="133"/>
      <c r="AA115" s="133"/>
      <c r="AB115" s="186"/>
      <c r="AC115" s="186"/>
      <c r="AD115" s="185"/>
      <c r="AE115" s="185"/>
      <c r="AF115" s="185"/>
      <c r="AG115" s="187">
        <f t="shared" ref="AG115:AG146" si="6">AD115*AB115</f>
        <v>0</v>
      </c>
      <c r="AH115" s="187"/>
      <c r="AI115" s="187"/>
      <c r="AJ115" s="53"/>
      <c r="AK115" s="188"/>
      <c r="AL115" s="188"/>
      <c r="AM115" s="186"/>
      <c r="AN115" s="186"/>
      <c r="AO115" s="185"/>
      <c r="AP115" s="185"/>
      <c r="AQ115" s="185"/>
      <c r="AR115" s="187">
        <f t="shared" ref="AR115:AR146" si="7">AO115*AM115</f>
        <v>0</v>
      </c>
      <c r="AS115" s="187"/>
      <c r="AT115" s="200"/>
      <c r="AU115" s="137"/>
      <c r="AV115" s="135"/>
      <c r="AW115" s="135"/>
      <c r="AX115" s="135"/>
      <c r="AY115" s="135"/>
      <c r="AZ115" s="136"/>
    </row>
    <row r="116" spans="1:52" ht="36" customHeight="1" x14ac:dyDescent="0.2">
      <c r="A116" s="73">
        <v>98</v>
      </c>
      <c r="B116" s="170"/>
      <c r="C116" s="167"/>
      <c r="D116" s="167"/>
      <c r="E116" s="167"/>
      <c r="F116" s="167"/>
      <c r="G116" s="167"/>
      <c r="H116" s="167"/>
      <c r="I116" s="167"/>
      <c r="J116" s="167"/>
      <c r="K116" s="167"/>
      <c r="L116" s="167"/>
      <c r="M116" s="167"/>
      <c r="N116" s="167"/>
      <c r="O116" s="167"/>
      <c r="P116" s="168"/>
      <c r="Q116" s="168"/>
      <c r="R116" s="169"/>
      <c r="S116" s="169"/>
      <c r="T116" s="169"/>
      <c r="U116" s="134"/>
      <c r="V116" s="135"/>
      <c r="W116" s="135"/>
      <c r="X116" s="136"/>
      <c r="Y116" s="132"/>
      <c r="Z116" s="133"/>
      <c r="AA116" s="133"/>
      <c r="AB116" s="186"/>
      <c r="AC116" s="186"/>
      <c r="AD116" s="185"/>
      <c r="AE116" s="185"/>
      <c r="AF116" s="185"/>
      <c r="AG116" s="187">
        <f t="shared" si="6"/>
        <v>0</v>
      </c>
      <c r="AH116" s="187"/>
      <c r="AI116" s="187"/>
      <c r="AJ116" s="53"/>
      <c r="AK116" s="188"/>
      <c r="AL116" s="188"/>
      <c r="AM116" s="186"/>
      <c r="AN116" s="186"/>
      <c r="AO116" s="185"/>
      <c r="AP116" s="185"/>
      <c r="AQ116" s="185"/>
      <c r="AR116" s="187">
        <f t="shared" si="7"/>
        <v>0</v>
      </c>
      <c r="AS116" s="187"/>
      <c r="AT116" s="200"/>
      <c r="AU116" s="137"/>
      <c r="AV116" s="135"/>
      <c r="AW116" s="135"/>
      <c r="AX116" s="135"/>
      <c r="AY116" s="135"/>
      <c r="AZ116" s="136"/>
    </row>
    <row r="117" spans="1:52" ht="36" customHeight="1" x14ac:dyDescent="0.2">
      <c r="A117" s="73">
        <v>99</v>
      </c>
      <c r="B117" s="170"/>
      <c r="C117" s="167"/>
      <c r="D117" s="167"/>
      <c r="E117" s="167"/>
      <c r="F117" s="167"/>
      <c r="G117" s="167"/>
      <c r="H117" s="167"/>
      <c r="I117" s="167"/>
      <c r="J117" s="167"/>
      <c r="K117" s="167"/>
      <c r="L117" s="167"/>
      <c r="M117" s="167"/>
      <c r="N117" s="167"/>
      <c r="O117" s="167"/>
      <c r="P117" s="168"/>
      <c r="Q117" s="168"/>
      <c r="R117" s="169"/>
      <c r="S117" s="169"/>
      <c r="T117" s="169"/>
      <c r="U117" s="134"/>
      <c r="V117" s="135"/>
      <c r="W117" s="135"/>
      <c r="X117" s="136"/>
      <c r="Y117" s="132"/>
      <c r="Z117" s="133"/>
      <c r="AA117" s="133"/>
      <c r="AB117" s="186"/>
      <c r="AC117" s="186"/>
      <c r="AD117" s="185"/>
      <c r="AE117" s="185"/>
      <c r="AF117" s="185"/>
      <c r="AG117" s="187">
        <f t="shared" si="6"/>
        <v>0</v>
      </c>
      <c r="AH117" s="187"/>
      <c r="AI117" s="187"/>
      <c r="AJ117" s="53"/>
      <c r="AK117" s="188"/>
      <c r="AL117" s="188"/>
      <c r="AM117" s="186"/>
      <c r="AN117" s="186"/>
      <c r="AO117" s="185"/>
      <c r="AP117" s="185"/>
      <c r="AQ117" s="185"/>
      <c r="AR117" s="187">
        <f t="shared" si="7"/>
        <v>0</v>
      </c>
      <c r="AS117" s="187"/>
      <c r="AT117" s="200"/>
      <c r="AU117" s="137"/>
      <c r="AV117" s="135"/>
      <c r="AW117" s="135"/>
      <c r="AX117" s="135"/>
      <c r="AY117" s="135"/>
      <c r="AZ117" s="136"/>
    </row>
    <row r="118" spans="1:52" ht="36" customHeight="1" x14ac:dyDescent="0.2">
      <c r="A118" s="73">
        <v>100</v>
      </c>
      <c r="B118" s="170"/>
      <c r="C118" s="167"/>
      <c r="D118" s="167"/>
      <c r="E118" s="167"/>
      <c r="F118" s="167"/>
      <c r="G118" s="167"/>
      <c r="H118" s="167"/>
      <c r="I118" s="167"/>
      <c r="J118" s="167"/>
      <c r="K118" s="167"/>
      <c r="L118" s="167"/>
      <c r="M118" s="167"/>
      <c r="N118" s="167"/>
      <c r="O118" s="167"/>
      <c r="P118" s="168"/>
      <c r="Q118" s="168"/>
      <c r="R118" s="169"/>
      <c r="S118" s="169"/>
      <c r="T118" s="169"/>
      <c r="U118" s="134"/>
      <c r="V118" s="135"/>
      <c r="W118" s="135"/>
      <c r="X118" s="136"/>
      <c r="Y118" s="132"/>
      <c r="Z118" s="133"/>
      <c r="AA118" s="133"/>
      <c r="AB118" s="186"/>
      <c r="AC118" s="186"/>
      <c r="AD118" s="185"/>
      <c r="AE118" s="185"/>
      <c r="AF118" s="185"/>
      <c r="AG118" s="187">
        <f t="shared" si="6"/>
        <v>0</v>
      </c>
      <c r="AH118" s="187"/>
      <c r="AI118" s="187"/>
      <c r="AJ118" s="53"/>
      <c r="AK118" s="188"/>
      <c r="AL118" s="188"/>
      <c r="AM118" s="186"/>
      <c r="AN118" s="186"/>
      <c r="AO118" s="185"/>
      <c r="AP118" s="185"/>
      <c r="AQ118" s="185"/>
      <c r="AR118" s="187">
        <f t="shared" si="7"/>
        <v>0</v>
      </c>
      <c r="AS118" s="187"/>
      <c r="AT118" s="200"/>
      <c r="AU118" s="137"/>
      <c r="AV118" s="135"/>
      <c r="AW118" s="135"/>
      <c r="AX118" s="135"/>
      <c r="AY118" s="135"/>
      <c r="AZ118" s="136"/>
    </row>
    <row r="119" spans="1:52" ht="36" customHeight="1" x14ac:dyDescent="0.2">
      <c r="A119" s="73">
        <v>101</v>
      </c>
      <c r="B119" s="170"/>
      <c r="C119" s="167"/>
      <c r="D119" s="167"/>
      <c r="E119" s="167"/>
      <c r="F119" s="167"/>
      <c r="G119" s="167"/>
      <c r="H119" s="167"/>
      <c r="I119" s="167"/>
      <c r="J119" s="167"/>
      <c r="K119" s="167"/>
      <c r="L119" s="167"/>
      <c r="M119" s="167"/>
      <c r="N119" s="167"/>
      <c r="O119" s="167"/>
      <c r="P119" s="168"/>
      <c r="Q119" s="168"/>
      <c r="R119" s="169"/>
      <c r="S119" s="169"/>
      <c r="T119" s="169"/>
      <c r="U119" s="134"/>
      <c r="V119" s="135"/>
      <c r="W119" s="135"/>
      <c r="X119" s="136"/>
      <c r="Y119" s="132"/>
      <c r="Z119" s="133"/>
      <c r="AA119" s="133"/>
      <c r="AB119" s="186"/>
      <c r="AC119" s="186"/>
      <c r="AD119" s="185"/>
      <c r="AE119" s="185"/>
      <c r="AF119" s="185"/>
      <c r="AG119" s="187">
        <f t="shared" si="6"/>
        <v>0</v>
      </c>
      <c r="AH119" s="187"/>
      <c r="AI119" s="187"/>
      <c r="AJ119" s="53"/>
      <c r="AK119" s="188"/>
      <c r="AL119" s="188"/>
      <c r="AM119" s="186"/>
      <c r="AN119" s="186"/>
      <c r="AO119" s="185"/>
      <c r="AP119" s="185"/>
      <c r="AQ119" s="185"/>
      <c r="AR119" s="187">
        <f t="shared" si="7"/>
        <v>0</v>
      </c>
      <c r="AS119" s="187"/>
      <c r="AT119" s="200"/>
      <c r="AU119" s="137"/>
      <c r="AV119" s="135"/>
      <c r="AW119" s="135"/>
      <c r="AX119" s="135"/>
      <c r="AY119" s="135"/>
      <c r="AZ119" s="136"/>
    </row>
    <row r="120" spans="1:52" ht="36" customHeight="1" x14ac:dyDescent="0.2">
      <c r="A120" s="73">
        <v>102</v>
      </c>
      <c r="B120" s="170"/>
      <c r="C120" s="167"/>
      <c r="D120" s="167"/>
      <c r="E120" s="167"/>
      <c r="F120" s="167"/>
      <c r="G120" s="167"/>
      <c r="H120" s="167"/>
      <c r="I120" s="167"/>
      <c r="J120" s="167"/>
      <c r="K120" s="167"/>
      <c r="L120" s="167"/>
      <c r="M120" s="167"/>
      <c r="N120" s="167"/>
      <c r="O120" s="167"/>
      <c r="P120" s="168"/>
      <c r="Q120" s="168"/>
      <c r="R120" s="169"/>
      <c r="S120" s="169"/>
      <c r="T120" s="169"/>
      <c r="U120" s="134"/>
      <c r="V120" s="135"/>
      <c r="W120" s="135"/>
      <c r="X120" s="136"/>
      <c r="Y120" s="132"/>
      <c r="Z120" s="133"/>
      <c r="AA120" s="133"/>
      <c r="AB120" s="186"/>
      <c r="AC120" s="186"/>
      <c r="AD120" s="185"/>
      <c r="AE120" s="185"/>
      <c r="AF120" s="185"/>
      <c r="AG120" s="187">
        <f t="shared" si="6"/>
        <v>0</v>
      </c>
      <c r="AH120" s="187"/>
      <c r="AI120" s="187"/>
      <c r="AJ120" s="53"/>
      <c r="AK120" s="188"/>
      <c r="AL120" s="188"/>
      <c r="AM120" s="186"/>
      <c r="AN120" s="186"/>
      <c r="AO120" s="185"/>
      <c r="AP120" s="185"/>
      <c r="AQ120" s="185"/>
      <c r="AR120" s="187">
        <f t="shared" si="7"/>
        <v>0</v>
      </c>
      <c r="AS120" s="187"/>
      <c r="AT120" s="200"/>
      <c r="AU120" s="137"/>
      <c r="AV120" s="135"/>
      <c r="AW120" s="135"/>
      <c r="AX120" s="135"/>
      <c r="AY120" s="135"/>
      <c r="AZ120" s="136"/>
    </row>
    <row r="121" spans="1:52" ht="36" customHeight="1" x14ac:dyDescent="0.2">
      <c r="A121" s="73">
        <v>103</v>
      </c>
      <c r="B121" s="170"/>
      <c r="C121" s="167"/>
      <c r="D121" s="167"/>
      <c r="E121" s="167"/>
      <c r="F121" s="167"/>
      <c r="G121" s="167"/>
      <c r="H121" s="167"/>
      <c r="I121" s="167"/>
      <c r="J121" s="167"/>
      <c r="K121" s="167"/>
      <c r="L121" s="167"/>
      <c r="M121" s="167"/>
      <c r="N121" s="167"/>
      <c r="O121" s="167"/>
      <c r="P121" s="168"/>
      <c r="Q121" s="168"/>
      <c r="R121" s="169"/>
      <c r="S121" s="169"/>
      <c r="T121" s="169"/>
      <c r="U121" s="134"/>
      <c r="V121" s="135"/>
      <c r="W121" s="135"/>
      <c r="X121" s="136"/>
      <c r="Y121" s="132"/>
      <c r="Z121" s="133"/>
      <c r="AA121" s="133"/>
      <c r="AB121" s="186"/>
      <c r="AC121" s="186"/>
      <c r="AD121" s="185"/>
      <c r="AE121" s="185"/>
      <c r="AF121" s="185"/>
      <c r="AG121" s="187">
        <f t="shared" si="6"/>
        <v>0</v>
      </c>
      <c r="AH121" s="187"/>
      <c r="AI121" s="187"/>
      <c r="AJ121" s="53"/>
      <c r="AK121" s="188"/>
      <c r="AL121" s="188"/>
      <c r="AM121" s="186"/>
      <c r="AN121" s="186"/>
      <c r="AO121" s="185"/>
      <c r="AP121" s="185"/>
      <c r="AQ121" s="185"/>
      <c r="AR121" s="187">
        <f t="shared" si="7"/>
        <v>0</v>
      </c>
      <c r="AS121" s="187"/>
      <c r="AT121" s="200"/>
      <c r="AU121" s="137"/>
      <c r="AV121" s="135"/>
      <c r="AW121" s="135"/>
      <c r="AX121" s="135"/>
      <c r="AY121" s="135"/>
      <c r="AZ121" s="136"/>
    </row>
    <row r="122" spans="1:52" ht="36" customHeight="1" x14ac:dyDescent="0.2">
      <c r="A122" s="73">
        <v>104</v>
      </c>
      <c r="B122" s="170"/>
      <c r="C122" s="167"/>
      <c r="D122" s="167"/>
      <c r="E122" s="167"/>
      <c r="F122" s="167"/>
      <c r="G122" s="167"/>
      <c r="H122" s="167"/>
      <c r="I122" s="167"/>
      <c r="J122" s="167"/>
      <c r="K122" s="167"/>
      <c r="L122" s="167"/>
      <c r="M122" s="167"/>
      <c r="N122" s="167"/>
      <c r="O122" s="167"/>
      <c r="P122" s="168"/>
      <c r="Q122" s="168"/>
      <c r="R122" s="169"/>
      <c r="S122" s="169"/>
      <c r="T122" s="169"/>
      <c r="U122" s="134"/>
      <c r="V122" s="135"/>
      <c r="W122" s="135"/>
      <c r="X122" s="136"/>
      <c r="Y122" s="132"/>
      <c r="Z122" s="133"/>
      <c r="AA122" s="133"/>
      <c r="AB122" s="186"/>
      <c r="AC122" s="186"/>
      <c r="AD122" s="185"/>
      <c r="AE122" s="185"/>
      <c r="AF122" s="185"/>
      <c r="AG122" s="187">
        <f t="shared" si="6"/>
        <v>0</v>
      </c>
      <c r="AH122" s="187"/>
      <c r="AI122" s="187"/>
      <c r="AJ122" s="53"/>
      <c r="AK122" s="188"/>
      <c r="AL122" s="188"/>
      <c r="AM122" s="186"/>
      <c r="AN122" s="186"/>
      <c r="AO122" s="185"/>
      <c r="AP122" s="185"/>
      <c r="AQ122" s="185"/>
      <c r="AR122" s="187">
        <f t="shared" si="7"/>
        <v>0</v>
      </c>
      <c r="AS122" s="187"/>
      <c r="AT122" s="200"/>
      <c r="AU122" s="137"/>
      <c r="AV122" s="135"/>
      <c r="AW122" s="135"/>
      <c r="AX122" s="135"/>
      <c r="AY122" s="135"/>
      <c r="AZ122" s="136"/>
    </row>
    <row r="123" spans="1:52" ht="36" customHeight="1" x14ac:dyDescent="0.2">
      <c r="A123" s="73">
        <v>105</v>
      </c>
      <c r="B123" s="170"/>
      <c r="C123" s="167"/>
      <c r="D123" s="167"/>
      <c r="E123" s="167"/>
      <c r="F123" s="167"/>
      <c r="G123" s="167"/>
      <c r="H123" s="167"/>
      <c r="I123" s="167"/>
      <c r="J123" s="167"/>
      <c r="K123" s="167"/>
      <c r="L123" s="167"/>
      <c r="M123" s="167"/>
      <c r="N123" s="167"/>
      <c r="O123" s="167"/>
      <c r="P123" s="168"/>
      <c r="Q123" s="168"/>
      <c r="R123" s="169"/>
      <c r="S123" s="169"/>
      <c r="T123" s="169"/>
      <c r="U123" s="134"/>
      <c r="V123" s="135"/>
      <c r="W123" s="135"/>
      <c r="X123" s="136"/>
      <c r="Y123" s="132"/>
      <c r="Z123" s="133"/>
      <c r="AA123" s="133"/>
      <c r="AB123" s="186"/>
      <c r="AC123" s="186"/>
      <c r="AD123" s="185"/>
      <c r="AE123" s="185"/>
      <c r="AF123" s="185"/>
      <c r="AG123" s="187">
        <f t="shared" si="6"/>
        <v>0</v>
      </c>
      <c r="AH123" s="187"/>
      <c r="AI123" s="187"/>
      <c r="AJ123" s="53"/>
      <c r="AK123" s="188"/>
      <c r="AL123" s="188"/>
      <c r="AM123" s="186"/>
      <c r="AN123" s="186"/>
      <c r="AO123" s="185"/>
      <c r="AP123" s="185"/>
      <c r="AQ123" s="185"/>
      <c r="AR123" s="187">
        <f t="shared" si="7"/>
        <v>0</v>
      </c>
      <c r="AS123" s="187"/>
      <c r="AT123" s="200"/>
      <c r="AU123" s="137"/>
      <c r="AV123" s="135"/>
      <c r="AW123" s="135"/>
      <c r="AX123" s="135"/>
      <c r="AY123" s="135"/>
      <c r="AZ123" s="136"/>
    </row>
    <row r="124" spans="1:52" ht="36" customHeight="1" x14ac:dyDescent="0.2">
      <c r="A124" s="73">
        <v>106</v>
      </c>
      <c r="B124" s="170"/>
      <c r="C124" s="167"/>
      <c r="D124" s="167"/>
      <c r="E124" s="167"/>
      <c r="F124" s="167"/>
      <c r="G124" s="167"/>
      <c r="H124" s="167"/>
      <c r="I124" s="167"/>
      <c r="J124" s="167"/>
      <c r="K124" s="167"/>
      <c r="L124" s="167"/>
      <c r="M124" s="167"/>
      <c r="N124" s="167"/>
      <c r="O124" s="167"/>
      <c r="P124" s="168"/>
      <c r="Q124" s="168"/>
      <c r="R124" s="169"/>
      <c r="S124" s="169"/>
      <c r="T124" s="169"/>
      <c r="U124" s="134"/>
      <c r="V124" s="135"/>
      <c r="W124" s="135"/>
      <c r="X124" s="136"/>
      <c r="Y124" s="132"/>
      <c r="Z124" s="133"/>
      <c r="AA124" s="133"/>
      <c r="AB124" s="186"/>
      <c r="AC124" s="186"/>
      <c r="AD124" s="185"/>
      <c r="AE124" s="185"/>
      <c r="AF124" s="185"/>
      <c r="AG124" s="187">
        <f t="shared" si="6"/>
        <v>0</v>
      </c>
      <c r="AH124" s="187"/>
      <c r="AI124" s="187"/>
      <c r="AJ124" s="53"/>
      <c r="AK124" s="188"/>
      <c r="AL124" s="188"/>
      <c r="AM124" s="186"/>
      <c r="AN124" s="186"/>
      <c r="AO124" s="185"/>
      <c r="AP124" s="185"/>
      <c r="AQ124" s="185"/>
      <c r="AR124" s="187">
        <f t="shared" si="7"/>
        <v>0</v>
      </c>
      <c r="AS124" s="187"/>
      <c r="AT124" s="200"/>
      <c r="AU124" s="137"/>
      <c r="AV124" s="135"/>
      <c r="AW124" s="135"/>
      <c r="AX124" s="135"/>
      <c r="AY124" s="135"/>
      <c r="AZ124" s="136"/>
    </row>
    <row r="125" spans="1:52" ht="36" customHeight="1" x14ac:dyDescent="0.2">
      <c r="A125" s="73">
        <v>107</v>
      </c>
      <c r="B125" s="170"/>
      <c r="C125" s="167"/>
      <c r="D125" s="167"/>
      <c r="E125" s="167"/>
      <c r="F125" s="167"/>
      <c r="G125" s="167"/>
      <c r="H125" s="167"/>
      <c r="I125" s="167"/>
      <c r="J125" s="167"/>
      <c r="K125" s="167"/>
      <c r="L125" s="167"/>
      <c r="M125" s="167"/>
      <c r="N125" s="167"/>
      <c r="O125" s="167"/>
      <c r="P125" s="168"/>
      <c r="Q125" s="168"/>
      <c r="R125" s="169"/>
      <c r="S125" s="169"/>
      <c r="T125" s="169"/>
      <c r="U125" s="134"/>
      <c r="V125" s="135"/>
      <c r="W125" s="135"/>
      <c r="X125" s="136"/>
      <c r="Y125" s="132"/>
      <c r="Z125" s="133"/>
      <c r="AA125" s="133"/>
      <c r="AB125" s="186"/>
      <c r="AC125" s="186"/>
      <c r="AD125" s="185"/>
      <c r="AE125" s="185"/>
      <c r="AF125" s="185"/>
      <c r="AG125" s="187">
        <f t="shared" si="6"/>
        <v>0</v>
      </c>
      <c r="AH125" s="187"/>
      <c r="AI125" s="187"/>
      <c r="AJ125" s="53"/>
      <c r="AK125" s="188"/>
      <c r="AL125" s="188"/>
      <c r="AM125" s="186"/>
      <c r="AN125" s="186"/>
      <c r="AO125" s="185"/>
      <c r="AP125" s="185"/>
      <c r="AQ125" s="185"/>
      <c r="AR125" s="187">
        <f t="shared" si="7"/>
        <v>0</v>
      </c>
      <c r="AS125" s="187"/>
      <c r="AT125" s="200"/>
      <c r="AU125" s="137"/>
      <c r="AV125" s="135"/>
      <c r="AW125" s="135"/>
      <c r="AX125" s="135"/>
      <c r="AY125" s="135"/>
      <c r="AZ125" s="136"/>
    </row>
    <row r="126" spans="1:52" ht="36" customHeight="1" x14ac:dyDescent="0.2">
      <c r="A126" s="73">
        <v>108</v>
      </c>
      <c r="B126" s="170"/>
      <c r="C126" s="167"/>
      <c r="D126" s="167"/>
      <c r="E126" s="167"/>
      <c r="F126" s="167"/>
      <c r="G126" s="167"/>
      <c r="H126" s="167"/>
      <c r="I126" s="167"/>
      <c r="J126" s="167"/>
      <c r="K126" s="167"/>
      <c r="L126" s="167"/>
      <c r="M126" s="167"/>
      <c r="N126" s="167"/>
      <c r="O126" s="167"/>
      <c r="P126" s="168"/>
      <c r="Q126" s="168"/>
      <c r="R126" s="169"/>
      <c r="S126" s="169"/>
      <c r="T126" s="169"/>
      <c r="U126" s="134"/>
      <c r="V126" s="135"/>
      <c r="W126" s="135"/>
      <c r="X126" s="136"/>
      <c r="Y126" s="132"/>
      <c r="Z126" s="133"/>
      <c r="AA126" s="133"/>
      <c r="AB126" s="186"/>
      <c r="AC126" s="186"/>
      <c r="AD126" s="185"/>
      <c r="AE126" s="185"/>
      <c r="AF126" s="185"/>
      <c r="AG126" s="187">
        <f t="shared" si="6"/>
        <v>0</v>
      </c>
      <c r="AH126" s="187"/>
      <c r="AI126" s="187"/>
      <c r="AJ126" s="53"/>
      <c r="AK126" s="188"/>
      <c r="AL126" s="188"/>
      <c r="AM126" s="186"/>
      <c r="AN126" s="186"/>
      <c r="AO126" s="185"/>
      <c r="AP126" s="185"/>
      <c r="AQ126" s="185"/>
      <c r="AR126" s="187">
        <f t="shared" si="7"/>
        <v>0</v>
      </c>
      <c r="AS126" s="187"/>
      <c r="AT126" s="200"/>
      <c r="AU126" s="137"/>
      <c r="AV126" s="135"/>
      <c r="AW126" s="135"/>
      <c r="AX126" s="135"/>
      <c r="AY126" s="135"/>
      <c r="AZ126" s="136"/>
    </row>
    <row r="127" spans="1:52" ht="36" customHeight="1" x14ac:dyDescent="0.2">
      <c r="A127" s="73">
        <v>109</v>
      </c>
      <c r="B127" s="170"/>
      <c r="C127" s="167"/>
      <c r="D127" s="167"/>
      <c r="E127" s="167"/>
      <c r="F127" s="167"/>
      <c r="G127" s="167"/>
      <c r="H127" s="167"/>
      <c r="I127" s="167"/>
      <c r="J127" s="167"/>
      <c r="K127" s="167"/>
      <c r="L127" s="167"/>
      <c r="M127" s="167"/>
      <c r="N127" s="167"/>
      <c r="O127" s="167"/>
      <c r="P127" s="168"/>
      <c r="Q127" s="168"/>
      <c r="R127" s="169"/>
      <c r="S127" s="169"/>
      <c r="T127" s="169"/>
      <c r="U127" s="134"/>
      <c r="V127" s="135"/>
      <c r="W127" s="135"/>
      <c r="X127" s="136"/>
      <c r="Y127" s="132"/>
      <c r="Z127" s="133"/>
      <c r="AA127" s="133"/>
      <c r="AB127" s="186"/>
      <c r="AC127" s="186"/>
      <c r="AD127" s="185"/>
      <c r="AE127" s="185"/>
      <c r="AF127" s="185"/>
      <c r="AG127" s="187">
        <f t="shared" si="6"/>
        <v>0</v>
      </c>
      <c r="AH127" s="187"/>
      <c r="AI127" s="187"/>
      <c r="AJ127" s="53"/>
      <c r="AK127" s="188"/>
      <c r="AL127" s="188"/>
      <c r="AM127" s="186"/>
      <c r="AN127" s="186"/>
      <c r="AO127" s="185"/>
      <c r="AP127" s="185"/>
      <c r="AQ127" s="185"/>
      <c r="AR127" s="187">
        <f t="shared" si="7"/>
        <v>0</v>
      </c>
      <c r="AS127" s="187"/>
      <c r="AT127" s="200"/>
      <c r="AU127" s="137"/>
      <c r="AV127" s="135"/>
      <c r="AW127" s="135"/>
      <c r="AX127" s="135"/>
      <c r="AY127" s="135"/>
      <c r="AZ127" s="136"/>
    </row>
    <row r="128" spans="1:52" ht="36" customHeight="1" x14ac:dyDescent="0.2">
      <c r="A128" s="73">
        <v>110</v>
      </c>
      <c r="B128" s="170"/>
      <c r="C128" s="167"/>
      <c r="D128" s="167"/>
      <c r="E128" s="167"/>
      <c r="F128" s="167"/>
      <c r="G128" s="167"/>
      <c r="H128" s="167"/>
      <c r="I128" s="167"/>
      <c r="J128" s="167"/>
      <c r="K128" s="167"/>
      <c r="L128" s="167"/>
      <c r="M128" s="167"/>
      <c r="N128" s="167"/>
      <c r="O128" s="167"/>
      <c r="P128" s="168"/>
      <c r="Q128" s="168"/>
      <c r="R128" s="169"/>
      <c r="S128" s="169"/>
      <c r="T128" s="169"/>
      <c r="U128" s="134"/>
      <c r="V128" s="135"/>
      <c r="W128" s="135"/>
      <c r="X128" s="136"/>
      <c r="Y128" s="132"/>
      <c r="Z128" s="133"/>
      <c r="AA128" s="133"/>
      <c r="AB128" s="186"/>
      <c r="AC128" s="186"/>
      <c r="AD128" s="185"/>
      <c r="AE128" s="185"/>
      <c r="AF128" s="185"/>
      <c r="AG128" s="187">
        <f t="shared" si="6"/>
        <v>0</v>
      </c>
      <c r="AH128" s="187"/>
      <c r="AI128" s="187"/>
      <c r="AJ128" s="53"/>
      <c r="AK128" s="188"/>
      <c r="AL128" s="188"/>
      <c r="AM128" s="186"/>
      <c r="AN128" s="186"/>
      <c r="AO128" s="185"/>
      <c r="AP128" s="185"/>
      <c r="AQ128" s="185"/>
      <c r="AR128" s="187">
        <f t="shared" si="7"/>
        <v>0</v>
      </c>
      <c r="AS128" s="187"/>
      <c r="AT128" s="200"/>
      <c r="AU128" s="137"/>
      <c r="AV128" s="135"/>
      <c r="AW128" s="135"/>
      <c r="AX128" s="135"/>
      <c r="AY128" s="135"/>
      <c r="AZ128" s="136"/>
    </row>
    <row r="129" spans="1:52" ht="36" customHeight="1" x14ac:dyDescent="0.2">
      <c r="A129" s="73">
        <v>111</v>
      </c>
      <c r="B129" s="170"/>
      <c r="C129" s="167"/>
      <c r="D129" s="167"/>
      <c r="E129" s="167"/>
      <c r="F129" s="167"/>
      <c r="G129" s="167"/>
      <c r="H129" s="167"/>
      <c r="I129" s="167"/>
      <c r="J129" s="167"/>
      <c r="K129" s="167"/>
      <c r="L129" s="167"/>
      <c r="M129" s="167"/>
      <c r="N129" s="167"/>
      <c r="O129" s="167"/>
      <c r="P129" s="168"/>
      <c r="Q129" s="168"/>
      <c r="R129" s="169"/>
      <c r="S129" s="169"/>
      <c r="T129" s="169"/>
      <c r="U129" s="134"/>
      <c r="V129" s="135"/>
      <c r="W129" s="135"/>
      <c r="X129" s="136"/>
      <c r="Y129" s="132"/>
      <c r="Z129" s="133"/>
      <c r="AA129" s="133"/>
      <c r="AB129" s="186"/>
      <c r="AC129" s="186"/>
      <c r="AD129" s="185"/>
      <c r="AE129" s="185"/>
      <c r="AF129" s="185"/>
      <c r="AG129" s="187">
        <f t="shared" si="6"/>
        <v>0</v>
      </c>
      <c r="AH129" s="187"/>
      <c r="AI129" s="187"/>
      <c r="AJ129" s="53"/>
      <c r="AK129" s="188"/>
      <c r="AL129" s="188"/>
      <c r="AM129" s="186"/>
      <c r="AN129" s="186"/>
      <c r="AO129" s="185"/>
      <c r="AP129" s="185"/>
      <c r="AQ129" s="185"/>
      <c r="AR129" s="187">
        <f t="shared" si="7"/>
        <v>0</v>
      </c>
      <c r="AS129" s="187"/>
      <c r="AT129" s="200"/>
      <c r="AU129" s="137"/>
      <c r="AV129" s="135"/>
      <c r="AW129" s="135"/>
      <c r="AX129" s="135"/>
      <c r="AY129" s="135"/>
      <c r="AZ129" s="136"/>
    </row>
    <row r="130" spans="1:52" ht="36" customHeight="1" x14ac:dyDescent="0.2">
      <c r="A130" s="73">
        <v>112</v>
      </c>
      <c r="B130" s="170"/>
      <c r="C130" s="167"/>
      <c r="D130" s="167"/>
      <c r="E130" s="167"/>
      <c r="F130" s="167"/>
      <c r="G130" s="167"/>
      <c r="H130" s="167"/>
      <c r="I130" s="167"/>
      <c r="J130" s="167"/>
      <c r="K130" s="167"/>
      <c r="L130" s="167"/>
      <c r="M130" s="167"/>
      <c r="N130" s="167"/>
      <c r="O130" s="167"/>
      <c r="P130" s="168"/>
      <c r="Q130" s="168"/>
      <c r="R130" s="169"/>
      <c r="S130" s="169"/>
      <c r="T130" s="169"/>
      <c r="U130" s="134"/>
      <c r="V130" s="135"/>
      <c r="W130" s="135"/>
      <c r="X130" s="136"/>
      <c r="Y130" s="132"/>
      <c r="Z130" s="133"/>
      <c r="AA130" s="133"/>
      <c r="AB130" s="186"/>
      <c r="AC130" s="186"/>
      <c r="AD130" s="185"/>
      <c r="AE130" s="185"/>
      <c r="AF130" s="185"/>
      <c r="AG130" s="187">
        <f t="shared" si="6"/>
        <v>0</v>
      </c>
      <c r="AH130" s="187"/>
      <c r="AI130" s="187"/>
      <c r="AJ130" s="53"/>
      <c r="AK130" s="188"/>
      <c r="AL130" s="188"/>
      <c r="AM130" s="186"/>
      <c r="AN130" s="186"/>
      <c r="AO130" s="185"/>
      <c r="AP130" s="185"/>
      <c r="AQ130" s="185"/>
      <c r="AR130" s="187">
        <f t="shared" si="7"/>
        <v>0</v>
      </c>
      <c r="AS130" s="187"/>
      <c r="AT130" s="200"/>
      <c r="AU130" s="137"/>
      <c r="AV130" s="135"/>
      <c r="AW130" s="135"/>
      <c r="AX130" s="135"/>
      <c r="AY130" s="135"/>
      <c r="AZ130" s="136"/>
    </row>
    <row r="131" spans="1:52" ht="36" customHeight="1" x14ac:dyDescent="0.2">
      <c r="A131" s="73">
        <v>113</v>
      </c>
      <c r="B131" s="170"/>
      <c r="C131" s="167"/>
      <c r="D131" s="167"/>
      <c r="E131" s="167"/>
      <c r="F131" s="167"/>
      <c r="G131" s="167"/>
      <c r="H131" s="167"/>
      <c r="I131" s="167"/>
      <c r="J131" s="167"/>
      <c r="K131" s="167"/>
      <c r="L131" s="167"/>
      <c r="M131" s="167"/>
      <c r="N131" s="167"/>
      <c r="O131" s="167"/>
      <c r="P131" s="168"/>
      <c r="Q131" s="168"/>
      <c r="R131" s="169"/>
      <c r="S131" s="169"/>
      <c r="T131" s="169"/>
      <c r="U131" s="134"/>
      <c r="V131" s="135"/>
      <c r="W131" s="135"/>
      <c r="X131" s="136"/>
      <c r="Y131" s="132"/>
      <c r="Z131" s="133"/>
      <c r="AA131" s="133"/>
      <c r="AB131" s="186"/>
      <c r="AC131" s="186"/>
      <c r="AD131" s="185"/>
      <c r="AE131" s="185"/>
      <c r="AF131" s="185"/>
      <c r="AG131" s="187">
        <f t="shared" si="6"/>
        <v>0</v>
      </c>
      <c r="AH131" s="187"/>
      <c r="AI131" s="187"/>
      <c r="AJ131" s="53"/>
      <c r="AK131" s="188"/>
      <c r="AL131" s="188"/>
      <c r="AM131" s="186"/>
      <c r="AN131" s="186"/>
      <c r="AO131" s="185"/>
      <c r="AP131" s="185"/>
      <c r="AQ131" s="185"/>
      <c r="AR131" s="187">
        <f t="shared" si="7"/>
        <v>0</v>
      </c>
      <c r="AS131" s="187"/>
      <c r="AT131" s="200"/>
      <c r="AU131" s="137"/>
      <c r="AV131" s="135"/>
      <c r="AW131" s="135"/>
      <c r="AX131" s="135"/>
      <c r="AY131" s="135"/>
      <c r="AZ131" s="136"/>
    </row>
    <row r="132" spans="1:52" ht="36" customHeight="1" x14ac:dyDescent="0.2">
      <c r="A132" s="73">
        <v>114</v>
      </c>
      <c r="B132" s="170"/>
      <c r="C132" s="167"/>
      <c r="D132" s="167"/>
      <c r="E132" s="167"/>
      <c r="F132" s="167"/>
      <c r="G132" s="167"/>
      <c r="H132" s="167"/>
      <c r="I132" s="167"/>
      <c r="J132" s="167"/>
      <c r="K132" s="167"/>
      <c r="L132" s="167"/>
      <c r="M132" s="167"/>
      <c r="N132" s="167"/>
      <c r="O132" s="167"/>
      <c r="P132" s="168"/>
      <c r="Q132" s="168"/>
      <c r="R132" s="169"/>
      <c r="S132" s="169"/>
      <c r="T132" s="169"/>
      <c r="U132" s="134"/>
      <c r="V132" s="135"/>
      <c r="W132" s="135"/>
      <c r="X132" s="136"/>
      <c r="Y132" s="132"/>
      <c r="Z132" s="133"/>
      <c r="AA132" s="133"/>
      <c r="AB132" s="186"/>
      <c r="AC132" s="186"/>
      <c r="AD132" s="185"/>
      <c r="AE132" s="185"/>
      <c r="AF132" s="185"/>
      <c r="AG132" s="187">
        <f t="shared" si="6"/>
        <v>0</v>
      </c>
      <c r="AH132" s="187"/>
      <c r="AI132" s="187"/>
      <c r="AJ132" s="53"/>
      <c r="AK132" s="188"/>
      <c r="AL132" s="188"/>
      <c r="AM132" s="186"/>
      <c r="AN132" s="186"/>
      <c r="AO132" s="185"/>
      <c r="AP132" s="185"/>
      <c r="AQ132" s="185"/>
      <c r="AR132" s="187">
        <f t="shared" si="7"/>
        <v>0</v>
      </c>
      <c r="AS132" s="187"/>
      <c r="AT132" s="200"/>
      <c r="AU132" s="137"/>
      <c r="AV132" s="135"/>
      <c r="AW132" s="135"/>
      <c r="AX132" s="135"/>
      <c r="AY132" s="135"/>
      <c r="AZ132" s="136"/>
    </row>
    <row r="133" spans="1:52" ht="36" customHeight="1" x14ac:dyDescent="0.2">
      <c r="A133" s="73">
        <v>115</v>
      </c>
      <c r="B133" s="170"/>
      <c r="C133" s="167"/>
      <c r="D133" s="167"/>
      <c r="E133" s="167"/>
      <c r="F133" s="167"/>
      <c r="G133" s="167"/>
      <c r="H133" s="167"/>
      <c r="I133" s="167"/>
      <c r="J133" s="167"/>
      <c r="K133" s="167"/>
      <c r="L133" s="167"/>
      <c r="M133" s="167"/>
      <c r="N133" s="167"/>
      <c r="O133" s="167"/>
      <c r="P133" s="168"/>
      <c r="Q133" s="168"/>
      <c r="R133" s="169"/>
      <c r="S133" s="169"/>
      <c r="T133" s="169"/>
      <c r="U133" s="134"/>
      <c r="V133" s="135"/>
      <c r="W133" s="135"/>
      <c r="X133" s="136"/>
      <c r="Y133" s="132"/>
      <c r="Z133" s="133"/>
      <c r="AA133" s="133"/>
      <c r="AB133" s="186"/>
      <c r="AC133" s="186"/>
      <c r="AD133" s="185"/>
      <c r="AE133" s="185"/>
      <c r="AF133" s="185"/>
      <c r="AG133" s="187">
        <f t="shared" si="6"/>
        <v>0</v>
      </c>
      <c r="AH133" s="187"/>
      <c r="AI133" s="187"/>
      <c r="AJ133" s="53"/>
      <c r="AK133" s="188"/>
      <c r="AL133" s="188"/>
      <c r="AM133" s="186"/>
      <c r="AN133" s="186"/>
      <c r="AO133" s="185"/>
      <c r="AP133" s="185"/>
      <c r="AQ133" s="185"/>
      <c r="AR133" s="187">
        <f t="shared" si="7"/>
        <v>0</v>
      </c>
      <c r="AS133" s="187"/>
      <c r="AT133" s="200"/>
      <c r="AU133" s="137"/>
      <c r="AV133" s="135"/>
      <c r="AW133" s="135"/>
      <c r="AX133" s="135"/>
      <c r="AY133" s="135"/>
      <c r="AZ133" s="136"/>
    </row>
    <row r="134" spans="1:52" ht="36" customHeight="1" x14ac:dyDescent="0.2">
      <c r="A134" s="73">
        <v>116</v>
      </c>
      <c r="B134" s="170"/>
      <c r="C134" s="167"/>
      <c r="D134" s="167"/>
      <c r="E134" s="167"/>
      <c r="F134" s="167"/>
      <c r="G134" s="167"/>
      <c r="H134" s="167"/>
      <c r="I134" s="167"/>
      <c r="J134" s="167"/>
      <c r="K134" s="167"/>
      <c r="L134" s="167"/>
      <c r="M134" s="167"/>
      <c r="N134" s="167"/>
      <c r="O134" s="167"/>
      <c r="P134" s="168"/>
      <c r="Q134" s="168"/>
      <c r="R134" s="169"/>
      <c r="S134" s="169"/>
      <c r="T134" s="169"/>
      <c r="U134" s="134"/>
      <c r="V134" s="135"/>
      <c r="W134" s="135"/>
      <c r="X134" s="136"/>
      <c r="Y134" s="132"/>
      <c r="Z134" s="133"/>
      <c r="AA134" s="133"/>
      <c r="AB134" s="186"/>
      <c r="AC134" s="186"/>
      <c r="AD134" s="185"/>
      <c r="AE134" s="185"/>
      <c r="AF134" s="185"/>
      <c r="AG134" s="187">
        <f t="shared" si="6"/>
        <v>0</v>
      </c>
      <c r="AH134" s="187"/>
      <c r="AI134" s="187"/>
      <c r="AJ134" s="53"/>
      <c r="AK134" s="188"/>
      <c r="AL134" s="188"/>
      <c r="AM134" s="186"/>
      <c r="AN134" s="186"/>
      <c r="AO134" s="185"/>
      <c r="AP134" s="185"/>
      <c r="AQ134" s="185"/>
      <c r="AR134" s="187">
        <f t="shared" si="7"/>
        <v>0</v>
      </c>
      <c r="AS134" s="187"/>
      <c r="AT134" s="200"/>
      <c r="AU134" s="137"/>
      <c r="AV134" s="135"/>
      <c r="AW134" s="135"/>
      <c r="AX134" s="135"/>
      <c r="AY134" s="135"/>
      <c r="AZ134" s="136"/>
    </row>
    <row r="135" spans="1:52" ht="36" customHeight="1" x14ac:dyDescent="0.2">
      <c r="A135" s="73">
        <v>117</v>
      </c>
      <c r="B135" s="170"/>
      <c r="C135" s="167"/>
      <c r="D135" s="167"/>
      <c r="E135" s="167"/>
      <c r="F135" s="167"/>
      <c r="G135" s="167"/>
      <c r="H135" s="167"/>
      <c r="I135" s="167"/>
      <c r="J135" s="167"/>
      <c r="K135" s="167"/>
      <c r="L135" s="167"/>
      <c r="M135" s="167"/>
      <c r="N135" s="167"/>
      <c r="O135" s="167"/>
      <c r="P135" s="168"/>
      <c r="Q135" s="168"/>
      <c r="R135" s="169"/>
      <c r="S135" s="169"/>
      <c r="T135" s="169"/>
      <c r="U135" s="134"/>
      <c r="V135" s="135"/>
      <c r="W135" s="135"/>
      <c r="X135" s="136"/>
      <c r="Y135" s="132"/>
      <c r="Z135" s="133"/>
      <c r="AA135" s="133"/>
      <c r="AB135" s="186"/>
      <c r="AC135" s="186"/>
      <c r="AD135" s="185"/>
      <c r="AE135" s="185"/>
      <c r="AF135" s="185"/>
      <c r="AG135" s="187">
        <f t="shared" si="6"/>
        <v>0</v>
      </c>
      <c r="AH135" s="187"/>
      <c r="AI135" s="187"/>
      <c r="AJ135" s="53"/>
      <c r="AK135" s="188"/>
      <c r="AL135" s="188"/>
      <c r="AM135" s="186"/>
      <c r="AN135" s="186"/>
      <c r="AO135" s="185"/>
      <c r="AP135" s="185"/>
      <c r="AQ135" s="185"/>
      <c r="AR135" s="187">
        <f t="shared" si="7"/>
        <v>0</v>
      </c>
      <c r="AS135" s="187"/>
      <c r="AT135" s="200"/>
      <c r="AU135" s="137"/>
      <c r="AV135" s="135"/>
      <c r="AW135" s="135"/>
      <c r="AX135" s="135"/>
      <c r="AY135" s="135"/>
      <c r="AZ135" s="136"/>
    </row>
    <row r="136" spans="1:52" ht="36" customHeight="1" x14ac:dyDescent="0.2">
      <c r="A136" s="73">
        <v>118</v>
      </c>
      <c r="B136" s="170"/>
      <c r="C136" s="167"/>
      <c r="D136" s="167"/>
      <c r="E136" s="167"/>
      <c r="F136" s="167"/>
      <c r="G136" s="167"/>
      <c r="H136" s="167"/>
      <c r="I136" s="167"/>
      <c r="J136" s="167"/>
      <c r="K136" s="167"/>
      <c r="L136" s="167"/>
      <c r="M136" s="167"/>
      <c r="N136" s="167"/>
      <c r="O136" s="167"/>
      <c r="P136" s="168"/>
      <c r="Q136" s="168"/>
      <c r="R136" s="169"/>
      <c r="S136" s="169"/>
      <c r="T136" s="169"/>
      <c r="U136" s="134"/>
      <c r="V136" s="135"/>
      <c r="W136" s="135"/>
      <c r="X136" s="136"/>
      <c r="Y136" s="132"/>
      <c r="Z136" s="133"/>
      <c r="AA136" s="133"/>
      <c r="AB136" s="186"/>
      <c r="AC136" s="186"/>
      <c r="AD136" s="185"/>
      <c r="AE136" s="185"/>
      <c r="AF136" s="185"/>
      <c r="AG136" s="187">
        <f t="shared" si="6"/>
        <v>0</v>
      </c>
      <c r="AH136" s="187"/>
      <c r="AI136" s="187"/>
      <c r="AJ136" s="53"/>
      <c r="AK136" s="188"/>
      <c r="AL136" s="188"/>
      <c r="AM136" s="186"/>
      <c r="AN136" s="186"/>
      <c r="AO136" s="185"/>
      <c r="AP136" s="185"/>
      <c r="AQ136" s="185"/>
      <c r="AR136" s="187">
        <f t="shared" si="7"/>
        <v>0</v>
      </c>
      <c r="AS136" s="187"/>
      <c r="AT136" s="200"/>
      <c r="AU136" s="137"/>
      <c r="AV136" s="135"/>
      <c r="AW136" s="135"/>
      <c r="AX136" s="135"/>
      <c r="AY136" s="135"/>
      <c r="AZ136" s="136"/>
    </row>
    <row r="137" spans="1:52" ht="36" customHeight="1" x14ac:dyDescent="0.2">
      <c r="A137" s="73">
        <v>119</v>
      </c>
      <c r="B137" s="170"/>
      <c r="C137" s="167"/>
      <c r="D137" s="167"/>
      <c r="E137" s="167"/>
      <c r="F137" s="167"/>
      <c r="G137" s="167"/>
      <c r="H137" s="167"/>
      <c r="I137" s="167"/>
      <c r="J137" s="167"/>
      <c r="K137" s="167"/>
      <c r="L137" s="167"/>
      <c r="M137" s="167"/>
      <c r="N137" s="167"/>
      <c r="O137" s="167"/>
      <c r="P137" s="168"/>
      <c r="Q137" s="168"/>
      <c r="R137" s="169"/>
      <c r="S137" s="169"/>
      <c r="T137" s="169"/>
      <c r="U137" s="134"/>
      <c r="V137" s="135"/>
      <c r="W137" s="135"/>
      <c r="X137" s="136"/>
      <c r="Y137" s="132"/>
      <c r="Z137" s="133"/>
      <c r="AA137" s="133"/>
      <c r="AB137" s="186"/>
      <c r="AC137" s="186"/>
      <c r="AD137" s="185"/>
      <c r="AE137" s="185"/>
      <c r="AF137" s="185"/>
      <c r="AG137" s="187">
        <f t="shared" si="6"/>
        <v>0</v>
      </c>
      <c r="AH137" s="187"/>
      <c r="AI137" s="187"/>
      <c r="AJ137" s="53"/>
      <c r="AK137" s="188"/>
      <c r="AL137" s="188"/>
      <c r="AM137" s="186"/>
      <c r="AN137" s="186"/>
      <c r="AO137" s="185"/>
      <c r="AP137" s="185"/>
      <c r="AQ137" s="185"/>
      <c r="AR137" s="187">
        <f t="shared" si="7"/>
        <v>0</v>
      </c>
      <c r="AS137" s="187"/>
      <c r="AT137" s="200"/>
      <c r="AU137" s="137"/>
      <c r="AV137" s="135"/>
      <c r="AW137" s="135"/>
      <c r="AX137" s="135"/>
      <c r="AY137" s="135"/>
      <c r="AZ137" s="136"/>
    </row>
    <row r="138" spans="1:52" ht="36" customHeight="1" x14ac:dyDescent="0.2">
      <c r="A138" s="73">
        <v>120</v>
      </c>
      <c r="B138" s="170"/>
      <c r="C138" s="167"/>
      <c r="D138" s="167"/>
      <c r="E138" s="167"/>
      <c r="F138" s="167"/>
      <c r="G138" s="167"/>
      <c r="H138" s="167"/>
      <c r="I138" s="167"/>
      <c r="J138" s="167"/>
      <c r="K138" s="167"/>
      <c r="L138" s="167"/>
      <c r="M138" s="167"/>
      <c r="N138" s="167"/>
      <c r="O138" s="167"/>
      <c r="P138" s="168"/>
      <c r="Q138" s="168"/>
      <c r="R138" s="169"/>
      <c r="S138" s="169"/>
      <c r="T138" s="169"/>
      <c r="U138" s="134"/>
      <c r="V138" s="135"/>
      <c r="W138" s="135"/>
      <c r="X138" s="136"/>
      <c r="Y138" s="132"/>
      <c r="Z138" s="133"/>
      <c r="AA138" s="133"/>
      <c r="AB138" s="186"/>
      <c r="AC138" s="186"/>
      <c r="AD138" s="185"/>
      <c r="AE138" s="185"/>
      <c r="AF138" s="185"/>
      <c r="AG138" s="187">
        <f t="shared" si="6"/>
        <v>0</v>
      </c>
      <c r="AH138" s="187"/>
      <c r="AI138" s="187"/>
      <c r="AJ138" s="53"/>
      <c r="AK138" s="188"/>
      <c r="AL138" s="188"/>
      <c r="AM138" s="186"/>
      <c r="AN138" s="186"/>
      <c r="AO138" s="185"/>
      <c r="AP138" s="185"/>
      <c r="AQ138" s="185"/>
      <c r="AR138" s="187">
        <f t="shared" si="7"/>
        <v>0</v>
      </c>
      <c r="AS138" s="187"/>
      <c r="AT138" s="200"/>
      <c r="AU138" s="137"/>
      <c r="AV138" s="135"/>
      <c r="AW138" s="135"/>
      <c r="AX138" s="135"/>
      <c r="AY138" s="135"/>
      <c r="AZ138" s="136"/>
    </row>
    <row r="139" spans="1:52" ht="36" customHeight="1" x14ac:dyDescent="0.2">
      <c r="A139" s="73">
        <v>121</v>
      </c>
      <c r="B139" s="170"/>
      <c r="C139" s="167"/>
      <c r="D139" s="167"/>
      <c r="E139" s="167"/>
      <c r="F139" s="167"/>
      <c r="G139" s="167"/>
      <c r="H139" s="167"/>
      <c r="I139" s="167"/>
      <c r="J139" s="167"/>
      <c r="K139" s="167"/>
      <c r="L139" s="167"/>
      <c r="M139" s="167"/>
      <c r="N139" s="167"/>
      <c r="O139" s="167"/>
      <c r="P139" s="168"/>
      <c r="Q139" s="168"/>
      <c r="R139" s="169"/>
      <c r="S139" s="169"/>
      <c r="T139" s="169"/>
      <c r="U139" s="134"/>
      <c r="V139" s="135"/>
      <c r="W139" s="135"/>
      <c r="X139" s="136"/>
      <c r="Y139" s="132"/>
      <c r="Z139" s="133"/>
      <c r="AA139" s="133"/>
      <c r="AB139" s="186"/>
      <c r="AC139" s="186"/>
      <c r="AD139" s="185"/>
      <c r="AE139" s="185"/>
      <c r="AF139" s="185"/>
      <c r="AG139" s="187">
        <f t="shared" si="6"/>
        <v>0</v>
      </c>
      <c r="AH139" s="187"/>
      <c r="AI139" s="187"/>
      <c r="AJ139" s="53"/>
      <c r="AK139" s="188"/>
      <c r="AL139" s="188"/>
      <c r="AM139" s="186"/>
      <c r="AN139" s="186"/>
      <c r="AO139" s="185"/>
      <c r="AP139" s="185"/>
      <c r="AQ139" s="185"/>
      <c r="AR139" s="187">
        <f t="shared" si="7"/>
        <v>0</v>
      </c>
      <c r="AS139" s="187"/>
      <c r="AT139" s="200"/>
      <c r="AU139" s="137"/>
      <c r="AV139" s="135"/>
      <c r="AW139" s="135"/>
      <c r="AX139" s="135"/>
      <c r="AY139" s="135"/>
      <c r="AZ139" s="136"/>
    </row>
    <row r="140" spans="1:52" ht="36" customHeight="1" x14ac:dyDescent="0.2">
      <c r="A140" s="73">
        <v>122</v>
      </c>
      <c r="B140" s="170"/>
      <c r="C140" s="167"/>
      <c r="D140" s="167"/>
      <c r="E140" s="167"/>
      <c r="F140" s="167"/>
      <c r="G140" s="167"/>
      <c r="H140" s="167"/>
      <c r="I140" s="167"/>
      <c r="J140" s="167"/>
      <c r="K140" s="167"/>
      <c r="L140" s="167"/>
      <c r="M140" s="167"/>
      <c r="N140" s="167"/>
      <c r="O140" s="167"/>
      <c r="P140" s="168"/>
      <c r="Q140" s="168"/>
      <c r="R140" s="169"/>
      <c r="S140" s="169"/>
      <c r="T140" s="169"/>
      <c r="U140" s="134"/>
      <c r="V140" s="135"/>
      <c r="W140" s="135"/>
      <c r="X140" s="136"/>
      <c r="Y140" s="132"/>
      <c r="Z140" s="133"/>
      <c r="AA140" s="133"/>
      <c r="AB140" s="186"/>
      <c r="AC140" s="186"/>
      <c r="AD140" s="185"/>
      <c r="AE140" s="185"/>
      <c r="AF140" s="185"/>
      <c r="AG140" s="187">
        <f t="shared" si="6"/>
        <v>0</v>
      </c>
      <c r="AH140" s="187"/>
      <c r="AI140" s="187"/>
      <c r="AJ140" s="53"/>
      <c r="AK140" s="188"/>
      <c r="AL140" s="188"/>
      <c r="AM140" s="186"/>
      <c r="AN140" s="186"/>
      <c r="AO140" s="185"/>
      <c r="AP140" s="185"/>
      <c r="AQ140" s="185"/>
      <c r="AR140" s="187">
        <f t="shared" si="7"/>
        <v>0</v>
      </c>
      <c r="AS140" s="187"/>
      <c r="AT140" s="200"/>
      <c r="AU140" s="137"/>
      <c r="AV140" s="135"/>
      <c r="AW140" s="135"/>
      <c r="AX140" s="135"/>
      <c r="AY140" s="135"/>
      <c r="AZ140" s="136"/>
    </row>
    <row r="141" spans="1:52" ht="36" customHeight="1" x14ac:dyDescent="0.2">
      <c r="A141" s="73">
        <v>123</v>
      </c>
      <c r="B141" s="170"/>
      <c r="C141" s="167"/>
      <c r="D141" s="167"/>
      <c r="E141" s="167"/>
      <c r="F141" s="167"/>
      <c r="G141" s="167"/>
      <c r="H141" s="167"/>
      <c r="I141" s="167"/>
      <c r="J141" s="167"/>
      <c r="K141" s="167"/>
      <c r="L141" s="167"/>
      <c r="M141" s="167"/>
      <c r="N141" s="167"/>
      <c r="O141" s="167"/>
      <c r="P141" s="168"/>
      <c r="Q141" s="168"/>
      <c r="R141" s="169"/>
      <c r="S141" s="169"/>
      <c r="T141" s="169"/>
      <c r="U141" s="134"/>
      <c r="V141" s="135"/>
      <c r="W141" s="135"/>
      <c r="X141" s="136"/>
      <c r="Y141" s="132"/>
      <c r="Z141" s="133"/>
      <c r="AA141" s="133"/>
      <c r="AB141" s="186"/>
      <c r="AC141" s="186"/>
      <c r="AD141" s="185"/>
      <c r="AE141" s="185"/>
      <c r="AF141" s="185"/>
      <c r="AG141" s="187">
        <f t="shared" si="6"/>
        <v>0</v>
      </c>
      <c r="AH141" s="187"/>
      <c r="AI141" s="187"/>
      <c r="AJ141" s="53"/>
      <c r="AK141" s="188"/>
      <c r="AL141" s="188"/>
      <c r="AM141" s="186"/>
      <c r="AN141" s="186"/>
      <c r="AO141" s="185"/>
      <c r="AP141" s="185"/>
      <c r="AQ141" s="185"/>
      <c r="AR141" s="187">
        <f t="shared" si="7"/>
        <v>0</v>
      </c>
      <c r="AS141" s="187"/>
      <c r="AT141" s="200"/>
      <c r="AU141" s="137"/>
      <c r="AV141" s="135"/>
      <c r="AW141" s="135"/>
      <c r="AX141" s="135"/>
      <c r="AY141" s="135"/>
      <c r="AZ141" s="136"/>
    </row>
    <row r="142" spans="1:52" ht="36" customHeight="1" x14ac:dyDescent="0.2">
      <c r="A142" s="73">
        <v>124</v>
      </c>
      <c r="B142" s="170"/>
      <c r="C142" s="167"/>
      <c r="D142" s="167"/>
      <c r="E142" s="167"/>
      <c r="F142" s="167"/>
      <c r="G142" s="167"/>
      <c r="H142" s="167"/>
      <c r="I142" s="167"/>
      <c r="J142" s="167"/>
      <c r="K142" s="167"/>
      <c r="L142" s="167"/>
      <c r="M142" s="167"/>
      <c r="N142" s="167"/>
      <c r="O142" s="167"/>
      <c r="P142" s="168"/>
      <c r="Q142" s="168"/>
      <c r="R142" s="169"/>
      <c r="S142" s="169"/>
      <c r="T142" s="169"/>
      <c r="U142" s="134"/>
      <c r="V142" s="135"/>
      <c r="W142" s="135"/>
      <c r="X142" s="136"/>
      <c r="Y142" s="132"/>
      <c r="Z142" s="133"/>
      <c r="AA142" s="133"/>
      <c r="AB142" s="186"/>
      <c r="AC142" s="186"/>
      <c r="AD142" s="185"/>
      <c r="AE142" s="185"/>
      <c r="AF142" s="185"/>
      <c r="AG142" s="187">
        <f t="shared" si="6"/>
        <v>0</v>
      </c>
      <c r="AH142" s="187"/>
      <c r="AI142" s="187"/>
      <c r="AJ142" s="53"/>
      <c r="AK142" s="188"/>
      <c r="AL142" s="188"/>
      <c r="AM142" s="186"/>
      <c r="AN142" s="186"/>
      <c r="AO142" s="185"/>
      <c r="AP142" s="185"/>
      <c r="AQ142" s="185"/>
      <c r="AR142" s="187">
        <f t="shared" si="7"/>
        <v>0</v>
      </c>
      <c r="AS142" s="187"/>
      <c r="AT142" s="200"/>
      <c r="AU142" s="137"/>
      <c r="AV142" s="135"/>
      <c r="AW142" s="135"/>
      <c r="AX142" s="135"/>
      <c r="AY142" s="135"/>
      <c r="AZ142" s="136"/>
    </row>
    <row r="143" spans="1:52" ht="36" customHeight="1" x14ac:dyDescent="0.2">
      <c r="A143" s="73">
        <v>125</v>
      </c>
      <c r="B143" s="170"/>
      <c r="C143" s="167"/>
      <c r="D143" s="167"/>
      <c r="E143" s="167"/>
      <c r="F143" s="167"/>
      <c r="G143" s="167"/>
      <c r="H143" s="167"/>
      <c r="I143" s="167"/>
      <c r="J143" s="167"/>
      <c r="K143" s="167"/>
      <c r="L143" s="167"/>
      <c r="M143" s="167"/>
      <c r="N143" s="167"/>
      <c r="O143" s="167"/>
      <c r="P143" s="168"/>
      <c r="Q143" s="168"/>
      <c r="R143" s="169"/>
      <c r="S143" s="169"/>
      <c r="T143" s="169"/>
      <c r="U143" s="134"/>
      <c r="V143" s="135"/>
      <c r="W143" s="135"/>
      <c r="X143" s="136"/>
      <c r="Y143" s="132"/>
      <c r="Z143" s="133"/>
      <c r="AA143" s="133"/>
      <c r="AB143" s="186"/>
      <c r="AC143" s="186"/>
      <c r="AD143" s="185"/>
      <c r="AE143" s="185"/>
      <c r="AF143" s="185"/>
      <c r="AG143" s="187">
        <f t="shared" si="6"/>
        <v>0</v>
      </c>
      <c r="AH143" s="187"/>
      <c r="AI143" s="187"/>
      <c r="AJ143" s="53"/>
      <c r="AK143" s="188"/>
      <c r="AL143" s="188"/>
      <c r="AM143" s="186"/>
      <c r="AN143" s="186"/>
      <c r="AO143" s="185"/>
      <c r="AP143" s="185"/>
      <c r="AQ143" s="185"/>
      <c r="AR143" s="187">
        <f t="shared" si="7"/>
        <v>0</v>
      </c>
      <c r="AS143" s="187"/>
      <c r="AT143" s="200"/>
      <c r="AU143" s="137"/>
      <c r="AV143" s="135"/>
      <c r="AW143" s="135"/>
      <c r="AX143" s="135"/>
      <c r="AY143" s="135"/>
      <c r="AZ143" s="136"/>
    </row>
    <row r="144" spans="1:52" ht="36" customHeight="1" x14ac:dyDescent="0.2">
      <c r="A144" s="73">
        <v>126</v>
      </c>
      <c r="B144" s="170"/>
      <c r="C144" s="167"/>
      <c r="D144" s="167"/>
      <c r="E144" s="167"/>
      <c r="F144" s="167"/>
      <c r="G144" s="167"/>
      <c r="H144" s="167"/>
      <c r="I144" s="167"/>
      <c r="J144" s="167"/>
      <c r="K144" s="167"/>
      <c r="L144" s="167"/>
      <c r="M144" s="167"/>
      <c r="N144" s="167"/>
      <c r="O144" s="167"/>
      <c r="P144" s="168"/>
      <c r="Q144" s="168"/>
      <c r="R144" s="169"/>
      <c r="S144" s="169"/>
      <c r="T144" s="169"/>
      <c r="U144" s="134"/>
      <c r="V144" s="135"/>
      <c r="W144" s="135"/>
      <c r="X144" s="136"/>
      <c r="Y144" s="132"/>
      <c r="Z144" s="133"/>
      <c r="AA144" s="133"/>
      <c r="AB144" s="186"/>
      <c r="AC144" s="186"/>
      <c r="AD144" s="185"/>
      <c r="AE144" s="185"/>
      <c r="AF144" s="185"/>
      <c r="AG144" s="187">
        <f t="shared" si="6"/>
        <v>0</v>
      </c>
      <c r="AH144" s="187"/>
      <c r="AI144" s="187"/>
      <c r="AJ144" s="53"/>
      <c r="AK144" s="188"/>
      <c r="AL144" s="188"/>
      <c r="AM144" s="186"/>
      <c r="AN144" s="186"/>
      <c r="AO144" s="185"/>
      <c r="AP144" s="185"/>
      <c r="AQ144" s="185"/>
      <c r="AR144" s="187">
        <f t="shared" si="7"/>
        <v>0</v>
      </c>
      <c r="AS144" s="187"/>
      <c r="AT144" s="200"/>
      <c r="AU144" s="137"/>
      <c r="AV144" s="135"/>
      <c r="AW144" s="135"/>
      <c r="AX144" s="135"/>
      <c r="AY144" s="135"/>
      <c r="AZ144" s="136"/>
    </row>
    <row r="145" spans="1:52" ht="36" customHeight="1" x14ac:dyDescent="0.2">
      <c r="A145" s="73">
        <v>127</v>
      </c>
      <c r="B145" s="170"/>
      <c r="C145" s="167"/>
      <c r="D145" s="167"/>
      <c r="E145" s="167"/>
      <c r="F145" s="167"/>
      <c r="G145" s="167"/>
      <c r="H145" s="167"/>
      <c r="I145" s="167"/>
      <c r="J145" s="167"/>
      <c r="K145" s="167"/>
      <c r="L145" s="167"/>
      <c r="M145" s="167"/>
      <c r="N145" s="167"/>
      <c r="O145" s="167"/>
      <c r="P145" s="168"/>
      <c r="Q145" s="168"/>
      <c r="R145" s="169"/>
      <c r="S145" s="169"/>
      <c r="T145" s="169"/>
      <c r="U145" s="134"/>
      <c r="V145" s="135"/>
      <c r="W145" s="135"/>
      <c r="X145" s="136"/>
      <c r="Y145" s="132"/>
      <c r="Z145" s="133"/>
      <c r="AA145" s="133"/>
      <c r="AB145" s="186"/>
      <c r="AC145" s="186"/>
      <c r="AD145" s="185"/>
      <c r="AE145" s="185"/>
      <c r="AF145" s="185"/>
      <c r="AG145" s="187">
        <f t="shared" si="6"/>
        <v>0</v>
      </c>
      <c r="AH145" s="187"/>
      <c r="AI145" s="187"/>
      <c r="AJ145" s="53"/>
      <c r="AK145" s="188"/>
      <c r="AL145" s="188"/>
      <c r="AM145" s="186"/>
      <c r="AN145" s="186"/>
      <c r="AO145" s="185"/>
      <c r="AP145" s="185"/>
      <c r="AQ145" s="185"/>
      <c r="AR145" s="187">
        <f t="shared" si="7"/>
        <v>0</v>
      </c>
      <c r="AS145" s="187"/>
      <c r="AT145" s="200"/>
      <c r="AU145" s="137"/>
      <c r="AV145" s="135"/>
      <c r="AW145" s="135"/>
      <c r="AX145" s="135"/>
      <c r="AY145" s="135"/>
      <c r="AZ145" s="136"/>
    </row>
    <row r="146" spans="1:52" ht="36" customHeight="1" x14ac:dyDescent="0.2">
      <c r="A146" s="73">
        <v>128</v>
      </c>
      <c r="B146" s="170"/>
      <c r="C146" s="167"/>
      <c r="D146" s="167"/>
      <c r="E146" s="167"/>
      <c r="F146" s="167"/>
      <c r="G146" s="167"/>
      <c r="H146" s="167"/>
      <c r="I146" s="167"/>
      <c r="J146" s="167"/>
      <c r="K146" s="167"/>
      <c r="L146" s="167"/>
      <c r="M146" s="167"/>
      <c r="N146" s="167"/>
      <c r="O146" s="167"/>
      <c r="P146" s="168"/>
      <c r="Q146" s="168"/>
      <c r="R146" s="169"/>
      <c r="S146" s="169"/>
      <c r="T146" s="169"/>
      <c r="U146" s="134"/>
      <c r="V146" s="135"/>
      <c r="W146" s="135"/>
      <c r="X146" s="136"/>
      <c r="Y146" s="132"/>
      <c r="Z146" s="133"/>
      <c r="AA146" s="133"/>
      <c r="AB146" s="186"/>
      <c r="AC146" s="186"/>
      <c r="AD146" s="185"/>
      <c r="AE146" s="185"/>
      <c r="AF146" s="185"/>
      <c r="AG146" s="187">
        <f t="shared" si="6"/>
        <v>0</v>
      </c>
      <c r="AH146" s="187"/>
      <c r="AI146" s="187"/>
      <c r="AJ146" s="53"/>
      <c r="AK146" s="188"/>
      <c r="AL146" s="188"/>
      <c r="AM146" s="186"/>
      <c r="AN146" s="186"/>
      <c r="AO146" s="185"/>
      <c r="AP146" s="185"/>
      <c r="AQ146" s="185"/>
      <c r="AR146" s="187">
        <f t="shared" si="7"/>
        <v>0</v>
      </c>
      <c r="AS146" s="187"/>
      <c r="AT146" s="200"/>
      <c r="AU146" s="137"/>
      <c r="AV146" s="135"/>
      <c r="AW146" s="135"/>
      <c r="AX146" s="135"/>
      <c r="AY146" s="135"/>
      <c r="AZ146" s="136"/>
    </row>
    <row r="147" spans="1:52" ht="36" customHeight="1" x14ac:dyDescent="0.2">
      <c r="A147" s="73">
        <v>129</v>
      </c>
      <c r="B147" s="170"/>
      <c r="C147" s="167"/>
      <c r="D147" s="167"/>
      <c r="E147" s="167"/>
      <c r="F147" s="167"/>
      <c r="G147" s="167"/>
      <c r="H147" s="167"/>
      <c r="I147" s="167"/>
      <c r="J147" s="167"/>
      <c r="K147" s="167"/>
      <c r="L147" s="167"/>
      <c r="M147" s="167"/>
      <c r="N147" s="167"/>
      <c r="O147" s="167"/>
      <c r="P147" s="168"/>
      <c r="Q147" s="168"/>
      <c r="R147" s="169"/>
      <c r="S147" s="169"/>
      <c r="T147" s="169"/>
      <c r="U147" s="134"/>
      <c r="V147" s="135"/>
      <c r="W147" s="135"/>
      <c r="X147" s="136"/>
      <c r="Y147" s="132"/>
      <c r="Z147" s="133"/>
      <c r="AA147" s="133"/>
      <c r="AB147" s="186"/>
      <c r="AC147" s="186"/>
      <c r="AD147" s="185"/>
      <c r="AE147" s="185"/>
      <c r="AF147" s="185"/>
      <c r="AG147" s="187">
        <f t="shared" ref="AG147:AG178" si="8">AD147*AB147</f>
        <v>0</v>
      </c>
      <c r="AH147" s="187"/>
      <c r="AI147" s="187"/>
      <c r="AJ147" s="53"/>
      <c r="AK147" s="188"/>
      <c r="AL147" s="188"/>
      <c r="AM147" s="186"/>
      <c r="AN147" s="186"/>
      <c r="AO147" s="185"/>
      <c r="AP147" s="185"/>
      <c r="AQ147" s="185"/>
      <c r="AR147" s="187">
        <f t="shared" ref="AR147:AR178" si="9">AO147*AM147</f>
        <v>0</v>
      </c>
      <c r="AS147" s="187"/>
      <c r="AT147" s="200"/>
      <c r="AU147" s="137"/>
      <c r="AV147" s="135"/>
      <c r="AW147" s="135"/>
      <c r="AX147" s="135"/>
      <c r="AY147" s="135"/>
      <c r="AZ147" s="136"/>
    </row>
    <row r="148" spans="1:52" ht="36" customHeight="1" x14ac:dyDescent="0.2">
      <c r="A148" s="73">
        <v>130</v>
      </c>
      <c r="B148" s="170"/>
      <c r="C148" s="167"/>
      <c r="D148" s="167"/>
      <c r="E148" s="167"/>
      <c r="F148" s="167"/>
      <c r="G148" s="167"/>
      <c r="H148" s="167"/>
      <c r="I148" s="167"/>
      <c r="J148" s="167"/>
      <c r="K148" s="167"/>
      <c r="L148" s="167"/>
      <c r="M148" s="167"/>
      <c r="N148" s="167"/>
      <c r="O148" s="167"/>
      <c r="P148" s="168"/>
      <c r="Q148" s="168"/>
      <c r="R148" s="169"/>
      <c r="S148" s="169"/>
      <c r="T148" s="169"/>
      <c r="U148" s="134"/>
      <c r="V148" s="135"/>
      <c r="W148" s="135"/>
      <c r="X148" s="136"/>
      <c r="Y148" s="132"/>
      <c r="Z148" s="133"/>
      <c r="AA148" s="133"/>
      <c r="AB148" s="186"/>
      <c r="AC148" s="186"/>
      <c r="AD148" s="185"/>
      <c r="AE148" s="185"/>
      <c r="AF148" s="185"/>
      <c r="AG148" s="187">
        <f t="shared" si="8"/>
        <v>0</v>
      </c>
      <c r="AH148" s="187"/>
      <c r="AI148" s="187"/>
      <c r="AJ148" s="53"/>
      <c r="AK148" s="188"/>
      <c r="AL148" s="188"/>
      <c r="AM148" s="186"/>
      <c r="AN148" s="186"/>
      <c r="AO148" s="185"/>
      <c r="AP148" s="185"/>
      <c r="AQ148" s="185"/>
      <c r="AR148" s="187">
        <f t="shared" si="9"/>
        <v>0</v>
      </c>
      <c r="AS148" s="187"/>
      <c r="AT148" s="200"/>
      <c r="AU148" s="137"/>
      <c r="AV148" s="135"/>
      <c r="AW148" s="135"/>
      <c r="AX148" s="135"/>
      <c r="AY148" s="135"/>
      <c r="AZ148" s="136"/>
    </row>
    <row r="149" spans="1:52" ht="36" customHeight="1" x14ac:dyDescent="0.2">
      <c r="A149" s="73">
        <v>131</v>
      </c>
      <c r="B149" s="170"/>
      <c r="C149" s="167"/>
      <c r="D149" s="167"/>
      <c r="E149" s="167"/>
      <c r="F149" s="167"/>
      <c r="G149" s="167"/>
      <c r="H149" s="167"/>
      <c r="I149" s="167"/>
      <c r="J149" s="167"/>
      <c r="K149" s="167"/>
      <c r="L149" s="167"/>
      <c r="M149" s="167"/>
      <c r="N149" s="167"/>
      <c r="O149" s="167"/>
      <c r="P149" s="168"/>
      <c r="Q149" s="168"/>
      <c r="R149" s="169"/>
      <c r="S149" s="169"/>
      <c r="T149" s="169"/>
      <c r="U149" s="134"/>
      <c r="V149" s="135"/>
      <c r="W149" s="135"/>
      <c r="X149" s="136"/>
      <c r="Y149" s="132"/>
      <c r="Z149" s="133"/>
      <c r="AA149" s="133"/>
      <c r="AB149" s="186"/>
      <c r="AC149" s="186"/>
      <c r="AD149" s="185"/>
      <c r="AE149" s="185"/>
      <c r="AF149" s="185"/>
      <c r="AG149" s="187">
        <f t="shared" si="8"/>
        <v>0</v>
      </c>
      <c r="AH149" s="187"/>
      <c r="AI149" s="187"/>
      <c r="AJ149" s="53"/>
      <c r="AK149" s="188"/>
      <c r="AL149" s="188"/>
      <c r="AM149" s="186"/>
      <c r="AN149" s="186"/>
      <c r="AO149" s="185"/>
      <c r="AP149" s="185"/>
      <c r="AQ149" s="185"/>
      <c r="AR149" s="187">
        <f t="shared" si="9"/>
        <v>0</v>
      </c>
      <c r="AS149" s="187"/>
      <c r="AT149" s="200"/>
      <c r="AU149" s="137"/>
      <c r="AV149" s="135"/>
      <c r="AW149" s="135"/>
      <c r="AX149" s="135"/>
      <c r="AY149" s="135"/>
      <c r="AZ149" s="136"/>
    </row>
    <row r="150" spans="1:52" ht="36" customHeight="1" x14ac:dyDescent="0.2">
      <c r="A150" s="73">
        <v>132</v>
      </c>
      <c r="B150" s="170"/>
      <c r="C150" s="167"/>
      <c r="D150" s="167"/>
      <c r="E150" s="167"/>
      <c r="F150" s="167"/>
      <c r="G150" s="167"/>
      <c r="H150" s="167"/>
      <c r="I150" s="167"/>
      <c r="J150" s="167"/>
      <c r="K150" s="167"/>
      <c r="L150" s="167"/>
      <c r="M150" s="167"/>
      <c r="N150" s="167"/>
      <c r="O150" s="167"/>
      <c r="P150" s="168"/>
      <c r="Q150" s="168"/>
      <c r="R150" s="169"/>
      <c r="S150" s="169"/>
      <c r="T150" s="169"/>
      <c r="U150" s="134"/>
      <c r="V150" s="135"/>
      <c r="W150" s="135"/>
      <c r="X150" s="136"/>
      <c r="Y150" s="132"/>
      <c r="Z150" s="133"/>
      <c r="AA150" s="133"/>
      <c r="AB150" s="186"/>
      <c r="AC150" s="186"/>
      <c r="AD150" s="185"/>
      <c r="AE150" s="185"/>
      <c r="AF150" s="185"/>
      <c r="AG150" s="187">
        <f t="shared" si="8"/>
        <v>0</v>
      </c>
      <c r="AH150" s="187"/>
      <c r="AI150" s="187"/>
      <c r="AJ150" s="53"/>
      <c r="AK150" s="188"/>
      <c r="AL150" s="188"/>
      <c r="AM150" s="186"/>
      <c r="AN150" s="186"/>
      <c r="AO150" s="185"/>
      <c r="AP150" s="185"/>
      <c r="AQ150" s="185"/>
      <c r="AR150" s="187">
        <f t="shared" si="9"/>
        <v>0</v>
      </c>
      <c r="AS150" s="187"/>
      <c r="AT150" s="200"/>
      <c r="AU150" s="137"/>
      <c r="AV150" s="135"/>
      <c r="AW150" s="135"/>
      <c r="AX150" s="135"/>
      <c r="AY150" s="135"/>
      <c r="AZ150" s="136"/>
    </row>
    <row r="151" spans="1:52" ht="36" customHeight="1" x14ac:dyDescent="0.2">
      <c r="A151" s="73">
        <v>133</v>
      </c>
      <c r="B151" s="170"/>
      <c r="C151" s="167"/>
      <c r="D151" s="167"/>
      <c r="E151" s="167"/>
      <c r="F151" s="167"/>
      <c r="G151" s="167"/>
      <c r="H151" s="167"/>
      <c r="I151" s="167"/>
      <c r="J151" s="167"/>
      <c r="K151" s="167"/>
      <c r="L151" s="167"/>
      <c r="M151" s="167"/>
      <c r="N151" s="167"/>
      <c r="O151" s="167"/>
      <c r="P151" s="168"/>
      <c r="Q151" s="168"/>
      <c r="R151" s="169"/>
      <c r="S151" s="169"/>
      <c r="T151" s="169"/>
      <c r="U151" s="134"/>
      <c r="V151" s="135"/>
      <c r="W151" s="135"/>
      <c r="X151" s="136"/>
      <c r="Y151" s="132"/>
      <c r="Z151" s="133"/>
      <c r="AA151" s="133"/>
      <c r="AB151" s="186"/>
      <c r="AC151" s="186"/>
      <c r="AD151" s="185"/>
      <c r="AE151" s="185"/>
      <c r="AF151" s="185"/>
      <c r="AG151" s="187">
        <f t="shared" si="8"/>
        <v>0</v>
      </c>
      <c r="AH151" s="187"/>
      <c r="AI151" s="187"/>
      <c r="AJ151" s="53"/>
      <c r="AK151" s="188"/>
      <c r="AL151" s="188"/>
      <c r="AM151" s="186"/>
      <c r="AN151" s="186"/>
      <c r="AO151" s="185"/>
      <c r="AP151" s="185"/>
      <c r="AQ151" s="185"/>
      <c r="AR151" s="187">
        <f t="shared" si="9"/>
        <v>0</v>
      </c>
      <c r="AS151" s="187"/>
      <c r="AT151" s="200"/>
      <c r="AU151" s="137"/>
      <c r="AV151" s="135"/>
      <c r="AW151" s="135"/>
      <c r="AX151" s="135"/>
      <c r="AY151" s="135"/>
      <c r="AZ151" s="136"/>
    </row>
    <row r="152" spans="1:52" ht="36" customHeight="1" x14ac:dyDescent="0.2">
      <c r="A152" s="73">
        <v>134</v>
      </c>
      <c r="B152" s="170"/>
      <c r="C152" s="167"/>
      <c r="D152" s="167"/>
      <c r="E152" s="167"/>
      <c r="F152" s="167"/>
      <c r="G152" s="167"/>
      <c r="H152" s="167"/>
      <c r="I152" s="167"/>
      <c r="J152" s="167"/>
      <c r="K152" s="167"/>
      <c r="L152" s="167"/>
      <c r="M152" s="167"/>
      <c r="N152" s="167"/>
      <c r="O152" s="167"/>
      <c r="P152" s="168"/>
      <c r="Q152" s="168"/>
      <c r="R152" s="169"/>
      <c r="S152" s="169"/>
      <c r="T152" s="169"/>
      <c r="U152" s="134"/>
      <c r="V152" s="135"/>
      <c r="W152" s="135"/>
      <c r="X152" s="136"/>
      <c r="Y152" s="132"/>
      <c r="Z152" s="133"/>
      <c r="AA152" s="133"/>
      <c r="AB152" s="186"/>
      <c r="AC152" s="186"/>
      <c r="AD152" s="185"/>
      <c r="AE152" s="185"/>
      <c r="AF152" s="185"/>
      <c r="AG152" s="187">
        <f t="shared" si="8"/>
        <v>0</v>
      </c>
      <c r="AH152" s="187"/>
      <c r="AI152" s="187"/>
      <c r="AJ152" s="53"/>
      <c r="AK152" s="188"/>
      <c r="AL152" s="188"/>
      <c r="AM152" s="186"/>
      <c r="AN152" s="186"/>
      <c r="AO152" s="185"/>
      <c r="AP152" s="185"/>
      <c r="AQ152" s="185"/>
      <c r="AR152" s="187">
        <f t="shared" si="9"/>
        <v>0</v>
      </c>
      <c r="AS152" s="187"/>
      <c r="AT152" s="200"/>
      <c r="AU152" s="137"/>
      <c r="AV152" s="135"/>
      <c r="AW152" s="135"/>
      <c r="AX152" s="135"/>
      <c r="AY152" s="135"/>
      <c r="AZ152" s="136"/>
    </row>
    <row r="153" spans="1:52" ht="36" customHeight="1" x14ac:dyDescent="0.2">
      <c r="A153" s="73">
        <v>135</v>
      </c>
      <c r="B153" s="170"/>
      <c r="C153" s="167"/>
      <c r="D153" s="167"/>
      <c r="E153" s="167"/>
      <c r="F153" s="167"/>
      <c r="G153" s="167"/>
      <c r="H153" s="167"/>
      <c r="I153" s="167"/>
      <c r="J153" s="167"/>
      <c r="K153" s="167"/>
      <c r="L153" s="167"/>
      <c r="M153" s="167"/>
      <c r="N153" s="167"/>
      <c r="O153" s="167"/>
      <c r="P153" s="168"/>
      <c r="Q153" s="168"/>
      <c r="R153" s="169"/>
      <c r="S153" s="169"/>
      <c r="T153" s="169"/>
      <c r="U153" s="134"/>
      <c r="V153" s="135"/>
      <c r="W153" s="135"/>
      <c r="X153" s="136"/>
      <c r="Y153" s="132"/>
      <c r="Z153" s="133"/>
      <c r="AA153" s="133"/>
      <c r="AB153" s="186"/>
      <c r="AC153" s="186"/>
      <c r="AD153" s="185"/>
      <c r="AE153" s="185"/>
      <c r="AF153" s="185"/>
      <c r="AG153" s="187">
        <f t="shared" si="8"/>
        <v>0</v>
      </c>
      <c r="AH153" s="187"/>
      <c r="AI153" s="187"/>
      <c r="AJ153" s="53"/>
      <c r="AK153" s="188"/>
      <c r="AL153" s="188"/>
      <c r="AM153" s="186"/>
      <c r="AN153" s="186"/>
      <c r="AO153" s="185"/>
      <c r="AP153" s="185"/>
      <c r="AQ153" s="185"/>
      <c r="AR153" s="187">
        <f t="shared" si="9"/>
        <v>0</v>
      </c>
      <c r="AS153" s="187"/>
      <c r="AT153" s="200"/>
      <c r="AU153" s="137"/>
      <c r="AV153" s="135"/>
      <c r="AW153" s="135"/>
      <c r="AX153" s="135"/>
      <c r="AY153" s="135"/>
      <c r="AZ153" s="136"/>
    </row>
    <row r="154" spans="1:52" ht="36" customHeight="1" x14ac:dyDescent="0.2">
      <c r="A154" s="73">
        <v>136</v>
      </c>
      <c r="B154" s="170"/>
      <c r="C154" s="167"/>
      <c r="D154" s="167"/>
      <c r="E154" s="167"/>
      <c r="F154" s="167"/>
      <c r="G154" s="167"/>
      <c r="H154" s="167"/>
      <c r="I154" s="167"/>
      <c r="J154" s="167"/>
      <c r="K154" s="167"/>
      <c r="L154" s="167"/>
      <c r="M154" s="167"/>
      <c r="N154" s="167"/>
      <c r="O154" s="167"/>
      <c r="P154" s="168"/>
      <c r="Q154" s="168"/>
      <c r="R154" s="169"/>
      <c r="S154" s="169"/>
      <c r="T154" s="169"/>
      <c r="U154" s="134"/>
      <c r="V154" s="135"/>
      <c r="W154" s="135"/>
      <c r="X154" s="136"/>
      <c r="Y154" s="132"/>
      <c r="Z154" s="133"/>
      <c r="AA154" s="133"/>
      <c r="AB154" s="186"/>
      <c r="AC154" s="186"/>
      <c r="AD154" s="185"/>
      <c r="AE154" s="185"/>
      <c r="AF154" s="185"/>
      <c r="AG154" s="187">
        <f t="shared" si="8"/>
        <v>0</v>
      </c>
      <c r="AH154" s="187"/>
      <c r="AI154" s="187"/>
      <c r="AJ154" s="53"/>
      <c r="AK154" s="188"/>
      <c r="AL154" s="188"/>
      <c r="AM154" s="186"/>
      <c r="AN154" s="186"/>
      <c r="AO154" s="185"/>
      <c r="AP154" s="185"/>
      <c r="AQ154" s="185"/>
      <c r="AR154" s="187">
        <f t="shared" si="9"/>
        <v>0</v>
      </c>
      <c r="AS154" s="187"/>
      <c r="AT154" s="200"/>
      <c r="AU154" s="137"/>
      <c r="AV154" s="135"/>
      <c r="AW154" s="135"/>
      <c r="AX154" s="135"/>
      <c r="AY154" s="135"/>
      <c r="AZ154" s="136"/>
    </row>
    <row r="155" spans="1:52" ht="36" customHeight="1" x14ac:dyDescent="0.2">
      <c r="A155" s="73">
        <v>137</v>
      </c>
      <c r="B155" s="170"/>
      <c r="C155" s="167"/>
      <c r="D155" s="167"/>
      <c r="E155" s="167"/>
      <c r="F155" s="167"/>
      <c r="G155" s="167"/>
      <c r="H155" s="167"/>
      <c r="I155" s="167"/>
      <c r="J155" s="167"/>
      <c r="K155" s="167"/>
      <c r="L155" s="167"/>
      <c r="M155" s="167"/>
      <c r="N155" s="167"/>
      <c r="O155" s="167"/>
      <c r="P155" s="168"/>
      <c r="Q155" s="168"/>
      <c r="R155" s="169"/>
      <c r="S155" s="169"/>
      <c r="T155" s="169"/>
      <c r="U155" s="134"/>
      <c r="V155" s="135"/>
      <c r="W155" s="135"/>
      <c r="X155" s="136"/>
      <c r="Y155" s="132"/>
      <c r="Z155" s="133"/>
      <c r="AA155" s="133"/>
      <c r="AB155" s="186"/>
      <c r="AC155" s="186"/>
      <c r="AD155" s="185"/>
      <c r="AE155" s="185"/>
      <c r="AF155" s="185"/>
      <c r="AG155" s="187">
        <f t="shared" si="8"/>
        <v>0</v>
      </c>
      <c r="AH155" s="187"/>
      <c r="AI155" s="187"/>
      <c r="AJ155" s="53"/>
      <c r="AK155" s="188"/>
      <c r="AL155" s="188"/>
      <c r="AM155" s="186"/>
      <c r="AN155" s="186"/>
      <c r="AO155" s="185"/>
      <c r="AP155" s="185"/>
      <c r="AQ155" s="185"/>
      <c r="AR155" s="187">
        <f t="shared" si="9"/>
        <v>0</v>
      </c>
      <c r="AS155" s="187"/>
      <c r="AT155" s="200"/>
      <c r="AU155" s="137"/>
      <c r="AV155" s="135"/>
      <c r="AW155" s="135"/>
      <c r="AX155" s="135"/>
      <c r="AY155" s="135"/>
      <c r="AZ155" s="136"/>
    </row>
    <row r="156" spans="1:52" ht="36" customHeight="1" x14ac:dyDescent="0.2">
      <c r="A156" s="73">
        <v>138</v>
      </c>
      <c r="B156" s="170"/>
      <c r="C156" s="167"/>
      <c r="D156" s="167"/>
      <c r="E156" s="167"/>
      <c r="F156" s="167"/>
      <c r="G156" s="167"/>
      <c r="H156" s="167"/>
      <c r="I156" s="167"/>
      <c r="J156" s="167"/>
      <c r="K156" s="167"/>
      <c r="L156" s="167"/>
      <c r="M156" s="167"/>
      <c r="N156" s="167"/>
      <c r="O156" s="167"/>
      <c r="P156" s="168"/>
      <c r="Q156" s="168"/>
      <c r="R156" s="169"/>
      <c r="S156" s="169"/>
      <c r="T156" s="169"/>
      <c r="U156" s="134"/>
      <c r="V156" s="135"/>
      <c r="W156" s="135"/>
      <c r="X156" s="136"/>
      <c r="Y156" s="132"/>
      <c r="Z156" s="133"/>
      <c r="AA156" s="133"/>
      <c r="AB156" s="186"/>
      <c r="AC156" s="186"/>
      <c r="AD156" s="185"/>
      <c r="AE156" s="185"/>
      <c r="AF156" s="185"/>
      <c r="AG156" s="187">
        <f t="shared" si="8"/>
        <v>0</v>
      </c>
      <c r="AH156" s="187"/>
      <c r="AI156" s="187"/>
      <c r="AJ156" s="53"/>
      <c r="AK156" s="188"/>
      <c r="AL156" s="188"/>
      <c r="AM156" s="186"/>
      <c r="AN156" s="186"/>
      <c r="AO156" s="185"/>
      <c r="AP156" s="185"/>
      <c r="AQ156" s="185"/>
      <c r="AR156" s="187">
        <f t="shared" si="9"/>
        <v>0</v>
      </c>
      <c r="AS156" s="187"/>
      <c r="AT156" s="200"/>
      <c r="AU156" s="137"/>
      <c r="AV156" s="135"/>
      <c r="AW156" s="135"/>
      <c r="AX156" s="135"/>
      <c r="AY156" s="135"/>
      <c r="AZ156" s="136"/>
    </row>
    <row r="157" spans="1:52" ht="36" customHeight="1" x14ac:dyDescent="0.2">
      <c r="A157" s="73">
        <v>139</v>
      </c>
      <c r="B157" s="170"/>
      <c r="C157" s="167"/>
      <c r="D157" s="167"/>
      <c r="E157" s="167"/>
      <c r="F157" s="167"/>
      <c r="G157" s="167"/>
      <c r="H157" s="167"/>
      <c r="I157" s="167"/>
      <c r="J157" s="167"/>
      <c r="K157" s="167"/>
      <c r="L157" s="167"/>
      <c r="M157" s="167"/>
      <c r="N157" s="167"/>
      <c r="O157" s="167"/>
      <c r="P157" s="168"/>
      <c r="Q157" s="168"/>
      <c r="R157" s="169"/>
      <c r="S157" s="169"/>
      <c r="T157" s="169"/>
      <c r="U157" s="134"/>
      <c r="V157" s="135"/>
      <c r="W157" s="135"/>
      <c r="X157" s="136"/>
      <c r="Y157" s="132"/>
      <c r="Z157" s="133"/>
      <c r="AA157" s="133"/>
      <c r="AB157" s="186"/>
      <c r="AC157" s="186"/>
      <c r="AD157" s="185"/>
      <c r="AE157" s="185"/>
      <c r="AF157" s="185"/>
      <c r="AG157" s="187">
        <f t="shared" si="8"/>
        <v>0</v>
      </c>
      <c r="AH157" s="187"/>
      <c r="AI157" s="187"/>
      <c r="AJ157" s="53"/>
      <c r="AK157" s="188"/>
      <c r="AL157" s="188"/>
      <c r="AM157" s="186"/>
      <c r="AN157" s="186"/>
      <c r="AO157" s="185"/>
      <c r="AP157" s="185"/>
      <c r="AQ157" s="185"/>
      <c r="AR157" s="187">
        <f t="shared" si="9"/>
        <v>0</v>
      </c>
      <c r="AS157" s="187"/>
      <c r="AT157" s="200"/>
      <c r="AU157" s="137"/>
      <c r="AV157" s="135"/>
      <c r="AW157" s="135"/>
      <c r="AX157" s="135"/>
      <c r="AY157" s="135"/>
      <c r="AZ157" s="136"/>
    </row>
    <row r="158" spans="1:52" ht="36" customHeight="1" x14ac:dyDescent="0.2">
      <c r="A158" s="73">
        <v>140</v>
      </c>
      <c r="B158" s="170"/>
      <c r="C158" s="167"/>
      <c r="D158" s="167"/>
      <c r="E158" s="167"/>
      <c r="F158" s="167"/>
      <c r="G158" s="167"/>
      <c r="H158" s="167"/>
      <c r="I158" s="167"/>
      <c r="J158" s="167"/>
      <c r="K158" s="167"/>
      <c r="L158" s="167"/>
      <c r="M158" s="167"/>
      <c r="N158" s="167"/>
      <c r="O158" s="167"/>
      <c r="P158" s="168"/>
      <c r="Q158" s="168"/>
      <c r="R158" s="169"/>
      <c r="S158" s="169"/>
      <c r="T158" s="169"/>
      <c r="U158" s="134"/>
      <c r="V158" s="135"/>
      <c r="W158" s="135"/>
      <c r="X158" s="136"/>
      <c r="Y158" s="132"/>
      <c r="Z158" s="133"/>
      <c r="AA158" s="133"/>
      <c r="AB158" s="186"/>
      <c r="AC158" s="186"/>
      <c r="AD158" s="185"/>
      <c r="AE158" s="185"/>
      <c r="AF158" s="185"/>
      <c r="AG158" s="187">
        <f t="shared" si="8"/>
        <v>0</v>
      </c>
      <c r="AH158" s="187"/>
      <c r="AI158" s="187"/>
      <c r="AJ158" s="53"/>
      <c r="AK158" s="188"/>
      <c r="AL158" s="188"/>
      <c r="AM158" s="186"/>
      <c r="AN158" s="186"/>
      <c r="AO158" s="185"/>
      <c r="AP158" s="185"/>
      <c r="AQ158" s="185"/>
      <c r="AR158" s="187">
        <f t="shared" si="9"/>
        <v>0</v>
      </c>
      <c r="AS158" s="187"/>
      <c r="AT158" s="200"/>
      <c r="AU158" s="137"/>
      <c r="AV158" s="135"/>
      <c r="AW158" s="135"/>
      <c r="AX158" s="135"/>
      <c r="AY158" s="135"/>
      <c r="AZ158" s="136"/>
    </row>
    <row r="159" spans="1:52" ht="36" customHeight="1" x14ac:dyDescent="0.2">
      <c r="A159" s="73">
        <v>141</v>
      </c>
      <c r="B159" s="170"/>
      <c r="C159" s="167"/>
      <c r="D159" s="167"/>
      <c r="E159" s="167"/>
      <c r="F159" s="167"/>
      <c r="G159" s="167"/>
      <c r="H159" s="167"/>
      <c r="I159" s="167"/>
      <c r="J159" s="167"/>
      <c r="K159" s="167"/>
      <c r="L159" s="167"/>
      <c r="M159" s="167"/>
      <c r="N159" s="167"/>
      <c r="O159" s="167"/>
      <c r="P159" s="168"/>
      <c r="Q159" s="168"/>
      <c r="R159" s="169"/>
      <c r="S159" s="169"/>
      <c r="T159" s="169"/>
      <c r="U159" s="134"/>
      <c r="V159" s="135"/>
      <c r="W159" s="135"/>
      <c r="X159" s="136"/>
      <c r="Y159" s="132"/>
      <c r="Z159" s="133"/>
      <c r="AA159" s="133"/>
      <c r="AB159" s="186"/>
      <c r="AC159" s="186"/>
      <c r="AD159" s="185"/>
      <c r="AE159" s="185"/>
      <c r="AF159" s="185"/>
      <c r="AG159" s="187">
        <f t="shared" si="8"/>
        <v>0</v>
      </c>
      <c r="AH159" s="187"/>
      <c r="AI159" s="187"/>
      <c r="AJ159" s="53"/>
      <c r="AK159" s="188"/>
      <c r="AL159" s="188"/>
      <c r="AM159" s="186"/>
      <c r="AN159" s="186"/>
      <c r="AO159" s="185"/>
      <c r="AP159" s="185"/>
      <c r="AQ159" s="185"/>
      <c r="AR159" s="187">
        <f t="shared" si="9"/>
        <v>0</v>
      </c>
      <c r="AS159" s="187"/>
      <c r="AT159" s="200"/>
      <c r="AU159" s="137"/>
      <c r="AV159" s="135"/>
      <c r="AW159" s="135"/>
      <c r="AX159" s="135"/>
      <c r="AY159" s="135"/>
      <c r="AZ159" s="136"/>
    </row>
    <row r="160" spans="1:52" ht="36" customHeight="1" x14ac:dyDescent="0.2">
      <c r="A160" s="73">
        <v>142</v>
      </c>
      <c r="B160" s="170"/>
      <c r="C160" s="167"/>
      <c r="D160" s="167"/>
      <c r="E160" s="167"/>
      <c r="F160" s="167"/>
      <c r="G160" s="167"/>
      <c r="H160" s="167"/>
      <c r="I160" s="167"/>
      <c r="J160" s="167"/>
      <c r="K160" s="167"/>
      <c r="L160" s="167"/>
      <c r="M160" s="167"/>
      <c r="N160" s="167"/>
      <c r="O160" s="167"/>
      <c r="P160" s="168"/>
      <c r="Q160" s="168"/>
      <c r="R160" s="169"/>
      <c r="S160" s="169"/>
      <c r="T160" s="169"/>
      <c r="U160" s="134"/>
      <c r="V160" s="135"/>
      <c r="W160" s="135"/>
      <c r="X160" s="136"/>
      <c r="Y160" s="132"/>
      <c r="Z160" s="133"/>
      <c r="AA160" s="133"/>
      <c r="AB160" s="186"/>
      <c r="AC160" s="186"/>
      <c r="AD160" s="185"/>
      <c r="AE160" s="185"/>
      <c r="AF160" s="185"/>
      <c r="AG160" s="187">
        <f t="shared" si="8"/>
        <v>0</v>
      </c>
      <c r="AH160" s="187"/>
      <c r="AI160" s="187"/>
      <c r="AJ160" s="53"/>
      <c r="AK160" s="188"/>
      <c r="AL160" s="188"/>
      <c r="AM160" s="186"/>
      <c r="AN160" s="186"/>
      <c r="AO160" s="185"/>
      <c r="AP160" s="185"/>
      <c r="AQ160" s="185"/>
      <c r="AR160" s="187">
        <f t="shared" si="9"/>
        <v>0</v>
      </c>
      <c r="AS160" s="187"/>
      <c r="AT160" s="200"/>
      <c r="AU160" s="137"/>
      <c r="AV160" s="135"/>
      <c r="AW160" s="135"/>
      <c r="AX160" s="135"/>
      <c r="AY160" s="135"/>
      <c r="AZ160" s="136"/>
    </row>
    <row r="161" spans="1:52" ht="36" customHeight="1" x14ac:dyDescent="0.2">
      <c r="A161" s="73">
        <v>143</v>
      </c>
      <c r="B161" s="170"/>
      <c r="C161" s="167"/>
      <c r="D161" s="167"/>
      <c r="E161" s="167"/>
      <c r="F161" s="167"/>
      <c r="G161" s="167"/>
      <c r="H161" s="167"/>
      <c r="I161" s="167"/>
      <c r="J161" s="167"/>
      <c r="K161" s="167"/>
      <c r="L161" s="167"/>
      <c r="M161" s="167"/>
      <c r="N161" s="167"/>
      <c r="O161" s="167"/>
      <c r="P161" s="168"/>
      <c r="Q161" s="168"/>
      <c r="R161" s="169"/>
      <c r="S161" s="169"/>
      <c r="T161" s="169"/>
      <c r="U161" s="134"/>
      <c r="V161" s="135"/>
      <c r="W161" s="135"/>
      <c r="X161" s="136"/>
      <c r="Y161" s="132"/>
      <c r="Z161" s="133"/>
      <c r="AA161" s="133"/>
      <c r="AB161" s="186"/>
      <c r="AC161" s="186"/>
      <c r="AD161" s="185"/>
      <c r="AE161" s="185"/>
      <c r="AF161" s="185"/>
      <c r="AG161" s="187">
        <f t="shared" si="8"/>
        <v>0</v>
      </c>
      <c r="AH161" s="187"/>
      <c r="AI161" s="187"/>
      <c r="AJ161" s="53"/>
      <c r="AK161" s="188"/>
      <c r="AL161" s="188"/>
      <c r="AM161" s="186"/>
      <c r="AN161" s="186"/>
      <c r="AO161" s="185"/>
      <c r="AP161" s="185"/>
      <c r="AQ161" s="185"/>
      <c r="AR161" s="187">
        <f t="shared" si="9"/>
        <v>0</v>
      </c>
      <c r="AS161" s="187"/>
      <c r="AT161" s="200"/>
      <c r="AU161" s="137"/>
      <c r="AV161" s="135"/>
      <c r="AW161" s="135"/>
      <c r="AX161" s="135"/>
      <c r="AY161" s="135"/>
      <c r="AZ161" s="136"/>
    </row>
    <row r="162" spans="1:52" ht="36" customHeight="1" x14ac:dyDescent="0.2">
      <c r="A162" s="73">
        <v>144</v>
      </c>
      <c r="B162" s="170"/>
      <c r="C162" s="167"/>
      <c r="D162" s="167"/>
      <c r="E162" s="167"/>
      <c r="F162" s="167"/>
      <c r="G162" s="167"/>
      <c r="H162" s="167"/>
      <c r="I162" s="167"/>
      <c r="J162" s="167"/>
      <c r="K162" s="167"/>
      <c r="L162" s="167"/>
      <c r="M162" s="167"/>
      <c r="N162" s="167"/>
      <c r="O162" s="167"/>
      <c r="P162" s="168"/>
      <c r="Q162" s="168"/>
      <c r="R162" s="169"/>
      <c r="S162" s="169"/>
      <c r="T162" s="169"/>
      <c r="U162" s="134"/>
      <c r="V162" s="135"/>
      <c r="W162" s="135"/>
      <c r="X162" s="136"/>
      <c r="Y162" s="132"/>
      <c r="Z162" s="133"/>
      <c r="AA162" s="133"/>
      <c r="AB162" s="186"/>
      <c r="AC162" s="186"/>
      <c r="AD162" s="185"/>
      <c r="AE162" s="185"/>
      <c r="AF162" s="185"/>
      <c r="AG162" s="187">
        <f t="shared" si="8"/>
        <v>0</v>
      </c>
      <c r="AH162" s="187"/>
      <c r="AI162" s="187"/>
      <c r="AJ162" s="53"/>
      <c r="AK162" s="188"/>
      <c r="AL162" s="188"/>
      <c r="AM162" s="186"/>
      <c r="AN162" s="186"/>
      <c r="AO162" s="185"/>
      <c r="AP162" s="185"/>
      <c r="AQ162" s="185"/>
      <c r="AR162" s="187">
        <f t="shared" si="9"/>
        <v>0</v>
      </c>
      <c r="AS162" s="187"/>
      <c r="AT162" s="200"/>
      <c r="AU162" s="137"/>
      <c r="AV162" s="135"/>
      <c r="AW162" s="135"/>
      <c r="AX162" s="135"/>
      <c r="AY162" s="135"/>
      <c r="AZ162" s="136"/>
    </row>
    <row r="163" spans="1:52" ht="36" customHeight="1" x14ac:dyDescent="0.2">
      <c r="A163" s="73">
        <v>145</v>
      </c>
      <c r="B163" s="170"/>
      <c r="C163" s="167"/>
      <c r="D163" s="167"/>
      <c r="E163" s="167"/>
      <c r="F163" s="167"/>
      <c r="G163" s="167"/>
      <c r="H163" s="167"/>
      <c r="I163" s="167"/>
      <c r="J163" s="167"/>
      <c r="K163" s="167"/>
      <c r="L163" s="167"/>
      <c r="M163" s="167"/>
      <c r="N163" s="167"/>
      <c r="O163" s="167"/>
      <c r="P163" s="168"/>
      <c r="Q163" s="168"/>
      <c r="R163" s="169"/>
      <c r="S163" s="169"/>
      <c r="T163" s="169"/>
      <c r="U163" s="134"/>
      <c r="V163" s="135"/>
      <c r="W163" s="135"/>
      <c r="X163" s="136"/>
      <c r="Y163" s="132"/>
      <c r="Z163" s="133"/>
      <c r="AA163" s="133"/>
      <c r="AB163" s="186"/>
      <c r="AC163" s="186"/>
      <c r="AD163" s="185"/>
      <c r="AE163" s="185"/>
      <c r="AF163" s="185"/>
      <c r="AG163" s="187">
        <f t="shared" si="8"/>
        <v>0</v>
      </c>
      <c r="AH163" s="187"/>
      <c r="AI163" s="187"/>
      <c r="AJ163" s="53"/>
      <c r="AK163" s="188"/>
      <c r="AL163" s="188"/>
      <c r="AM163" s="186"/>
      <c r="AN163" s="186"/>
      <c r="AO163" s="185"/>
      <c r="AP163" s="185"/>
      <c r="AQ163" s="185"/>
      <c r="AR163" s="187">
        <f t="shared" si="9"/>
        <v>0</v>
      </c>
      <c r="AS163" s="187"/>
      <c r="AT163" s="200"/>
      <c r="AU163" s="137"/>
      <c r="AV163" s="135"/>
      <c r="AW163" s="135"/>
      <c r="AX163" s="135"/>
      <c r="AY163" s="135"/>
      <c r="AZ163" s="136"/>
    </row>
    <row r="164" spans="1:52" ht="36" customHeight="1" x14ac:dyDescent="0.2">
      <c r="A164" s="73">
        <v>146</v>
      </c>
      <c r="B164" s="170"/>
      <c r="C164" s="167"/>
      <c r="D164" s="167"/>
      <c r="E164" s="167"/>
      <c r="F164" s="167"/>
      <c r="G164" s="167"/>
      <c r="H164" s="167"/>
      <c r="I164" s="167"/>
      <c r="J164" s="167"/>
      <c r="K164" s="167"/>
      <c r="L164" s="167"/>
      <c r="M164" s="167"/>
      <c r="N164" s="167"/>
      <c r="O164" s="167"/>
      <c r="P164" s="168"/>
      <c r="Q164" s="168"/>
      <c r="R164" s="169"/>
      <c r="S164" s="169"/>
      <c r="T164" s="169"/>
      <c r="U164" s="134"/>
      <c r="V164" s="135"/>
      <c r="W164" s="135"/>
      <c r="X164" s="136"/>
      <c r="Y164" s="132"/>
      <c r="Z164" s="133"/>
      <c r="AA164" s="133"/>
      <c r="AB164" s="186"/>
      <c r="AC164" s="186"/>
      <c r="AD164" s="185"/>
      <c r="AE164" s="185"/>
      <c r="AF164" s="185"/>
      <c r="AG164" s="187">
        <f t="shared" si="8"/>
        <v>0</v>
      </c>
      <c r="AH164" s="187"/>
      <c r="AI164" s="187"/>
      <c r="AJ164" s="53"/>
      <c r="AK164" s="188"/>
      <c r="AL164" s="188"/>
      <c r="AM164" s="186"/>
      <c r="AN164" s="186"/>
      <c r="AO164" s="185"/>
      <c r="AP164" s="185"/>
      <c r="AQ164" s="185"/>
      <c r="AR164" s="187">
        <f t="shared" si="9"/>
        <v>0</v>
      </c>
      <c r="AS164" s="187"/>
      <c r="AT164" s="200"/>
      <c r="AU164" s="137"/>
      <c r="AV164" s="135"/>
      <c r="AW164" s="135"/>
      <c r="AX164" s="135"/>
      <c r="AY164" s="135"/>
      <c r="AZ164" s="136"/>
    </row>
    <row r="165" spans="1:52" ht="36" customHeight="1" x14ac:dyDescent="0.2">
      <c r="A165" s="73">
        <v>147</v>
      </c>
      <c r="B165" s="170"/>
      <c r="C165" s="167"/>
      <c r="D165" s="167"/>
      <c r="E165" s="167"/>
      <c r="F165" s="167"/>
      <c r="G165" s="167"/>
      <c r="H165" s="167"/>
      <c r="I165" s="167"/>
      <c r="J165" s="167"/>
      <c r="K165" s="167"/>
      <c r="L165" s="167"/>
      <c r="M165" s="167"/>
      <c r="N165" s="167"/>
      <c r="O165" s="167"/>
      <c r="P165" s="168"/>
      <c r="Q165" s="168"/>
      <c r="R165" s="169"/>
      <c r="S165" s="169"/>
      <c r="T165" s="169"/>
      <c r="U165" s="134"/>
      <c r="V165" s="135"/>
      <c r="W165" s="135"/>
      <c r="X165" s="136"/>
      <c r="Y165" s="132"/>
      <c r="Z165" s="133"/>
      <c r="AA165" s="133"/>
      <c r="AB165" s="186"/>
      <c r="AC165" s="186"/>
      <c r="AD165" s="185"/>
      <c r="AE165" s="185"/>
      <c r="AF165" s="185"/>
      <c r="AG165" s="187">
        <f t="shared" si="8"/>
        <v>0</v>
      </c>
      <c r="AH165" s="187"/>
      <c r="AI165" s="187"/>
      <c r="AJ165" s="53"/>
      <c r="AK165" s="188"/>
      <c r="AL165" s="188"/>
      <c r="AM165" s="186"/>
      <c r="AN165" s="186"/>
      <c r="AO165" s="185"/>
      <c r="AP165" s="185"/>
      <c r="AQ165" s="185"/>
      <c r="AR165" s="187">
        <f t="shared" si="9"/>
        <v>0</v>
      </c>
      <c r="AS165" s="187"/>
      <c r="AT165" s="200"/>
      <c r="AU165" s="137"/>
      <c r="AV165" s="135"/>
      <c r="AW165" s="135"/>
      <c r="AX165" s="135"/>
      <c r="AY165" s="135"/>
      <c r="AZ165" s="136"/>
    </row>
    <row r="166" spans="1:52" ht="36" customHeight="1" x14ac:dyDescent="0.2">
      <c r="A166" s="73">
        <v>148</v>
      </c>
      <c r="B166" s="170"/>
      <c r="C166" s="167"/>
      <c r="D166" s="167"/>
      <c r="E166" s="167"/>
      <c r="F166" s="167"/>
      <c r="G166" s="167"/>
      <c r="H166" s="167"/>
      <c r="I166" s="167"/>
      <c r="J166" s="167"/>
      <c r="K166" s="167"/>
      <c r="L166" s="167"/>
      <c r="M166" s="167"/>
      <c r="N166" s="167"/>
      <c r="O166" s="167"/>
      <c r="P166" s="168"/>
      <c r="Q166" s="168"/>
      <c r="R166" s="169"/>
      <c r="S166" s="169"/>
      <c r="T166" s="169"/>
      <c r="U166" s="134"/>
      <c r="V166" s="135"/>
      <c r="W166" s="135"/>
      <c r="X166" s="136"/>
      <c r="Y166" s="132"/>
      <c r="Z166" s="133"/>
      <c r="AA166" s="133"/>
      <c r="AB166" s="186"/>
      <c r="AC166" s="186"/>
      <c r="AD166" s="185"/>
      <c r="AE166" s="185"/>
      <c r="AF166" s="185"/>
      <c r="AG166" s="187">
        <f t="shared" si="8"/>
        <v>0</v>
      </c>
      <c r="AH166" s="187"/>
      <c r="AI166" s="187"/>
      <c r="AJ166" s="53"/>
      <c r="AK166" s="188"/>
      <c r="AL166" s="188"/>
      <c r="AM166" s="186"/>
      <c r="AN166" s="186"/>
      <c r="AO166" s="185"/>
      <c r="AP166" s="185"/>
      <c r="AQ166" s="185"/>
      <c r="AR166" s="187">
        <f t="shared" si="9"/>
        <v>0</v>
      </c>
      <c r="AS166" s="187"/>
      <c r="AT166" s="200"/>
      <c r="AU166" s="137"/>
      <c r="AV166" s="135"/>
      <c r="AW166" s="135"/>
      <c r="AX166" s="135"/>
      <c r="AY166" s="135"/>
      <c r="AZ166" s="136"/>
    </row>
    <row r="167" spans="1:52" ht="36" customHeight="1" x14ac:dyDescent="0.2">
      <c r="A167" s="73">
        <v>149</v>
      </c>
      <c r="B167" s="170"/>
      <c r="C167" s="167"/>
      <c r="D167" s="167"/>
      <c r="E167" s="167"/>
      <c r="F167" s="167"/>
      <c r="G167" s="167"/>
      <c r="H167" s="167"/>
      <c r="I167" s="167"/>
      <c r="J167" s="167"/>
      <c r="K167" s="167"/>
      <c r="L167" s="167"/>
      <c r="M167" s="167"/>
      <c r="N167" s="167"/>
      <c r="O167" s="167"/>
      <c r="P167" s="168"/>
      <c r="Q167" s="168"/>
      <c r="R167" s="169"/>
      <c r="S167" s="169"/>
      <c r="T167" s="169"/>
      <c r="U167" s="134"/>
      <c r="V167" s="135"/>
      <c r="W167" s="135"/>
      <c r="X167" s="136"/>
      <c r="Y167" s="132"/>
      <c r="Z167" s="133"/>
      <c r="AA167" s="133"/>
      <c r="AB167" s="186"/>
      <c r="AC167" s="186"/>
      <c r="AD167" s="185"/>
      <c r="AE167" s="185"/>
      <c r="AF167" s="185"/>
      <c r="AG167" s="187">
        <f t="shared" si="8"/>
        <v>0</v>
      </c>
      <c r="AH167" s="187"/>
      <c r="AI167" s="187"/>
      <c r="AJ167" s="53"/>
      <c r="AK167" s="188"/>
      <c r="AL167" s="188"/>
      <c r="AM167" s="186"/>
      <c r="AN167" s="186"/>
      <c r="AO167" s="185"/>
      <c r="AP167" s="185"/>
      <c r="AQ167" s="185"/>
      <c r="AR167" s="187">
        <f t="shared" si="9"/>
        <v>0</v>
      </c>
      <c r="AS167" s="187"/>
      <c r="AT167" s="200"/>
      <c r="AU167" s="137"/>
      <c r="AV167" s="135"/>
      <c r="AW167" s="135"/>
      <c r="AX167" s="135"/>
      <c r="AY167" s="135"/>
      <c r="AZ167" s="136"/>
    </row>
    <row r="168" spans="1:52" ht="36" customHeight="1" x14ac:dyDescent="0.2">
      <c r="A168" s="73">
        <v>150</v>
      </c>
      <c r="B168" s="170"/>
      <c r="C168" s="167"/>
      <c r="D168" s="167"/>
      <c r="E168" s="167"/>
      <c r="F168" s="167"/>
      <c r="G168" s="167"/>
      <c r="H168" s="167"/>
      <c r="I168" s="167"/>
      <c r="J168" s="167"/>
      <c r="K168" s="167"/>
      <c r="L168" s="167"/>
      <c r="M168" s="167"/>
      <c r="N168" s="167"/>
      <c r="O168" s="167"/>
      <c r="P168" s="168"/>
      <c r="Q168" s="168"/>
      <c r="R168" s="169"/>
      <c r="S168" s="169"/>
      <c r="T168" s="169"/>
      <c r="U168" s="134"/>
      <c r="V168" s="135"/>
      <c r="W168" s="135"/>
      <c r="X168" s="136"/>
      <c r="Y168" s="132"/>
      <c r="Z168" s="133"/>
      <c r="AA168" s="133"/>
      <c r="AB168" s="186"/>
      <c r="AC168" s="186"/>
      <c r="AD168" s="185"/>
      <c r="AE168" s="185"/>
      <c r="AF168" s="185"/>
      <c r="AG168" s="187">
        <f t="shared" si="8"/>
        <v>0</v>
      </c>
      <c r="AH168" s="187"/>
      <c r="AI168" s="187"/>
      <c r="AJ168" s="53"/>
      <c r="AK168" s="188"/>
      <c r="AL168" s="188"/>
      <c r="AM168" s="186"/>
      <c r="AN168" s="186"/>
      <c r="AO168" s="185"/>
      <c r="AP168" s="185"/>
      <c r="AQ168" s="185"/>
      <c r="AR168" s="187">
        <f t="shared" si="9"/>
        <v>0</v>
      </c>
      <c r="AS168" s="187"/>
      <c r="AT168" s="200"/>
      <c r="AU168" s="137"/>
      <c r="AV168" s="135"/>
      <c r="AW168" s="135"/>
      <c r="AX168" s="135"/>
      <c r="AY168" s="135"/>
      <c r="AZ168" s="136"/>
    </row>
    <row r="169" spans="1:52" ht="36" customHeight="1" x14ac:dyDescent="0.2">
      <c r="A169" s="73">
        <v>151</v>
      </c>
      <c r="B169" s="170"/>
      <c r="C169" s="167"/>
      <c r="D169" s="167"/>
      <c r="E169" s="167"/>
      <c r="F169" s="167"/>
      <c r="G169" s="167"/>
      <c r="H169" s="167"/>
      <c r="I169" s="167"/>
      <c r="J169" s="167"/>
      <c r="K169" s="167"/>
      <c r="L169" s="167"/>
      <c r="M169" s="167"/>
      <c r="N169" s="167"/>
      <c r="O169" s="167"/>
      <c r="P169" s="168"/>
      <c r="Q169" s="168"/>
      <c r="R169" s="169"/>
      <c r="S169" s="169"/>
      <c r="T169" s="169"/>
      <c r="U169" s="134"/>
      <c r="V169" s="135"/>
      <c r="W169" s="135"/>
      <c r="X169" s="136"/>
      <c r="Y169" s="132"/>
      <c r="Z169" s="133"/>
      <c r="AA169" s="133"/>
      <c r="AB169" s="186"/>
      <c r="AC169" s="186"/>
      <c r="AD169" s="185"/>
      <c r="AE169" s="185"/>
      <c r="AF169" s="185"/>
      <c r="AG169" s="187">
        <f t="shared" si="8"/>
        <v>0</v>
      </c>
      <c r="AH169" s="187"/>
      <c r="AI169" s="187"/>
      <c r="AJ169" s="53"/>
      <c r="AK169" s="188"/>
      <c r="AL169" s="188"/>
      <c r="AM169" s="186"/>
      <c r="AN169" s="186"/>
      <c r="AO169" s="185"/>
      <c r="AP169" s="185"/>
      <c r="AQ169" s="185"/>
      <c r="AR169" s="187">
        <f t="shared" si="9"/>
        <v>0</v>
      </c>
      <c r="AS169" s="187"/>
      <c r="AT169" s="200"/>
      <c r="AU169" s="137"/>
      <c r="AV169" s="135"/>
      <c r="AW169" s="135"/>
      <c r="AX169" s="135"/>
      <c r="AY169" s="135"/>
      <c r="AZ169" s="136"/>
    </row>
    <row r="170" spans="1:52" ht="36" customHeight="1" x14ac:dyDescent="0.2">
      <c r="A170" s="73">
        <v>152</v>
      </c>
      <c r="B170" s="170"/>
      <c r="C170" s="167"/>
      <c r="D170" s="167"/>
      <c r="E170" s="167"/>
      <c r="F170" s="167"/>
      <c r="G170" s="167"/>
      <c r="H170" s="167"/>
      <c r="I170" s="167"/>
      <c r="J170" s="167"/>
      <c r="K170" s="167"/>
      <c r="L170" s="167"/>
      <c r="M170" s="167"/>
      <c r="N170" s="167"/>
      <c r="O170" s="167"/>
      <c r="P170" s="168"/>
      <c r="Q170" s="168"/>
      <c r="R170" s="169"/>
      <c r="S170" s="169"/>
      <c r="T170" s="169"/>
      <c r="U170" s="134"/>
      <c r="V170" s="135"/>
      <c r="W170" s="135"/>
      <c r="X170" s="136"/>
      <c r="Y170" s="132"/>
      <c r="Z170" s="133"/>
      <c r="AA170" s="133"/>
      <c r="AB170" s="186"/>
      <c r="AC170" s="186"/>
      <c r="AD170" s="185"/>
      <c r="AE170" s="185"/>
      <c r="AF170" s="185"/>
      <c r="AG170" s="187">
        <f t="shared" si="8"/>
        <v>0</v>
      </c>
      <c r="AH170" s="187"/>
      <c r="AI170" s="187"/>
      <c r="AJ170" s="53"/>
      <c r="AK170" s="188"/>
      <c r="AL170" s="188"/>
      <c r="AM170" s="186"/>
      <c r="AN170" s="186"/>
      <c r="AO170" s="185"/>
      <c r="AP170" s="185"/>
      <c r="AQ170" s="185"/>
      <c r="AR170" s="187">
        <f t="shared" si="9"/>
        <v>0</v>
      </c>
      <c r="AS170" s="187"/>
      <c r="AT170" s="200"/>
      <c r="AU170" s="137"/>
      <c r="AV170" s="135"/>
      <c r="AW170" s="135"/>
      <c r="AX170" s="135"/>
      <c r="AY170" s="135"/>
      <c r="AZ170" s="136"/>
    </row>
    <row r="171" spans="1:52" ht="36" customHeight="1" x14ac:dyDescent="0.2">
      <c r="A171" s="73">
        <v>153</v>
      </c>
      <c r="B171" s="170"/>
      <c r="C171" s="167"/>
      <c r="D171" s="167"/>
      <c r="E171" s="167"/>
      <c r="F171" s="167"/>
      <c r="G171" s="167"/>
      <c r="H171" s="167"/>
      <c r="I171" s="167"/>
      <c r="J171" s="167"/>
      <c r="K171" s="167"/>
      <c r="L171" s="167"/>
      <c r="M171" s="167"/>
      <c r="N171" s="167"/>
      <c r="O171" s="167"/>
      <c r="P171" s="168"/>
      <c r="Q171" s="168"/>
      <c r="R171" s="169"/>
      <c r="S171" s="169"/>
      <c r="T171" s="169"/>
      <c r="U171" s="134"/>
      <c r="V171" s="135"/>
      <c r="W171" s="135"/>
      <c r="X171" s="136"/>
      <c r="Y171" s="132"/>
      <c r="Z171" s="133"/>
      <c r="AA171" s="133"/>
      <c r="AB171" s="186"/>
      <c r="AC171" s="186"/>
      <c r="AD171" s="185"/>
      <c r="AE171" s="185"/>
      <c r="AF171" s="185"/>
      <c r="AG171" s="187">
        <f t="shared" si="8"/>
        <v>0</v>
      </c>
      <c r="AH171" s="187"/>
      <c r="AI171" s="187"/>
      <c r="AJ171" s="53"/>
      <c r="AK171" s="188"/>
      <c r="AL171" s="188"/>
      <c r="AM171" s="186"/>
      <c r="AN171" s="186"/>
      <c r="AO171" s="185"/>
      <c r="AP171" s="185"/>
      <c r="AQ171" s="185"/>
      <c r="AR171" s="187">
        <f t="shared" si="9"/>
        <v>0</v>
      </c>
      <c r="AS171" s="187"/>
      <c r="AT171" s="200"/>
      <c r="AU171" s="137"/>
      <c r="AV171" s="135"/>
      <c r="AW171" s="135"/>
      <c r="AX171" s="135"/>
      <c r="AY171" s="135"/>
      <c r="AZ171" s="136"/>
    </row>
    <row r="172" spans="1:52" ht="36" customHeight="1" x14ac:dyDescent="0.2">
      <c r="A172" s="73">
        <v>154</v>
      </c>
      <c r="B172" s="170"/>
      <c r="C172" s="167"/>
      <c r="D172" s="167"/>
      <c r="E172" s="167"/>
      <c r="F172" s="167"/>
      <c r="G172" s="167"/>
      <c r="H172" s="167"/>
      <c r="I172" s="167"/>
      <c r="J172" s="167"/>
      <c r="K172" s="167"/>
      <c r="L172" s="167"/>
      <c r="M172" s="167"/>
      <c r="N172" s="167"/>
      <c r="O172" s="167"/>
      <c r="P172" s="168"/>
      <c r="Q172" s="168"/>
      <c r="R172" s="169"/>
      <c r="S172" s="169"/>
      <c r="T172" s="169"/>
      <c r="U172" s="134"/>
      <c r="V172" s="135"/>
      <c r="W172" s="135"/>
      <c r="X172" s="136"/>
      <c r="Y172" s="132"/>
      <c r="Z172" s="133"/>
      <c r="AA172" s="133"/>
      <c r="AB172" s="186"/>
      <c r="AC172" s="186"/>
      <c r="AD172" s="185"/>
      <c r="AE172" s="185"/>
      <c r="AF172" s="185"/>
      <c r="AG172" s="187">
        <f t="shared" si="8"/>
        <v>0</v>
      </c>
      <c r="AH172" s="187"/>
      <c r="AI172" s="187"/>
      <c r="AJ172" s="53"/>
      <c r="AK172" s="188"/>
      <c r="AL172" s="188"/>
      <c r="AM172" s="186"/>
      <c r="AN172" s="186"/>
      <c r="AO172" s="185"/>
      <c r="AP172" s="185"/>
      <c r="AQ172" s="185"/>
      <c r="AR172" s="187">
        <f t="shared" si="9"/>
        <v>0</v>
      </c>
      <c r="AS172" s="187"/>
      <c r="AT172" s="200"/>
      <c r="AU172" s="137"/>
      <c r="AV172" s="135"/>
      <c r="AW172" s="135"/>
      <c r="AX172" s="135"/>
      <c r="AY172" s="135"/>
      <c r="AZ172" s="136"/>
    </row>
    <row r="173" spans="1:52" ht="36" customHeight="1" x14ac:dyDescent="0.2">
      <c r="A173" s="73">
        <v>155</v>
      </c>
      <c r="B173" s="170"/>
      <c r="C173" s="167"/>
      <c r="D173" s="167"/>
      <c r="E173" s="167"/>
      <c r="F173" s="167"/>
      <c r="G173" s="167"/>
      <c r="H173" s="167"/>
      <c r="I173" s="167"/>
      <c r="J173" s="167"/>
      <c r="K173" s="167"/>
      <c r="L173" s="167"/>
      <c r="M173" s="167"/>
      <c r="N173" s="167"/>
      <c r="O173" s="167"/>
      <c r="P173" s="168"/>
      <c r="Q173" s="168"/>
      <c r="R173" s="169"/>
      <c r="S173" s="169"/>
      <c r="T173" s="169"/>
      <c r="U173" s="134"/>
      <c r="V173" s="135"/>
      <c r="W173" s="135"/>
      <c r="X173" s="136"/>
      <c r="Y173" s="132"/>
      <c r="Z173" s="133"/>
      <c r="AA173" s="133"/>
      <c r="AB173" s="186"/>
      <c r="AC173" s="186"/>
      <c r="AD173" s="185"/>
      <c r="AE173" s="185"/>
      <c r="AF173" s="185"/>
      <c r="AG173" s="187">
        <f t="shared" si="8"/>
        <v>0</v>
      </c>
      <c r="AH173" s="187"/>
      <c r="AI173" s="187"/>
      <c r="AJ173" s="53"/>
      <c r="AK173" s="188"/>
      <c r="AL173" s="188"/>
      <c r="AM173" s="186"/>
      <c r="AN173" s="186"/>
      <c r="AO173" s="185"/>
      <c r="AP173" s="185"/>
      <c r="AQ173" s="185"/>
      <c r="AR173" s="187">
        <f t="shared" si="9"/>
        <v>0</v>
      </c>
      <c r="AS173" s="187"/>
      <c r="AT173" s="200"/>
      <c r="AU173" s="137"/>
      <c r="AV173" s="135"/>
      <c r="AW173" s="135"/>
      <c r="AX173" s="135"/>
      <c r="AY173" s="135"/>
      <c r="AZ173" s="136"/>
    </row>
    <row r="174" spans="1:52" ht="36" customHeight="1" x14ac:dyDescent="0.2">
      <c r="A174" s="73">
        <v>156</v>
      </c>
      <c r="B174" s="170"/>
      <c r="C174" s="167"/>
      <c r="D174" s="167"/>
      <c r="E174" s="167"/>
      <c r="F174" s="167"/>
      <c r="G174" s="167"/>
      <c r="H174" s="167"/>
      <c r="I174" s="167"/>
      <c r="J174" s="167"/>
      <c r="K174" s="167"/>
      <c r="L174" s="167"/>
      <c r="M174" s="167"/>
      <c r="N174" s="167"/>
      <c r="O174" s="167"/>
      <c r="P174" s="168"/>
      <c r="Q174" s="168"/>
      <c r="R174" s="169"/>
      <c r="S174" s="169"/>
      <c r="T174" s="169"/>
      <c r="U174" s="134"/>
      <c r="V174" s="135"/>
      <c r="W174" s="135"/>
      <c r="X174" s="136"/>
      <c r="Y174" s="132"/>
      <c r="Z174" s="133"/>
      <c r="AA174" s="133"/>
      <c r="AB174" s="186"/>
      <c r="AC174" s="186"/>
      <c r="AD174" s="185"/>
      <c r="AE174" s="185"/>
      <c r="AF174" s="185"/>
      <c r="AG174" s="187">
        <f t="shared" si="8"/>
        <v>0</v>
      </c>
      <c r="AH174" s="187"/>
      <c r="AI174" s="187"/>
      <c r="AJ174" s="53"/>
      <c r="AK174" s="188"/>
      <c r="AL174" s="188"/>
      <c r="AM174" s="186"/>
      <c r="AN174" s="186"/>
      <c r="AO174" s="185"/>
      <c r="AP174" s="185"/>
      <c r="AQ174" s="185"/>
      <c r="AR174" s="187">
        <f t="shared" si="9"/>
        <v>0</v>
      </c>
      <c r="AS174" s="187"/>
      <c r="AT174" s="200"/>
      <c r="AU174" s="137"/>
      <c r="AV174" s="135"/>
      <c r="AW174" s="135"/>
      <c r="AX174" s="135"/>
      <c r="AY174" s="135"/>
      <c r="AZ174" s="136"/>
    </row>
    <row r="175" spans="1:52" ht="36" customHeight="1" x14ac:dyDescent="0.2">
      <c r="A175" s="73">
        <v>157</v>
      </c>
      <c r="B175" s="170"/>
      <c r="C175" s="167"/>
      <c r="D175" s="167"/>
      <c r="E175" s="167"/>
      <c r="F175" s="167"/>
      <c r="G175" s="167"/>
      <c r="H175" s="167"/>
      <c r="I175" s="167"/>
      <c r="J175" s="167"/>
      <c r="K175" s="167"/>
      <c r="L175" s="167"/>
      <c r="M175" s="167"/>
      <c r="N175" s="167"/>
      <c r="O175" s="167"/>
      <c r="P175" s="168"/>
      <c r="Q175" s="168"/>
      <c r="R175" s="169"/>
      <c r="S175" s="169"/>
      <c r="T175" s="169"/>
      <c r="U175" s="134"/>
      <c r="V175" s="135"/>
      <c r="W175" s="135"/>
      <c r="X175" s="136"/>
      <c r="Y175" s="132"/>
      <c r="Z175" s="133"/>
      <c r="AA175" s="133"/>
      <c r="AB175" s="186"/>
      <c r="AC175" s="186"/>
      <c r="AD175" s="185"/>
      <c r="AE175" s="185"/>
      <c r="AF175" s="185"/>
      <c r="AG175" s="187">
        <f t="shared" si="8"/>
        <v>0</v>
      </c>
      <c r="AH175" s="187"/>
      <c r="AI175" s="187"/>
      <c r="AJ175" s="53"/>
      <c r="AK175" s="188"/>
      <c r="AL175" s="188"/>
      <c r="AM175" s="186"/>
      <c r="AN175" s="186"/>
      <c r="AO175" s="185"/>
      <c r="AP175" s="185"/>
      <c r="AQ175" s="185"/>
      <c r="AR175" s="187">
        <f t="shared" si="9"/>
        <v>0</v>
      </c>
      <c r="AS175" s="187"/>
      <c r="AT175" s="200"/>
      <c r="AU175" s="137"/>
      <c r="AV175" s="135"/>
      <c r="AW175" s="135"/>
      <c r="AX175" s="135"/>
      <c r="AY175" s="135"/>
      <c r="AZ175" s="136"/>
    </row>
    <row r="176" spans="1:52" ht="36" customHeight="1" x14ac:dyDescent="0.2">
      <c r="A176" s="73">
        <v>158</v>
      </c>
      <c r="B176" s="170"/>
      <c r="C176" s="167"/>
      <c r="D176" s="167"/>
      <c r="E176" s="167"/>
      <c r="F176" s="167"/>
      <c r="G176" s="167"/>
      <c r="H176" s="167"/>
      <c r="I176" s="167"/>
      <c r="J176" s="167"/>
      <c r="K176" s="167"/>
      <c r="L176" s="167"/>
      <c r="M176" s="167"/>
      <c r="N176" s="167"/>
      <c r="O176" s="167"/>
      <c r="P176" s="168"/>
      <c r="Q176" s="168"/>
      <c r="R176" s="169"/>
      <c r="S176" s="169"/>
      <c r="T176" s="169"/>
      <c r="U176" s="134"/>
      <c r="V176" s="135"/>
      <c r="W176" s="135"/>
      <c r="X176" s="136"/>
      <c r="Y176" s="132"/>
      <c r="Z176" s="133"/>
      <c r="AA176" s="133"/>
      <c r="AB176" s="186"/>
      <c r="AC176" s="186"/>
      <c r="AD176" s="185"/>
      <c r="AE176" s="185"/>
      <c r="AF176" s="185"/>
      <c r="AG176" s="187">
        <f t="shared" si="8"/>
        <v>0</v>
      </c>
      <c r="AH176" s="187"/>
      <c r="AI176" s="187"/>
      <c r="AJ176" s="53"/>
      <c r="AK176" s="188"/>
      <c r="AL176" s="188"/>
      <c r="AM176" s="186"/>
      <c r="AN176" s="186"/>
      <c r="AO176" s="185"/>
      <c r="AP176" s="185"/>
      <c r="AQ176" s="185"/>
      <c r="AR176" s="187">
        <f t="shared" si="9"/>
        <v>0</v>
      </c>
      <c r="AS176" s="187"/>
      <c r="AT176" s="200"/>
      <c r="AU176" s="137"/>
      <c r="AV176" s="135"/>
      <c r="AW176" s="135"/>
      <c r="AX176" s="135"/>
      <c r="AY176" s="135"/>
      <c r="AZ176" s="136"/>
    </row>
    <row r="177" spans="1:52" ht="36" customHeight="1" x14ac:dyDescent="0.2">
      <c r="A177" s="73">
        <v>159</v>
      </c>
      <c r="B177" s="170"/>
      <c r="C177" s="167"/>
      <c r="D177" s="167"/>
      <c r="E177" s="167"/>
      <c r="F177" s="167"/>
      <c r="G177" s="167"/>
      <c r="H177" s="167"/>
      <c r="I177" s="167"/>
      <c r="J177" s="167"/>
      <c r="K177" s="167"/>
      <c r="L177" s="167"/>
      <c r="M177" s="167"/>
      <c r="N177" s="167"/>
      <c r="O177" s="167"/>
      <c r="P177" s="168"/>
      <c r="Q177" s="168"/>
      <c r="R177" s="169"/>
      <c r="S177" s="169"/>
      <c r="T177" s="169"/>
      <c r="U177" s="134"/>
      <c r="V177" s="135"/>
      <c r="W177" s="135"/>
      <c r="X177" s="136"/>
      <c r="Y177" s="132"/>
      <c r="Z177" s="133"/>
      <c r="AA177" s="133"/>
      <c r="AB177" s="186"/>
      <c r="AC177" s="186"/>
      <c r="AD177" s="185"/>
      <c r="AE177" s="185"/>
      <c r="AF177" s="185"/>
      <c r="AG177" s="187">
        <f t="shared" si="8"/>
        <v>0</v>
      </c>
      <c r="AH177" s="187"/>
      <c r="AI177" s="187"/>
      <c r="AJ177" s="53"/>
      <c r="AK177" s="188"/>
      <c r="AL177" s="188"/>
      <c r="AM177" s="186"/>
      <c r="AN177" s="186"/>
      <c r="AO177" s="185"/>
      <c r="AP177" s="185"/>
      <c r="AQ177" s="185"/>
      <c r="AR177" s="187">
        <f t="shared" si="9"/>
        <v>0</v>
      </c>
      <c r="AS177" s="187"/>
      <c r="AT177" s="200"/>
      <c r="AU177" s="137"/>
      <c r="AV177" s="135"/>
      <c r="AW177" s="135"/>
      <c r="AX177" s="135"/>
      <c r="AY177" s="135"/>
      <c r="AZ177" s="136"/>
    </row>
    <row r="178" spans="1:52" ht="36" customHeight="1" x14ac:dyDescent="0.2">
      <c r="A178" s="73">
        <v>160</v>
      </c>
      <c r="B178" s="170"/>
      <c r="C178" s="167"/>
      <c r="D178" s="167"/>
      <c r="E178" s="167"/>
      <c r="F178" s="167"/>
      <c r="G178" s="167"/>
      <c r="H178" s="167"/>
      <c r="I178" s="167"/>
      <c r="J178" s="167"/>
      <c r="K178" s="167"/>
      <c r="L178" s="167"/>
      <c r="M178" s="167"/>
      <c r="N178" s="167"/>
      <c r="O178" s="167"/>
      <c r="P178" s="168"/>
      <c r="Q178" s="168"/>
      <c r="R178" s="169"/>
      <c r="S178" s="169"/>
      <c r="T178" s="169"/>
      <c r="U178" s="134"/>
      <c r="V178" s="135"/>
      <c r="W178" s="135"/>
      <c r="X178" s="136"/>
      <c r="Y178" s="132"/>
      <c r="Z178" s="133"/>
      <c r="AA178" s="133"/>
      <c r="AB178" s="186"/>
      <c r="AC178" s="186"/>
      <c r="AD178" s="185"/>
      <c r="AE178" s="185"/>
      <c r="AF178" s="185"/>
      <c r="AG178" s="187">
        <f t="shared" si="8"/>
        <v>0</v>
      </c>
      <c r="AH178" s="187"/>
      <c r="AI178" s="187"/>
      <c r="AJ178" s="53"/>
      <c r="AK178" s="188"/>
      <c r="AL178" s="188"/>
      <c r="AM178" s="186"/>
      <c r="AN178" s="186"/>
      <c r="AO178" s="185"/>
      <c r="AP178" s="185"/>
      <c r="AQ178" s="185"/>
      <c r="AR178" s="187">
        <f t="shared" si="9"/>
        <v>0</v>
      </c>
      <c r="AS178" s="187"/>
      <c r="AT178" s="200"/>
      <c r="AU178" s="137"/>
      <c r="AV178" s="135"/>
      <c r="AW178" s="135"/>
      <c r="AX178" s="135"/>
      <c r="AY178" s="135"/>
      <c r="AZ178" s="136"/>
    </row>
    <row r="179" spans="1:52" ht="36" customHeight="1" x14ac:dyDescent="0.2">
      <c r="A179" s="73">
        <v>161</v>
      </c>
      <c r="B179" s="170"/>
      <c r="C179" s="167"/>
      <c r="D179" s="167"/>
      <c r="E179" s="167"/>
      <c r="F179" s="167"/>
      <c r="G179" s="167"/>
      <c r="H179" s="167"/>
      <c r="I179" s="167"/>
      <c r="J179" s="167"/>
      <c r="K179" s="167"/>
      <c r="L179" s="167"/>
      <c r="M179" s="167"/>
      <c r="N179" s="167"/>
      <c r="O179" s="167"/>
      <c r="P179" s="168"/>
      <c r="Q179" s="168"/>
      <c r="R179" s="169"/>
      <c r="S179" s="169"/>
      <c r="T179" s="169"/>
      <c r="U179" s="134"/>
      <c r="V179" s="135"/>
      <c r="W179" s="135"/>
      <c r="X179" s="136"/>
      <c r="Y179" s="132"/>
      <c r="Z179" s="133"/>
      <c r="AA179" s="133"/>
      <c r="AB179" s="186"/>
      <c r="AC179" s="186"/>
      <c r="AD179" s="185"/>
      <c r="AE179" s="185"/>
      <c r="AF179" s="185"/>
      <c r="AG179" s="187">
        <f t="shared" ref="AG179:AG206" si="10">AD179*AB179</f>
        <v>0</v>
      </c>
      <c r="AH179" s="187"/>
      <c r="AI179" s="187"/>
      <c r="AJ179" s="53"/>
      <c r="AK179" s="188"/>
      <c r="AL179" s="188"/>
      <c r="AM179" s="186"/>
      <c r="AN179" s="186"/>
      <c r="AO179" s="185"/>
      <c r="AP179" s="185"/>
      <c r="AQ179" s="185"/>
      <c r="AR179" s="187">
        <f t="shared" ref="AR179:AR206" si="11">AO179*AM179</f>
        <v>0</v>
      </c>
      <c r="AS179" s="187"/>
      <c r="AT179" s="200"/>
      <c r="AU179" s="137"/>
      <c r="AV179" s="135"/>
      <c r="AW179" s="135"/>
      <c r="AX179" s="135"/>
      <c r="AY179" s="135"/>
      <c r="AZ179" s="136"/>
    </row>
    <row r="180" spans="1:52" ht="36" customHeight="1" x14ac:dyDescent="0.2">
      <c r="A180" s="73">
        <v>162</v>
      </c>
      <c r="B180" s="170"/>
      <c r="C180" s="167"/>
      <c r="D180" s="167"/>
      <c r="E180" s="167"/>
      <c r="F180" s="167"/>
      <c r="G180" s="167"/>
      <c r="H180" s="167"/>
      <c r="I180" s="167"/>
      <c r="J180" s="167"/>
      <c r="K180" s="167"/>
      <c r="L180" s="167"/>
      <c r="M180" s="167"/>
      <c r="N180" s="167"/>
      <c r="O180" s="167"/>
      <c r="P180" s="168"/>
      <c r="Q180" s="168"/>
      <c r="R180" s="169"/>
      <c r="S180" s="169"/>
      <c r="T180" s="169"/>
      <c r="U180" s="134"/>
      <c r="V180" s="135"/>
      <c r="W180" s="135"/>
      <c r="X180" s="136"/>
      <c r="Y180" s="132"/>
      <c r="Z180" s="133"/>
      <c r="AA180" s="133"/>
      <c r="AB180" s="186"/>
      <c r="AC180" s="186"/>
      <c r="AD180" s="185"/>
      <c r="AE180" s="185"/>
      <c r="AF180" s="185"/>
      <c r="AG180" s="187">
        <f t="shared" si="10"/>
        <v>0</v>
      </c>
      <c r="AH180" s="187"/>
      <c r="AI180" s="187"/>
      <c r="AJ180" s="53"/>
      <c r="AK180" s="188"/>
      <c r="AL180" s="188"/>
      <c r="AM180" s="186"/>
      <c r="AN180" s="186"/>
      <c r="AO180" s="185"/>
      <c r="AP180" s="185"/>
      <c r="AQ180" s="185"/>
      <c r="AR180" s="187">
        <f t="shared" si="11"/>
        <v>0</v>
      </c>
      <c r="AS180" s="187"/>
      <c r="AT180" s="200"/>
      <c r="AU180" s="137"/>
      <c r="AV180" s="135"/>
      <c r="AW180" s="135"/>
      <c r="AX180" s="135"/>
      <c r="AY180" s="135"/>
      <c r="AZ180" s="136"/>
    </row>
    <row r="181" spans="1:52" ht="36" customHeight="1" x14ac:dyDescent="0.2">
      <c r="A181" s="73">
        <v>163</v>
      </c>
      <c r="B181" s="170"/>
      <c r="C181" s="167"/>
      <c r="D181" s="167"/>
      <c r="E181" s="167"/>
      <c r="F181" s="167"/>
      <c r="G181" s="167"/>
      <c r="H181" s="167"/>
      <c r="I181" s="167"/>
      <c r="J181" s="167"/>
      <c r="K181" s="167"/>
      <c r="L181" s="167"/>
      <c r="M181" s="167"/>
      <c r="N181" s="167"/>
      <c r="O181" s="167"/>
      <c r="P181" s="168"/>
      <c r="Q181" s="168"/>
      <c r="R181" s="169"/>
      <c r="S181" s="169"/>
      <c r="T181" s="169"/>
      <c r="U181" s="134"/>
      <c r="V181" s="135"/>
      <c r="W181" s="135"/>
      <c r="X181" s="136"/>
      <c r="Y181" s="132"/>
      <c r="Z181" s="133"/>
      <c r="AA181" s="133"/>
      <c r="AB181" s="186"/>
      <c r="AC181" s="186"/>
      <c r="AD181" s="185"/>
      <c r="AE181" s="185"/>
      <c r="AF181" s="185"/>
      <c r="AG181" s="187">
        <f t="shared" si="10"/>
        <v>0</v>
      </c>
      <c r="AH181" s="187"/>
      <c r="AI181" s="187"/>
      <c r="AJ181" s="53"/>
      <c r="AK181" s="188"/>
      <c r="AL181" s="188"/>
      <c r="AM181" s="186"/>
      <c r="AN181" s="186"/>
      <c r="AO181" s="185"/>
      <c r="AP181" s="185"/>
      <c r="AQ181" s="185"/>
      <c r="AR181" s="187">
        <f t="shared" si="11"/>
        <v>0</v>
      </c>
      <c r="AS181" s="187"/>
      <c r="AT181" s="200"/>
      <c r="AU181" s="137"/>
      <c r="AV181" s="135"/>
      <c r="AW181" s="135"/>
      <c r="AX181" s="135"/>
      <c r="AY181" s="135"/>
      <c r="AZ181" s="136"/>
    </row>
    <row r="182" spans="1:52" ht="36" customHeight="1" x14ac:dyDescent="0.2">
      <c r="A182" s="73">
        <v>164</v>
      </c>
      <c r="B182" s="170"/>
      <c r="C182" s="167"/>
      <c r="D182" s="167"/>
      <c r="E182" s="167"/>
      <c r="F182" s="167"/>
      <c r="G182" s="167"/>
      <c r="H182" s="167"/>
      <c r="I182" s="167"/>
      <c r="J182" s="167"/>
      <c r="K182" s="167"/>
      <c r="L182" s="167"/>
      <c r="M182" s="167"/>
      <c r="N182" s="167"/>
      <c r="O182" s="167"/>
      <c r="P182" s="168"/>
      <c r="Q182" s="168"/>
      <c r="R182" s="169"/>
      <c r="S182" s="169"/>
      <c r="T182" s="169"/>
      <c r="U182" s="134"/>
      <c r="V182" s="135"/>
      <c r="W182" s="135"/>
      <c r="X182" s="136"/>
      <c r="Y182" s="132"/>
      <c r="Z182" s="133"/>
      <c r="AA182" s="133"/>
      <c r="AB182" s="186"/>
      <c r="AC182" s="186"/>
      <c r="AD182" s="185"/>
      <c r="AE182" s="185"/>
      <c r="AF182" s="185"/>
      <c r="AG182" s="187">
        <f t="shared" si="10"/>
        <v>0</v>
      </c>
      <c r="AH182" s="187"/>
      <c r="AI182" s="187"/>
      <c r="AJ182" s="53"/>
      <c r="AK182" s="188"/>
      <c r="AL182" s="188"/>
      <c r="AM182" s="186"/>
      <c r="AN182" s="186"/>
      <c r="AO182" s="185"/>
      <c r="AP182" s="185"/>
      <c r="AQ182" s="185"/>
      <c r="AR182" s="187">
        <f t="shared" si="11"/>
        <v>0</v>
      </c>
      <c r="AS182" s="187"/>
      <c r="AT182" s="200"/>
      <c r="AU182" s="137"/>
      <c r="AV182" s="135"/>
      <c r="AW182" s="135"/>
      <c r="AX182" s="135"/>
      <c r="AY182" s="135"/>
      <c r="AZ182" s="136"/>
    </row>
    <row r="183" spans="1:52" ht="36" customHeight="1" x14ac:dyDescent="0.2">
      <c r="A183" s="73">
        <v>165</v>
      </c>
      <c r="B183" s="170"/>
      <c r="C183" s="167"/>
      <c r="D183" s="167"/>
      <c r="E183" s="167"/>
      <c r="F183" s="167"/>
      <c r="G183" s="167"/>
      <c r="H183" s="167"/>
      <c r="I183" s="167"/>
      <c r="J183" s="167"/>
      <c r="K183" s="167"/>
      <c r="L183" s="167"/>
      <c r="M183" s="167"/>
      <c r="N183" s="167"/>
      <c r="O183" s="167"/>
      <c r="P183" s="168"/>
      <c r="Q183" s="168"/>
      <c r="R183" s="169"/>
      <c r="S183" s="169"/>
      <c r="T183" s="169"/>
      <c r="U183" s="134"/>
      <c r="V183" s="135"/>
      <c r="W183" s="135"/>
      <c r="X183" s="136"/>
      <c r="Y183" s="132"/>
      <c r="Z183" s="133"/>
      <c r="AA183" s="133"/>
      <c r="AB183" s="186"/>
      <c r="AC183" s="186"/>
      <c r="AD183" s="185"/>
      <c r="AE183" s="185"/>
      <c r="AF183" s="185"/>
      <c r="AG183" s="187">
        <f t="shared" si="10"/>
        <v>0</v>
      </c>
      <c r="AH183" s="187"/>
      <c r="AI183" s="187"/>
      <c r="AJ183" s="53"/>
      <c r="AK183" s="188"/>
      <c r="AL183" s="188"/>
      <c r="AM183" s="186"/>
      <c r="AN183" s="186"/>
      <c r="AO183" s="185"/>
      <c r="AP183" s="185"/>
      <c r="AQ183" s="185"/>
      <c r="AR183" s="187">
        <f t="shared" si="11"/>
        <v>0</v>
      </c>
      <c r="AS183" s="187"/>
      <c r="AT183" s="200"/>
      <c r="AU183" s="137"/>
      <c r="AV183" s="135"/>
      <c r="AW183" s="135"/>
      <c r="AX183" s="135"/>
      <c r="AY183" s="135"/>
      <c r="AZ183" s="136"/>
    </row>
    <row r="184" spans="1:52" ht="36" customHeight="1" x14ac:dyDescent="0.2">
      <c r="A184" s="73">
        <v>166</v>
      </c>
      <c r="B184" s="170"/>
      <c r="C184" s="167"/>
      <c r="D184" s="167"/>
      <c r="E184" s="167"/>
      <c r="F184" s="167"/>
      <c r="G184" s="167"/>
      <c r="H184" s="167"/>
      <c r="I184" s="167"/>
      <c r="J184" s="167"/>
      <c r="K184" s="167"/>
      <c r="L184" s="167"/>
      <c r="M184" s="167"/>
      <c r="N184" s="167"/>
      <c r="O184" s="167"/>
      <c r="P184" s="168"/>
      <c r="Q184" s="168"/>
      <c r="R184" s="169"/>
      <c r="S184" s="169"/>
      <c r="T184" s="169"/>
      <c r="U184" s="134"/>
      <c r="V184" s="135"/>
      <c r="W184" s="135"/>
      <c r="X184" s="136"/>
      <c r="Y184" s="132"/>
      <c r="Z184" s="133"/>
      <c r="AA184" s="133"/>
      <c r="AB184" s="186"/>
      <c r="AC184" s="186"/>
      <c r="AD184" s="185"/>
      <c r="AE184" s="185"/>
      <c r="AF184" s="185"/>
      <c r="AG184" s="187">
        <f t="shared" si="10"/>
        <v>0</v>
      </c>
      <c r="AH184" s="187"/>
      <c r="AI184" s="187"/>
      <c r="AJ184" s="53"/>
      <c r="AK184" s="188"/>
      <c r="AL184" s="188"/>
      <c r="AM184" s="186"/>
      <c r="AN184" s="186"/>
      <c r="AO184" s="185"/>
      <c r="AP184" s="185"/>
      <c r="AQ184" s="185"/>
      <c r="AR184" s="187">
        <f t="shared" si="11"/>
        <v>0</v>
      </c>
      <c r="AS184" s="187"/>
      <c r="AT184" s="200"/>
      <c r="AU184" s="137"/>
      <c r="AV184" s="135"/>
      <c r="AW184" s="135"/>
      <c r="AX184" s="135"/>
      <c r="AY184" s="135"/>
      <c r="AZ184" s="136"/>
    </row>
    <row r="185" spans="1:52" ht="36" customHeight="1" x14ac:dyDescent="0.2">
      <c r="A185" s="73">
        <v>167</v>
      </c>
      <c r="B185" s="170"/>
      <c r="C185" s="167"/>
      <c r="D185" s="167"/>
      <c r="E185" s="167"/>
      <c r="F185" s="167"/>
      <c r="G185" s="167"/>
      <c r="H185" s="167"/>
      <c r="I185" s="167"/>
      <c r="J185" s="167"/>
      <c r="K185" s="167"/>
      <c r="L185" s="167"/>
      <c r="M185" s="167"/>
      <c r="N185" s="167"/>
      <c r="O185" s="167"/>
      <c r="P185" s="168"/>
      <c r="Q185" s="168"/>
      <c r="R185" s="169"/>
      <c r="S185" s="169"/>
      <c r="T185" s="169"/>
      <c r="U185" s="134"/>
      <c r="V185" s="135"/>
      <c r="W185" s="135"/>
      <c r="X185" s="136"/>
      <c r="Y185" s="132"/>
      <c r="Z185" s="133"/>
      <c r="AA185" s="133"/>
      <c r="AB185" s="186"/>
      <c r="AC185" s="186"/>
      <c r="AD185" s="185"/>
      <c r="AE185" s="185"/>
      <c r="AF185" s="185"/>
      <c r="AG185" s="187">
        <f t="shared" si="10"/>
        <v>0</v>
      </c>
      <c r="AH185" s="187"/>
      <c r="AI185" s="187"/>
      <c r="AJ185" s="53"/>
      <c r="AK185" s="188"/>
      <c r="AL185" s="188"/>
      <c r="AM185" s="186"/>
      <c r="AN185" s="186"/>
      <c r="AO185" s="185"/>
      <c r="AP185" s="185"/>
      <c r="AQ185" s="185"/>
      <c r="AR185" s="187">
        <f t="shared" si="11"/>
        <v>0</v>
      </c>
      <c r="AS185" s="187"/>
      <c r="AT185" s="200"/>
      <c r="AU185" s="137"/>
      <c r="AV185" s="135"/>
      <c r="AW185" s="135"/>
      <c r="AX185" s="135"/>
      <c r="AY185" s="135"/>
      <c r="AZ185" s="136"/>
    </row>
    <row r="186" spans="1:52" ht="36" customHeight="1" x14ac:dyDescent="0.2">
      <c r="A186" s="73">
        <v>168</v>
      </c>
      <c r="B186" s="170"/>
      <c r="C186" s="167"/>
      <c r="D186" s="167"/>
      <c r="E186" s="167"/>
      <c r="F186" s="167"/>
      <c r="G186" s="167"/>
      <c r="H186" s="167"/>
      <c r="I186" s="167"/>
      <c r="J186" s="167"/>
      <c r="K186" s="167"/>
      <c r="L186" s="167"/>
      <c r="M186" s="167"/>
      <c r="N186" s="167"/>
      <c r="O186" s="167"/>
      <c r="P186" s="168"/>
      <c r="Q186" s="168"/>
      <c r="R186" s="169"/>
      <c r="S186" s="169"/>
      <c r="T186" s="169"/>
      <c r="U186" s="134"/>
      <c r="V186" s="135"/>
      <c r="W186" s="135"/>
      <c r="X186" s="136"/>
      <c r="Y186" s="132"/>
      <c r="Z186" s="133"/>
      <c r="AA186" s="133"/>
      <c r="AB186" s="186"/>
      <c r="AC186" s="186"/>
      <c r="AD186" s="185"/>
      <c r="AE186" s="185"/>
      <c r="AF186" s="185"/>
      <c r="AG186" s="187">
        <f t="shared" si="10"/>
        <v>0</v>
      </c>
      <c r="AH186" s="187"/>
      <c r="AI186" s="187"/>
      <c r="AJ186" s="53"/>
      <c r="AK186" s="188"/>
      <c r="AL186" s="188"/>
      <c r="AM186" s="186"/>
      <c r="AN186" s="186"/>
      <c r="AO186" s="185"/>
      <c r="AP186" s="185"/>
      <c r="AQ186" s="185"/>
      <c r="AR186" s="187">
        <f t="shared" si="11"/>
        <v>0</v>
      </c>
      <c r="AS186" s="187"/>
      <c r="AT186" s="200"/>
      <c r="AU186" s="137"/>
      <c r="AV186" s="135"/>
      <c r="AW186" s="135"/>
      <c r="AX186" s="135"/>
      <c r="AY186" s="135"/>
      <c r="AZ186" s="136"/>
    </row>
    <row r="187" spans="1:52" ht="36" customHeight="1" x14ac:dyDescent="0.2">
      <c r="A187" s="73">
        <v>169</v>
      </c>
      <c r="B187" s="170"/>
      <c r="C187" s="167"/>
      <c r="D187" s="167"/>
      <c r="E187" s="167"/>
      <c r="F187" s="167"/>
      <c r="G187" s="167"/>
      <c r="H187" s="167"/>
      <c r="I187" s="167"/>
      <c r="J187" s="167"/>
      <c r="K187" s="167"/>
      <c r="L187" s="167"/>
      <c r="M187" s="167"/>
      <c r="N187" s="167"/>
      <c r="O187" s="167"/>
      <c r="P187" s="168"/>
      <c r="Q187" s="168"/>
      <c r="R187" s="169"/>
      <c r="S187" s="169"/>
      <c r="T187" s="169"/>
      <c r="U187" s="134"/>
      <c r="V187" s="135"/>
      <c r="W187" s="135"/>
      <c r="X187" s="136"/>
      <c r="Y187" s="132"/>
      <c r="Z187" s="133"/>
      <c r="AA187" s="133"/>
      <c r="AB187" s="186"/>
      <c r="AC187" s="186"/>
      <c r="AD187" s="185"/>
      <c r="AE187" s="185"/>
      <c r="AF187" s="185"/>
      <c r="AG187" s="187">
        <f t="shared" si="10"/>
        <v>0</v>
      </c>
      <c r="AH187" s="187"/>
      <c r="AI187" s="187"/>
      <c r="AJ187" s="53"/>
      <c r="AK187" s="188"/>
      <c r="AL187" s="188"/>
      <c r="AM187" s="186"/>
      <c r="AN187" s="186"/>
      <c r="AO187" s="185"/>
      <c r="AP187" s="185"/>
      <c r="AQ187" s="185"/>
      <c r="AR187" s="187">
        <f t="shared" si="11"/>
        <v>0</v>
      </c>
      <c r="AS187" s="187"/>
      <c r="AT187" s="200"/>
      <c r="AU187" s="137"/>
      <c r="AV187" s="135"/>
      <c r="AW187" s="135"/>
      <c r="AX187" s="135"/>
      <c r="AY187" s="135"/>
      <c r="AZ187" s="136"/>
    </row>
    <row r="188" spans="1:52" ht="36" customHeight="1" x14ac:dyDescent="0.2">
      <c r="A188" s="73">
        <v>170</v>
      </c>
      <c r="B188" s="170"/>
      <c r="C188" s="167"/>
      <c r="D188" s="167"/>
      <c r="E188" s="167"/>
      <c r="F188" s="167"/>
      <c r="G188" s="167"/>
      <c r="H188" s="167"/>
      <c r="I188" s="167"/>
      <c r="J188" s="167"/>
      <c r="K188" s="167"/>
      <c r="L188" s="167"/>
      <c r="M188" s="167"/>
      <c r="N188" s="167"/>
      <c r="O188" s="167"/>
      <c r="P188" s="168"/>
      <c r="Q188" s="168"/>
      <c r="R188" s="169"/>
      <c r="S188" s="169"/>
      <c r="T188" s="169"/>
      <c r="U188" s="134"/>
      <c r="V188" s="135"/>
      <c r="W188" s="135"/>
      <c r="X188" s="136"/>
      <c r="Y188" s="132"/>
      <c r="Z188" s="133"/>
      <c r="AA188" s="133"/>
      <c r="AB188" s="186"/>
      <c r="AC188" s="186"/>
      <c r="AD188" s="185"/>
      <c r="AE188" s="185"/>
      <c r="AF188" s="185"/>
      <c r="AG188" s="187">
        <f t="shared" si="10"/>
        <v>0</v>
      </c>
      <c r="AH188" s="187"/>
      <c r="AI188" s="187"/>
      <c r="AJ188" s="53"/>
      <c r="AK188" s="188"/>
      <c r="AL188" s="188"/>
      <c r="AM188" s="186"/>
      <c r="AN188" s="186"/>
      <c r="AO188" s="185"/>
      <c r="AP188" s="185"/>
      <c r="AQ188" s="185"/>
      <c r="AR188" s="187">
        <f t="shared" si="11"/>
        <v>0</v>
      </c>
      <c r="AS188" s="187"/>
      <c r="AT188" s="200"/>
      <c r="AU188" s="137"/>
      <c r="AV188" s="135"/>
      <c r="AW188" s="135"/>
      <c r="AX188" s="135"/>
      <c r="AY188" s="135"/>
      <c r="AZ188" s="136"/>
    </row>
    <row r="189" spans="1:52" ht="36" customHeight="1" x14ac:dyDescent="0.2">
      <c r="A189" s="73">
        <v>171</v>
      </c>
      <c r="B189" s="170"/>
      <c r="C189" s="167"/>
      <c r="D189" s="167"/>
      <c r="E189" s="167"/>
      <c r="F189" s="167"/>
      <c r="G189" s="167"/>
      <c r="H189" s="167"/>
      <c r="I189" s="167"/>
      <c r="J189" s="167"/>
      <c r="K189" s="167"/>
      <c r="L189" s="167"/>
      <c r="M189" s="167"/>
      <c r="N189" s="167"/>
      <c r="O189" s="167"/>
      <c r="P189" s="168"/>
      <c r="Q189" s="168"/>
      <c r="R189" s="169"/>
      <c r="S189" s="169"/>
      <c r="T189" s="169"/>
      <c r="U189" s="134"/>
      <c r="V189" s="135"/>
      <c r="W189" s="135"/>
      <c r="X189" s="136"/>
      <c r="Y189" s="132"/>
      <c r="Z189" s="133"/>
      <c r="AA189" s="133"/>
      <c r="AB189" s="186"/>
      <c r="AC189" s="186"/>
      <c r="AD189" s="185"/>
      <c r="AE189" s="185"/>
      <c r="AF189" s="185"/>
      <c r="AG189" s="187">
        <f t="shared" si="10"/>
        <v>0</v>
      </c>
      <c r="AH189" s="187"/>
      <c r="AI189" s="187"/>
      <c r="AJ189" s="53"/>
      <c r="AK189" s="188"/>
      <c r="AL189" s="188"/>
      <c r="AM189" s="186"/>
      <c r="AN189" s="186"/>
      <c r="AO189" s="185"/>
      <c r="AP189" s="185"/>
      <c r="AQ189" s="185"/>
      <c r="AR189" s="187">
        <f t="shared" si="11"/>
        <v>0</v>
      </c>
      <c r="AS189" s="187"/>
      <c r="AT189" s="200"/>
      <c r="AU189" s="137"/>
      <c r="AV189" s="135"/>
      <c r="AW189" s="135"/>
      <c r="AX189" s="135"/>
      <c r="AY189" s="135"/>
      <c r="AZ189" s="136"/>
    </row>
    <row r="190" spans="1:52" ht="36" customHeight="1" x14ac:dyDescent="0.2">
      <c r="A190" s="73">
        <v>172</v>
      </c>
      <c r="B190" s="170"/>
      <c r="C190" s="167"/>
      <c r="D190" s="167"/>
      <c r="E190" s="167"/>
      <c r="F190" s="167"/>
      <c r="G190" s="167"/>
      <c r="H190" s="167"/>
      <c r="I190" s="167"/>
      <c r="J190" s="167"/>
      <c r="K190" s="167"/>
      <c r="L190" s="167"/>
      <c r="M190" s="167"/>
      <c r="N190" s="167"/>
      <c r="O190" s="167"/>
      <c r="P190" s="168"/>
      <c r="Q190" s="168"/>
      <c r="R190" s="169"/>
      <c r="S190" s="169"/>
      <c r="T190" s="169"/>
      <c r="U190" s="134"/>
      <c r="V190" s="135"/>
      <c r="W190" s="135"/>
      <c r="X190" s="136"/>
      <c r="Y190" s="132"/>
      <c r="Z190" s="133"/>
      <c r="AA190" s="133"/>
      <c r="AB190" s="186"/>
      <c r="AC190" s="186"/>
      <c r="AD190" s="185"/>
      <c r="AE190" s="185"/>
      <c r="AF190" s="185"/>
      <c r="AG190" s="187">
        <f t="shared" si="10"/>
        <v>0</v>
      </c>
      <c r="AH190" s="187"/>
      <c r="AI190" s="187"/>
      <c r="AJ190" s="53"/>
      <c r="AK190" s="188"/>
      <c r="AL190" s="188"/>
      <c r="AM190" s="186"/>
      <c r="AN190" s="186"/>
      <c r="AO190" s="185"/>
      <c r="AP190" s="185"/>
      <c r="AQ190" s="185"/>
      <c r="AR190" s="187">
        <f t="shared" si="11"/>
        <v>0</v>
      </c>
      <c r="AS190" s="187"/>
      <c r="AT190" s="200"/>
      <c r="AU190" s="137"/>
      <c r="AV190" s="135"/>
      <c r="AW190" s="135"/>
      <c r="AX190" s="135"/>
      <c r="AY190" s="135"/>
      <c r="AZ190" s="136"/>
    </row>
    <row r="191" spans="1:52" ht="36" customHeight="1" x14ac:dyDescent="0.2">
      <c r="A191" s="73">
        <v>173</v>
      </c>
      <c r="B191" s="170"/>
      <c r="C191" s="167"/>
      <c r="D191" s="167"/>
      <c r="E191" s="167"/>
      <c r="F191" s="167"/>
      <c r="G191" s="167"/>
      <c r="H191" s="167"/>
      <c r="I191" s="167"/>
      <c r="J191" s="167"/>
      <c r="K191" s="167"/>
      <c r="L191" s="167"/>
      <c r="M191" s="167"/>
      <c r="N191" s="167"/>
      <c r="O191" s="167"/>
      <c r="P191" s="168"/>
      <c r="Q191" s="168"/>
      <c r="R191" s="169"/>
      <c r="S191" s="169"/>
      <c r="T191" s="169"/>
      <c r="U191" s="134"/>
      <c r="V191" s="135"/>
      <c r="W191" s="135"/>
      <c r="X191" s="136"/>
      <c r="Y191" s="132"/>
      <c r="Z191" s="133"/>
      <c r="AA191" s="133"/>
      <c r="AB191" s="186"/>
      <c r="AC191" s="186"/>
      <c r="AD191" s="185"/>
      <c r="AE191" s="185"/>
      <c r="AF191" s="185"/>
      <c r="AG191" s="187">
        <f t="shared" si="10"/>
        <v>0</v>
      </c>
      <c r="AH191" s="187"/>
      <c r="AI191" s="187"/>
      <c r="AJ191" s="53"/>
      <c r="AK191" s="188"/>
      <c r="AL191" s="188"/>
      <c r="AM191" s="186"/>
      <c r="AN191" s="186"/>
      <c r="AO191" s="185"/>
      <c r="AP191" s="185"/>
      <c r="AQ191" s="185"/>
      <c r="AR191" s="187">
        <f t="shared" si="11"/>
        <v>0</v>
      </c>
      <c r="AS191" s="187"/>
      <c r="AT191" s="200"/>
      <c r="AU191" s="137"/>
      <c r="AV191" s="135"/>
      <c r="AW191" s="135"/>
      <c r="AX191" s="135"/>
      <c r="AY191" s="135"/>
      <c r="AZ191" s="136"/>
    </row>
    <row r="192" spans="1:52" ht="36" customHeight="1" x14ac:dyDescent="0.2">
      <c r="A192" s="73">
        <v>174</v>
      </c>
      <c r="B192" s="170"/>
      <c r="C192" s="167"/>
      <c r="D192" s="167"/>
      <c r="E192" s="167"/>
      <c r="F192" s="167"/>
      <c r="G192" s="167"/>
      <c r="H192" s="167"/>
      <c r="I192" s="167"/>
      <c r="J192" s="167"/>
      <c r="K192" s="167"/>
      <c r="L192" s="167"/>
      <c r="M192" s="167"/>
      <c r="N192" s="167"/>
      <c r="O192" s="167"/>
      <c r="P192" s="168"/>
      <c r="Q192" s="168"/>
      <c r="R192" s="169"/>
      <c r="S192" s="169"/>
      <c r="T192" s="169"/>
      <c r="U192" s="134"/>
      <c r="V192" s="135"/>
      <c r="W192" s="135"/>
      <c r="X192" s="136"/>
      <c r="Y192" s="132"/>
      <c r="Z192" s="133"/>
      <c r="AA192" s="133"/>
      <c r="AB192" s="186"/>
      <c r="AC192" s="186"/>
      <c r="AD192" s="185"/>
      <c r="AE192" s="185"/>
      <c r="AF192" s="185"/>
      <c r="AG192" s="187">
        <f t="shared" si="10"/>
        <v>0</v>
      </c>
      <c r="AH192" s="187"/>
      <c r="AI192" s="187"/>
      <c r="AJ192" s="53"/>
      <c r="AK192" s="188"/>
      <c r="AL192" s="188"/>
      <c r="AM192" s="186"/>
      <c r="AN192" s="186"/>
      <c r="AO192" s="185"/>
      <c r="AP192" s="185"/>
      <c r="AQ192" s="185"/>
      <c r="AR192" s="187">
        <f t="shared" si="11"/>
        <v>0</v>
      </c>
      <c r="AS192" s="187"/>
      <c r="AT192" s="200"/>
      <c r="AU192" s="137"/>
      <c r="AV192" s="135"/>
      <c r="AW192" s="135"/>
      <c r="AX192" s="135"/>
      <c r="AY192" s="135"/>
      <c r="AZ192" s="136"/>
    </row>
    <row r="193" spans="1:52" ht="36" customHeight="1" x14ac:dyDescent="0.2">
      <c r="A193" s="73">
        <v>175</v>
      </c>
      <c r="B193" s="170"/>
      <c r="C193" s="167"/>
      <c r="D193" s="167"/>
      <c r="E193" s="167"/>
      <c r="F193" s="167"/>
      <c r="G193" s="167"/>
      <c r="H193" s="167"/>
      <c r="I193" s="167"/>
      <c r="J193" s="167"/>
      <c r="K193" s="167"/>
      <c r="L193" s="167"/>
      <c r="M193" s="167"/>
      <c r="N193" s="167"/>
      <c r="O193" s="167"/>
      <c r="P193" s="168"/>
      <c r="Q193" s="168"/>
      <c r="R193" s="169"/>
      <c r="S193" s="169"/>
      <c r="T193" s="169"/>
      <c r="U193" s="134"/>
      <c r="V193" s="135"/>
      <c r="W193" s="135"/>
      <c r="X193" s="136"/>
      <c r="Y193" s="132"/>
      <c r="Z193" s="133"/>
      <c r="AA193" s="133"/>
      <c r="AB193" s="186"/>
      <c r="AC193" s="186"/>
      <c r="AD193" s="185"/>
      <c r="AE193" s="185"/>
      <c r="AF193" s="185"/>
      <c r="AG193" s="187">
        <f t="shared" si="10"/>
        <v>0</v>
      </c>
      <c r="AH193" s="187"/>
      <c r="AI193" s="187"/>
      <c r="AJ193" s="53"/>
      <c r="AK193" s="188"/>
      <c r="AL193" s="188"/>
      <c r="AM193" s="186"/>
      <c r="AN193" s="186"/>
      <c r="AO193" s="185"/>
      <c r="AP193" s="185"/>
      <c r="AQ193" s="185"/>
      <c r="AR193" s="187">
        <f t="shared" si="11"/>
        <v>0</v>
      </c>
      <c r="AS193" s="187"/>
      <c r="AT193" s="200"/>
      <c r="AU193" s="137"/>
      <c r="AV193" s="135"/>
      <c r="AW193" s="135"/>
      <c r="AX193" s="135"/>
      <c r="AY193" s="135"/>
      <c r="AZ193" s="136"/>
    </row>
    <row r="194" spans="1:52" ht="36" customHeight="1" x14ac:dyDescent="0.2">
      <c r="A194" s="73">
        <v>176</v>
      </c>
      <c r="B194" s="170"/>
      <c r="C194" s="167"/>
      <c r="D194" s="167"/>
      <c r="E194" s="167"/>
      <c r="F194" s="167"/>
      <c r="G194" s="167"/>
      <c r="H194" s="167"/>
      <c r="I194" s="167"/>
      <c r="J194" s="167"/>
      <c r="K194" s="167"/>
      <c r="L194" s="167"/>
      <c r="M194" s="167"/>
      <c r="N194" s="167"/>
      <c r="O194" s="167"/>
      <c r="P194" s="168"/>
      <c r="Q194" s="168"/>
      <c r="R194" s="169"/>
      <c r="S194" s="169"/>
      <c r="T194" s="169"/>
      <c r="U194" s="134"/>
      <c r="V194" s="135"/>
      <c r="W194" s="135"/>
      <c r="X194" s="136"/>
      <c r="Y194" s="132"/>
      <c r="Z194" s="133"/>
      <c r="AA194" s="133"/>
      <c r="AB194" s="186"/>
      <c r="AC194" s="186"/>
      <c r="AD194" s="185"/>
      <c r="AE194" s="185"/>
      <c r="AF194" s="185"/>
      <c r="AG194" s="187">
        <f t="shared" si="10"/>
        <v>0</v>
      </c>
      <c r="AH194" s="187"/>
      <c r="AI194" s="187"/>
      <c r="AJ194" s="53"/>
      <c r="AK194" s="188"/>
      <c r="AL194" s="188"/>
      <c r="AM194" s="186"/>
      <c r="AN194" s="186"/>
      <c r="AO194" s="185"/>
      <c r="AP194" s="185"/>
      <c r="AQ194" s="185"/>
      <c r="AR194" s="187">
        <f t="shared" si="11"/>
        <v>0</v>
      </c>
      <c r="AS194" s="187"/>
      <c r="AT194" s="200"/>
      <c r="AU194" s="137"/>
      <c r="AV194" s="135"/>
      <c r="AW194" s="135"/>
      <c r="AX194" s="135"/>
      <c r="AY194" s="135"/>
      <c r="AZ194" s="136"/>
    </row>
    <row r="195" spans="1:52" ht="36" customHeight="1" x14ac:dyDescent="0.2">
      <c r="A195" s="73">
        <v>177</v>
      </c>
      <c r="B195" s="170"/>
      <c r="C195" s="167"/>
      <c r="D195" s="167"/>
      <c r="E195" s="167"/>
      <c r="F195" s="167"/>
      <c r="G195" s="167"/>
      <c r="H195" s="167"/>
      <c r="I195" s="167"/>
      <c r="J195" s="167"/>
      <c r="K195" s="167"/>
      <c r="L195" s="167"/>
      <c r="M195" s="167"/>
      <c r="N195" s="167"/>
      <c r="O195" s="167"/>
      <c r="P195" s="168"/>
      <c r="Q195" s="168"/>
      <c r="R195" s="169"/>
      <c r="S195" s="169"/>
      <c r="T195" s="169"/>
      <c r="U195" s="134"/>
      <c r="V195" s="135"/>
      <c r="W195" s="135"/>
      <c r="X195" s="136"/>
      <c r="Y195" s="132"/>
      <c r="Z195" s="133"/>
      <c r="AA195" s="133"/>
      <c r="AB195" s="186"/>
      <c r="AC195" s="186"/>
      <c r="AD195" s="185"/>
      <c r="AE195" s="185"/>
      <c r="AF195" s="185"/>
      <c r="AG195" s="187">
        <f t="shared" si="10"/>
        <v>0</v>
      </c>
      <c r="AH195" s="187"/>
      <c r="AI195" s="187"/>
      <c r="AJ195" s="53"/>
      <c r="AK195" s="188"/>
      <c r="AL195" s="188"/>
      <c r="AM195" s="186"/>
      <c r="AN195" s="186"/>
      <c r="AO195" s="185"/>
      <c r="AP195" s="185"/>
      <c r="AQ195" s="185"/>
      <c r="AR195" s="187">
        <f t="shared" si="11"/>
        <v>0</v>
      </c>
      <c r="AS195" s="187"/>
      <c r="AT195" s="200"/>
      <c r="AU195" s="137"/>
      <c r="AV195" s="135"/>
      <c r="AW195" s="135"/>
      <c r="AX195" s="135"/>
      <c r="AY195" s="135"/>
      <c r="AZ195" s="136"/>
    </row>
    <row r="196" spans="1:52" ht="36" customHeight="1" x14ac:dyDescent="0.2">
      <c r="A196" s="73">
        <v>178</v>
      </c>
      <c r="B196" s="170"/>
      <c r="C196" s="167"/>
      <c r="D196" s="167"/>
      <c r="E196" s="167"/>
      <c r="F196" s="167"/>
      <c r="G196" s="167"/>
      <c r="H196" s="167"/>
      <c r="I196" s="167"/>
      <c r="J196" s="167"/>
      <c r="K196" s="167"/>
      <c r="L196" s="167"/>
      <c r="M196" s="167"/>
      <c r="N196" s="167"/>
      <c r="O196" s="167"/>
      <c r="P196" s="168"/>
      <c r="Q196" s="168"/>
      <c r="R196" s="169"/>
      <c r="S196" s="169"/>
      <c r="T196" s="169"/>
      <c r="U196" s="134"/>
      <c r="V196" s="135"/>
      <c r="W196" s="135"/>
      <c r="X196" s="136"/>
      <c r="Y196" s="132"/>
      <c r="Z196" s="133"/>
      <c r="AA196" s="133"/>
      <c r="AB196" s="186"/>
      <c r="AC196" s="186"/>
      <c r="AD196" s="185"/>
      <c r="AE196" s="185"/>
      <c r="AF196" s="185"/>
      <c r="AG196" s="187">
        <f t="shared" si="10"/>
        <v>0</v>
      </c>
      <c r="AH196" s="187"/>
      <c r="AI196" s="187"/>
      <c r="AJ196" s="53"/>
      <c r="AK196" s="188"/>
      <c r="AL196" s="188"/>
      <c r="AM196" s="186"/>
      <c r="AN196" s="186"/>
      <c r="AO196" s="185"/>
      <c r="AP196" s="185"/>
      <c r="AQ196" s="185"/>
      <c r="AR196" s="187">
        <f t="shared" si="11"/>
        <v>0</v>
      </c>
      <c r="AS196" s="187"/>
      <c r="AT196" s="200"/>
      <c r="AU196" s="137"/>
      <c r="AV196" s="135"/>
      <c r="AW196" s="135"/>
      <c r="AX196" s="135"/>
      <c r="AY196" s="135"/>
      <c r="AZ196" s="136"/>
    </row>
    <row r="197" spans="1:52" ht="36" customHeight="1" x14ac:dyDescent="0.2">
      <c r="A197" s="73">
        <v>179</v>
      </c>
      <c r="B197" s="170"/>
      <c r="C197" s="167"/>
      <c r="D197" s="167"/>
      <c r="E197" s="167"/>
      <c r="F197" s="167"/>
      <c r="G197" s="167"/>
      <c r="H197" s="167"/>
      <c r="I197" s="167"/>
      <c r="J197" s="167"/>
      <c r="K197" s="167"/>
      <c r="L197" s="167"/>
      <c r="M197" s="167"/>
      <c r="N197" s="167"/>
      <c r="O197" s="167"/>
      <c r="P197" s="168"/>
      <c r="Q197" s="168"/>
      <c r="R197" s="169"/>
      <c r="S197" s="169"/>
      <c r="T197" s="169"/>
      <c r="U197" s="134"/>
      <c r="V197" s="135"/>
      <c r="W197" s="135"/>
      <c r="X197" s="136"/>
      <c r="Y197" s="132"/>
      <c r="Z197" s="133"/>
      <c r="AA197" s="133"/>
      <c r="AB197" s="186"/>
      <c r="AC197" s="186"/>
      <c r="AD197" s="185"/>
      <c r="AE197" s="185"/>
      <c r="AF197" s="185"/>
      <c r="AG197" s="187">
        <f t="shared" si="10"/>
        <v>0</v>
      </c>
      <c r="AH197" s="187"/>
      <c r="AI197" s="187"/>
      <c r="AJ197" s="53"/>
      <c r="AK197" s="188"/>
      <c r="AL197" s="188"/>
      <c r="AM197" s="186"/>
      <c r="AN197" s="186"/>
      <c r="AO197" s="185"/>
      <c r="AP197" s="185"/>
      <c r="AQ197" s="185"/>
      <c r="AR197" s="187">
        <f t="shared" si="11"/>
        <v>0</v>
      </c>
      <c r="AS197" s="187"/>
      <c r="AT197" s="200"/>
      <c r="AU197" s="137"/>
      <c r="AV197" s="135"/>
      <c r="AW197" s="135"/>
      <c r="AX197" s="135"/>
      <c r="AY197" s="135"/>
      <c r="AZ197" s="136"/>
    </row>
    <row r="198" spans="1:52" ht="36" customHeight="1" x14ac:dyDescent="0.2">
      <c r="A198" s="73">
        <v>180</v>
      </c>
      <c r="B198" s="170"/>
      <c r="C198" s="167"/>
      <c r="D198" s="167"/>
      <c r="E198" s="167"/>
      <c r="F198" s="167"/>
      <c r="G198" s="167"/>
      <c r="H198" s="167"/>
      <c r="I198" s="167"/>
      <c r="J198" s="167"/>
      <c r="K198" s="167"/>
      <c r="L198" s="167"/>
      <c r="M198" s="167"/>
      <c r="N198" s="167"/>
      <c r="O198" s="167"/>
      <c r="P198" s="168"/>
      <c r="Q198" s="168"/>
      <c r="R198" s="169"/>
      <c r="S198" s="169"/>
      <c r="T198" s="169"/>
      <c r="U198" s="134"/>
      <c r="V198" s="135"/>
      <c r="W198" s="135"/>
      <c r="X198" s="136"/>
      <c r="Y198" s="132"/>
      <c r="Z198" s="133"/>
      <c r="AA198" s="133"/>
      <c r="AB198" s="186"/>
      <c r="AC198" s="186"/>
      <c r="AD198" s="185"/>
      <c r="AE198" s="185"/>
      <c r="AF198" s="185"/>
      <c r="AG198" s="187">
        <f t="shared" si="10"/>
        <v>0</v>
      </c>
      <c r="AH198" s="187"/>
      <c r="AI198" s="187"/>
      <c r="AJ198" s="53"/>
      <c r="AK198" s="188"/>
      <c r="AL198" s="188"/>
      <c r="AM198" s="186"/>
      <c r="AN198" s="186"/>
      <c r="AO198" s="185"/>
      <c r="AP198" s="185"/>
      <c r="AQ198" s="185"/>
      <c r="AR198" s="187">
        <f t="shared" si="11"/>
        <v>0</v>
      </c>
      <c r="AS198" s="187"/>
      <c r="AT198" s="200"/>
      <c r="AU198" s="137"/>
      <c r="AV198" s="135"/>
      <c r="AW198" s="135"/>
      <c r="AX198" s="135"/>
      <c r="AY198" s="135"/>
      <c r="AZ198" s="136"/>
    </row>
    <row r="199" spans="1:52" ht="36" customHeight="1" x14ac:dyDescent="0.2">
      <c r="A199" s="73">
        <v>181</v>
      </c>
      <c r="B199" s="170"/>
      <c r="C199" s="167"/>
      <c r="D199" s="167"/>
      <c r="E199" s="167"/>
      <c r="F199" s="167"/>
      <c r="G199" s="167"/>
      <c r="H199" s="167"/>
      <c r="I199" s="167"/>
      <c r="J199" s="167"/>
      <c r="K199" s="167"/>
      <c r="L199" s="167"/>
      <c r="M199" s="167"/>
      <c r="N199" s="167"/>
      <c r="O199" s="167"/>
      <c r="P199" s="168"/>
      <c r="Q199" s="168"/>
      <c r="R199" s="169"/>
      <c r="S199" s="169"/>
      <c r="T199" s="169"/>
      <c r="U199" s="134"/>
      <c r="V199" s="135"/>
      <c r="W199" s="135"/>
      <c r="X199" s="136"/>
      <c r="Y199" s="132"/>
      <c r="Z199" s="133"/>
      <c r="AA199" s="133"/>
      <c r="AB199" s="186"/>
      <c r="AC199" s="186"/>
      <c r="AD199" s="185"/>
      <c r="AE199" s="185"/>
      <c r="AF199" s="185"/>
      <c r="AG199" s="187">
        <f t="shared" si="10"/>
        <v>0</v>
      </c>
      <c r="AH199" s="187"/>
      <c r="AI199" s="187"/>
      <c r="AJ199" s="53"/>
      <c r="AK199" s="188"/>
      <c r="AL199" s="188"/>
      <c r="AM199" s="186"/>
      <c r="AN199" s="186"/>
      <c r="AO199" s="185"/>
      <c r="AP199" s="185"/>
      <c r="AQ199" s="185"/>
      <c r="AR199" s="187">
        <f t="shared" si="11"/>
        <v>0</v>
      </c>
      <c r="AS199" s="187"/>
      <c r="AT199" s="200"/>
      <c r="AU199" s="137"/>
      <c r="AV199" s="135"/>
      <c r="AW199" s="135"/>
      <c r="AX199" s="135"/>
      <c r="AY199" s="135"/>
      <c r="AZ199" s="136"/>
    </row>
    <row r="200" spans="1:52" ht="36" customHeight="1" x14ac:dyDescent="0.2">
      <c r="A200" s="73">
        <v>182</v>
      </c>
      <c r="B200" s="170"/>
      <c r="C200" s="167"/>
      <c r="D200" s="167"/>
      <c r="E200" s="167"/>
      <c r="F200" s="167"/>
      <c r="G200" s="167"/>
      <c r="H200" s="167"/>
      <c r="I200" s="167"/>
      <c r="J200" s="167"/>
      <c r="K200" s="167"/>
      <c r="L200" s="167"/>
      <c r="M200" s="167"/>
      <c r="N200" s="167"/>
      <c r="O200" s="167"/>
      <c r="P200" s="168"/>
      <c r="Q200" s="168"/>
      <c r="R200" s="169"/>
      <c r="S200" s="169"/>
      <c r="T200" s="169"/>
      <c r="U200" s="134"/>
      <c r="V200" s="135"/>
      <c r="W200" s="135"/>
      <c r="X200" s="136"/>
      <c r="Y200" s="132"/>
      <c r="Z200" s="133"/>
      <c r="AA200" s="133"/>
      <c r="AB200" s="186"/>
      <c r="AC200" s="186"/>
      <c r="AD200" s="185"/>
      <c r="AE200" s="185"/>
      <c r="AF200" s="185"/>
      <c r="AG200" s="187">
        <f t="shared" si="10"/>
        <v>0</v>
      </c>
      <c r="AH200" s="187"/>
      <c r="AI200" s="187"/>
      <c r="AJ200" s="53"/>
      <c r="AK200" s="188"/>
      <c r="AL200" s="188"/>
      <c r="AM200" s="186"/>
      <c r="AN200" s="186"/>
      <c r="AO200" s="185"/>
      <c r="AP200" s="185"/>
      <c r="AQ200" s="185"/>
      <c r="AR200" s="187">
        <f t="shared" si="11"/>
        <v>0</v>
      </c>
      <c r="AS200" s="187"/>
      <c r="AT200" s="200"/>
      <c r="AU200" s="137"/>
      <c r="AV200" s="135"/>
      <c r="AW200" s="135"/>
      <c r="AX200" s="135"/>
      <c r="AY200" s="135"/>
      <c r="AZ200" s="136"/>
    </row>
    <row r="201" spans="1:52" ht="36" customHeight="1" x14ac:dyDescent="0.2">
      <c r="A201" s="73">
        <v>183</v>
      </c>
      <c r="B201" s="170"/>
      <c r="C201" s="167"/>
      <c r="D201" s="167"/>
      <c r="E201" s="167"/>
      <c r="F201" s="167"/>
      <c r="G201" s="167"/>
      <c r="H201" s="167"/>
      <c r="I201" s="167"/>
      <c r="J201" s="167"/>
      <c r="K201" s="167"/>
      <c r="L201" s="167"/>
      <c r="M201" s="167"/>
      <c r="N201" s="167"/>
      <c r="O201" s="167"/>
      <c r="P201" s="168"/>
      <c r="Q201" s="168"/>
      <c r="R201" s="169"/>
      <c r="S201" s="169"/>
      <c r="T201" s="169"/>
      <c r="U201" s="134"/>
      <c r="V201" s="135"/>
      <c r="W201" s="135"/>
      <c r="X201" s="136"/>
      <c r="Y201" s="132"/>
      <c r="Z201" s="133"/>
      <c r="AA201" s="133"/>
      <c r="AB201" s="186"/>
      <c r="AC201" s="186"/>
      <c r="AD201" s="185"/>
      <c r="AE201" s="185"/>
      <c r="AF201" s="185"/>
      <c r="AG201" s="187">
        <f t="shared" si="10"/>
        <v>0</v>
      </c>
      <c r="AH201" s="187"/>
      <c r="AI201" s="187"/>
      <c r="AJ201" s="53"/>
      <c r="AK201" s="188"/>
      <c r="AL201" s="188"/>
      <c r="AM201" s="186"/>
      <c r="AN201" s="186"/>
      <c r="AO201" s="185"/>
      <c r="AP201" s="185"/>
      <c r="AQ201" s="185"/>
      <c r="AR201" s="187">
        <f t="shared" si="11"/>
        <v>0</v>
      </c>
      <c r="AS201" s="187"/>
      <c r="AT201" s="200"/>
      <c r="AU201" s="137"/>
      <c r="AV201" s="135"/>
      <c r="AW201" s="135"/>
      <c r="AX201" s="135"/>
      <c r="AY201" s="135"/>
      <c r="AZ201" s="136"/>
    </row>
    <row r="202" spans="1:52" ht="36" customHeight="1" x14ac:dyDescent="0.2">
      <c r="A202" s="73">
        <v>184</v>
      </c>
      <c r="B202" s="170"/>
      <c r="C202" s="167"/>
      <c r="D202" s="167"/>
      <c r="E202" s="167"/>
      <c r="F202" s="167"/>
      <c r="G202" s="167"/>
      <c r="H202" s="167"/>
      <c r="I202" s="167"/>
      <c r="J202" s="167"/>
      <c r="K202" s="167"/>
      <c r="L202" s="167"/>
      <c r="M202" s="167"/>
      <c r="N202" s="167"/>
      <c r="O202" s="167"/>
      <c r="P202" s="168"/>
      <c r="Q202" s="168"/>
      <c r="R202" s="169"/>
      <c r="S202" s="169"/>
      <c r="T202" s="169"/>
      <c r="U202" s="134"/>
      <c r="V202" s="135"/>
      <c r="W202" s="135"/>
      <c r="X202" s="136"/>
      <c r="Y202" s="132"/>
      <c r="Z202" s="133"/>
      <c r="AA202" s="133"/>
      <c r="AB202" s="186"/>
      <c r="AC202" s="186"/>
      <c r="AD202" s="185"/>
      <c r="AE202" s="185"/>
      <c r="AF202" s="185"/>
      <c r="AG202" s="187">
        <f t="shared" si="10"/>
        <v>0</v>
      </c>
      <c r="AH202" s="187"/>
      <c r="AI202" s="187"/>
      <c r="AJ202" s="53"/>
      <c r="AK202" s="188"/>
      <c r="AL202" s="188"/>
      <c r="AM202" s="186"/>
      <c r="AN202" s="186"/>
      <c r="AO202" s="185"/>
      <c r="AP202" s="185"/>
      <c r="AQ202" s="185"/>
      <c r="AR202" s="187">
        <f t="shared" si="11"/>
        <v>0</v>
      </c>
      <c r="AS202" s="187"/>
      <c r="AT202" s="200"/>
      <c r="AU202" s="137"/>
      <c r="AV202" s="135"/>
      <c r="AW202" s="135"/>
      <c r="AX202" s="135"/>
      <c r="AY202" s="135"/>
      <c r="AZ202" s="136"/>
    </row>
    <row r="203" spans="1:52" ht="36" customHeight="1" x14ac:dyDescent="0.2">
      <c r="A203" s="73">
        <v>185</v>
      </c>
      <c r="B203" s="170"/>
      <c r="C203" s="167"/>
      <c r="D203" s="167"/>
      <c r="E203" s="167"/>
      <c r="F203" s="167"/>
      <c r="G203" s="167"/>
      <c r="H203" s="167"/>
      <c r="I203" s="167"/>
      <c r="J203" s="167"/>
      <c r="K203" s="167"/>
      <c r="L203" s="167"/>
      <c r="M203" s="167"/>
      <c r="N203" s="167"/>
      <c r="O203" s="167"/>
      <c r="P203" s="168"/>
      <c r="Q203" s="168"/>
      <c r="R203" s="169"/>
      <c r="S203" s="169"/>
      <c r="T203" s="169"/>
      <c r="U203" s="134"/>
      <c r="V203" s="135"/>
      <c r="W203" s="135"/>
      <c r="X203" s="136"/>
      <c r="Y203" s="132"/>
      <c r="Z203" s="133"/>
      <c r="AA203" s="133"/>
      <c r="AB203" s="186"/>
      <c r="AC203" s="186"/>
      <c r="AD203" s="185"/>
      <c r="AE203" s="185"/>
      <c r="AF203" s="185"/>
      <c r="AG203" s="187">
        <f t="shared" si="10"/>
        <v>0</v>
      </c>
      <c r="AH203" s="187"/>
      <c r="AI203" s="187"/>
      <c r="AJ203" s="53"/>
      <c r="AK203" s="188"/>
      <c r="AL203" s="188"/>
      <c r="AM203" s="186"/>
      <c r="AN203" s="186"/>
      <c r="AO203" s="185"/>
      <c r="AP203" s="185"/>
      <c r="AQ203" s="185"/>
      <c r="AR203" s="187">
        <f t="shared" si="11"/>
        <v>0</v>
      </c>
      <c r="AS203" s="187"/>
      <c r="AT203" s="200"/>
      <c r="AU203" s="137"/>
      <c r="AV203" s="135"/>
      <c r="AW203" s="135"/>
      <c r="AX203" s="135"/>
      <c r="AY203" s="135"/>
      <c r="AZ203" s="136"/>
    </row>
    <row r="204" spans="1:52" ht="36" customHeight="1" x14ac:dyDescent="0.2">
      <c r="A204" s="73">
        <v>186</v>
      </c>
      <c r="B204" s="170"/>
      <c r="C204" s="167"/>
      <c r="D204" s="167"/>
      <c r="E204" s="167"/>
      <c r="F204" s="167"/>
      <c r="G204" s="167"/>
      <c r="H204" s="167"/>
      <c r="I204" s="167"/>
      <c r="J204" s="167"/>
      <c r="K204" s="167"/>
      <c r="L204" s="167"/>
      <c r="M204" s="167"/>
      <c r="N204" s="167"/>
      <c r="O204" s="167"/>
      <c r="P204" s="168"/>
      <c r="Q204" s="168"/>
      <c r="R204" s="169"/>
      <c r="S204" s="169"/>
      <c r="T204" s="169"/>
      <c r="U204" s="134"/>
      <c r="V204" s="135"/>
      <c r="W204" s="135"/>
      <c r="X204" s="136"/>
      <c r="Y204" s="132"/>
      <c r="Z204" s="133"/>
      <c r="AA204" s="133"/>
      <c r="AB204" s="186"/>
      <c r="AC204" s="186"/>
      <c r="AD204" s="185"/>
      <c r="AE204" s="185"/>
      <c r="AF204" s="185"/>
      <c r="AG204" s="187">
        <f t="shared" si="10"/>
        <v>0</v>
      </c>
      <c r="AH204" s="187"/>
      <c r="AI204" s="187"/>
      <c r="AJ204" s="53"/>
      <c r="AK204" s="188"/>
      <c r="AL204" s="188"/>
      <c r="AM204" s="186"/>
      <c r="AN204" s="186"/>
      <c r="AO204" s="185"/>
      <c r="AP204" s="185"/>
      <c r="AQ204" s="185"/>
      <c r="AR204" s="187">
        <f t="shared" si="11"/>
        <v>0</v>
      </c>
      <c r="AS204" s="187"/>
      <c r="AT204" s="200"/>
      <c r="AU204" s="137"/>
      <c r="AV204" s="135"/>
      <c r="AW204" s="135"/>
      <c r="AX204" s="135"/>
      <c r="AY204" s="135"/>
      <c r="AZ204" s="136"/>
    </row>
    <row r="205" spans="1:52" ht="36" customHeight="1" x14ac:dyDescent="0.2">
      <c r="A205" s="73">
        <v>187</v>
      </c>
      <c r="B205" s="170"/>
      <c r="C205" s="167"/>
      <c r="D205" s="167"/>
      <c r="E205" s="167"/>
      <c r="F205" s="167"/>
      <c r="G205" s="167"/>
      <c r="H205" s="167"/>
      <c r="I205" s="167"/>
      <c r="J205" s="167"/>
      <c r="K205" s="167"/>
      <c r="L205" s="167"/>
      <c r="M205" s="167"/>
      <c r="N205" s="167"/>
      <c r="O205" s="167"/>
      <c r="P205" s="168"/>
      <c r="Q205" s="168"/>
      <c r="R205" s="169"/>
      <c r="S205" s="169"/>
      <c r="T205" s="169"/>
      <c r="U205" s="134"/>
      <c r="V205" s="135"/>
      <c r="W205" s="135"/>
      <c r="X205" s="136"/>
      <c r="Y205" s="132"/>
      <c r="Z205" s="133"/>
      <c r="AA205" s="133"/>
      <c r="AB205" s="186"/>
      <c r="AC205" s="186"/>
      <c r="AD205" s="185"/>
      <c r="AE205" s="185"/>
      <c r="AF205" s="185"/>
      <c r="AG205" s="187">
        <f t="shared" si="10"/>
        <v>0</v>
      </c>
      <c r="AH205" s="187"/>
      <c r="AI205" s="187"/>
      <c r="AJ205" s="53"/>
      <c r="AK205" s="188"/>
      <c r="AL205" s="188"/>
      <c r="AM205" s="186"/>
      <c r="AN205" s="186"/>
      <c r="AO205" s="185"/>
      <c r="AP205" s="185"/>
      <c r="AQ205" s="185"/>
      <c r="AR205" s="187">
        <f t="shared" si="11"/>
        <v>0</v>
      </c>
      <c r="AS205" s="187"/>
      <c r="AT205" s="200"/>
      <c r="AU205" s="137"/>
      <c r="AV205" s="135"/>
      <c r="AW205" s="135"/>
      <c r="AX205" s="135"/>
      <c r="AY205" s="135"/>
      <c r="AZ205" s="136"/>
    </row>
    <row r="206" spans="1:52" ht="36" customHeight="1" thickBot="1" x14ac:dyDescent="0.25">
      <c r="A206" s="73">
        <v>188</v>
      </c>
      <c r="B206" s="196"/>
      <c r="C206" s="197"/>
      <c r="D206" s="197"/>
      <c r="E206" s="197"/>
      <c r="F206" s="197"/>
      <c r="G206" s="197"/>
      <c r="H206" s="197"/>
      <c r="I206" s="197"/>
      <c r="J206" s="197"/>
      <c r="K206" s="197"/>
      <c r="L206" s="197"/>
      <c r="M206" s="197"/>
      <c r="N206" s="197"/>
      <c r="O206" s="197"/>
      <c r="P206" s="198"/>
      <c r="Q206" s="198"/>
      <c r="R206" s="199"/>
      <c r="S206" s="199"/>
      <c r="T206" s="199"/>
      <c r="U206" s="193"/>
      <c r="V206" s="139"/>
      <c r="W206" s="139"/>
      <c r="X206" s="140"/>
      <c r="Y206" s="194"/>
      <c r="Z206" s="195"/>
      <c r="AA206" s="195"/>
      <c r="AB206" s="190"/>
      <c r="AC206" s="190"/>
      <c r="AD206" s="189"/>
      <c r="AE206" s="189"/>
      <c r="AF206" s="189"/>
      <c r="AG206" s="191">
        <f t="shared" si="10"/>
        <v>0</v>
      </c>
      <c r="AH206" s="191"/>
      <c r="AI206" s="191"/>
      <c r="AJ206" s="54"/>
      <c r="AK206" s="192"/>
      <c r="AL206" s="192"/>
      <c r="AM206" s="178"/>
      <c r="AN206" s="178"/>
      <c r="AO206" s="177"/>
      <c r="AP206" s="177"/>
      <c r="AQ206" s="177"/>
      <c r="AR206" s="179">
        <f t="shared" si="11"/>
        <v>0</v>
      </c>
      <c r="AS206" s="179"/>
      <c r="AT206" s="180"/>
      <c r="AU206" s="138"/>
      <c r="AV206" s="139"/>
      <c r="AW206" s="139"/>
      <c r="AX206" s="139"/>
      <c r="AY206" s="139"/>
      <c r="AZ206" s="140"/>
    </row>
    <row r="207" spans="1:52" ht="12" customHeight="1" thickTop="1" thickBot="1" x14ac:dyDescent="0.25">
      <c r="B207" s="48"/>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51"/>
    </row>
    <row r="208" spans="1:52" ht="36" customHeight="1" thickTop="1" x14ac:dyDescent="0.2">
      <c r="B208" s="28"/>
      <c r="C208" s="28"/>
      <c r="D208" s="29"/>
      <c r="E208" s="29"/>
      <c r="F208" s="30"/>
      <c r="G208" s="30"/>
      <c r="H208" s="22"/>
      <c r="I208" s="27"/>
      <c r="K208" s="26"/>
      <c r="O208" s="27"/>
      <c r="AD208" s="127" t="s">
        <v>0</v>
      </c>
      <c r="AE208" s="127"/>
      <c r="AF208" s="128"/>
      <c r="AG208" s="234">
        <f>SUM(AG19:AI206)</f>
        <v>0</v>
      </c>
      <c r="AH208" s="235"/>
      <c r="AI208" s="235"/>
      <c r="AO208" s="127" t="s">
        <v>0</v>
      </c>
      <c r="AP208" s="127"/>
      <c r="AQ208" s="128"/>
      <c r="AR208" s="234">
        <f>SUM(AR19:AT206)</f>
        <v>0</v>
      </c>
      <c r="AS208" s="235"/>
      <c r="AT208" s="235"/>
    </row>
  </sheetData>
  <sheetProtection algorithmName="SHA-512" hashValue="8VTqIWmONXb3t+RBC3/3HhfTVtwUaME9wN9dP8ySCg/wOlBBiTJ5rR85ynuKidQSDQ1vf98x7PP59dsor0GTIg==" saltValue="hxQ2ZHLN1DJfIJxRK6nqKw==" spinCount="100000" sheet="1" objects="1" scenarios="1" selectLockedCells="1"/>
  <mergeCells count="2885">
    <mergeCell ref="Q8:T8"/>
    <mergeCell ref="U8:W8"/>
    <mergeCell ref="X8:Z8"/>
    <mergeCell ref="B9:C9"/>
    <mergeCell ref="D9:G9"/>
    <mergeCell ref="H9:J9"/>
    <mergeCell ref="K9:M9"/>
    <mergeCell ref="O9:P9"/>
    <mergeCell ref="Q9:T9"/>
    <mergeCell ref="U9:W9"/>
    <mergeCell ref="X9:Z9"/>
    <mergeCell ref="B8:C8"/>
    <mergeCell ref="D8:G8"/>
    <mergeCell ref="H8:J8"/>
    <mergeCell ref="K8:M8"/>
    <mergeCell ref="O8:P8"/>
    <mergeCell ref="O6:P6"/>
    <mergeCell ref="Q6:T6"/>
    <mergeCell ref="U6:W6"/>
    <mergeCell ref="X6:Z6"/>
    <mergeCell ref="B7:C7"/>
    <mergeCell ref="D7:G7"/>
    <mergeCell ref="H7:J7"/>
    <mergeCell ref="K7:M7"/>
    <mergeCell ref="O7:P7"/>
    <mergeCell ref="Q7:T7"/>
    <mergeCell ref="U7:W7"/>
    <mergeCell ref="X7:Z7"/>
    <mergeCell ref="B6:C6"/>
    <mergeCell ref="D6:G6"/>
    <mergeCell ref="H6:J6"/>
    <mergeCell ref="K6:M6"/>
    <mergeCell ref="AK16:AT16"/>
    <mergeCell ref="AU16:AZ18"/>
    <mergeCell ref="AK17:AT17"/>
    <mergeCell ref="Y18:AA18"/>
    <mergeCell ref="Q10:T10"/>
    <mergeCell ref="U10:W10"/>
    <mergeCell ref="X10:Z10"/>
    <mergeCell ref="B16:E18"/>
    <mergeCell ref="F16:I18"/>
    <mergeCell ref="J16:O18"/>
    <mergeCell ref="P16:Q18"/>
    <mergeCell ref="R16:T18"/>
    <mergeCell ref="AB18:AC18"/>
    <mergeCell ref="AD18:AF18"/>
    <mergeCell ref="B10:C10"/>
    <mergeCell ref="D10:G10"/>
    <mergeCell ref="H10:J10"/>
    <mergeCell ref="K10:M10"/>
    <mergeCell ref="O10:P10"/>
    <mergeCell ref="B20:E20"/>
    <mergeCell ref="F20:I20"/>
    <mergeCell ref="J20:O20"/>
    <mergeCell ref="P20:Q20"/>
    <mergeCell ref="R20:T20"/>
    <mergeCell ref="U19:X19"/>
    <mergeCell ref="Y19:AA19"/>
    <mergeCell ref="AB19:AC19"/>
    <mergeCell ref="AD19:AF19"/>
    <mergeCell ref="AG19:AI19"/>
    <mergeCell ref="B19:E19"/>
    <mergeCell ref="F19:I19"/>
    <mergeCell ref="J19:O19"/>
    <mergeCell ref="P19:Q19"/>
    <mergeCell ref="R19:T19"/>
    <mergeCell ref="U16:X18"/>
    <mergeCell ref="Y16:AI17"/>
    <mergeCell ref="B23:E23"/>
    <mergeCell ref="F23:I23"/>
    <mergeCell ref="J23:O23"/>
    <mergeCell ref="P23:Q23"/>
    <mergeCell ref="R23:T23"/>
    <mergeCell ref="U22:X22"/>
    <mergeCell ref="Y22:AA22"/>
    <mergeCell ref="AB22:AC22"/>
    <mergeCell ref="AD22:AF22"/>
    <mergeCell ref="AG22:AI22"/>
    <mergeCell ref="B22:E22"/>
    <mergeCell ref="F22:I22"/>
    <mergeCell ref="J22:O22"/>
    <mergeCell ref="P22:Q22"/>
    <mergeCell ref="R22:T22"/>
    <mergeCell ref="B21:E21"/>
    <mergeCell ref="F21:I21"/>
    <mergeCell ref="J21:O21"/>
    <mergeCell ref="P21:Q21"/>
    <mergeCell ref="R21:T21"/>
    <mergeCell ref="Y21:AA21"/>
    <mergeCell ref="AB21:AC21"/>
    <mergeCell ref="AD21:AF21"/>
    <mergeCell ref="AG21:AI21"/>
    <mergeCell ref="AB23:AC23"/>
    <mergeCell ref="AD23:AF23"/>
    <mergeCell ref="AG23:AI23"/>
    <mergeCell ref="B26:E26"/>
    <mergeCell ref="F26:I26"/>
    <mergeCell ref="J26:O26"/>
    <mergeCell ref="P26:Q26"/>
    <mergeCell ref="R26:T26"/>
    <mergeCell ref="U25:X25"/>
    <mergeCell ref="Y25:AA25"/>
    <mergeCell ref="AB25:AC25"/>
    <mergeCell ref="AD25:AF25"/>
    <mergeCell ref="AG25:AI25"/>
    <mergeCell ref="B25:E25"/>
    <mergeCell ref="F25:I25"/>
    <mergeCell ref="J25:O25"/>
    <mergeCell ref="P25:Q25"/>
    <mergeCell ref="R25:T25"/>
    <mergeCell ref="B24:E24"/>
    <mergeCell ref="F24:I24"/>
    <mergeCell ref="J24:O24"/>
    <mergeCell ref="P24:Q24"/>
    <mergeCell ref="R24:T24"/>
    <mergeCell ref="B29:E29"/>
    <mergeCell ref="F29:I29"/>
    <mergeCell ref="J29:O29"/>
    <mergeCell ref="P29:Q29"/>
    <mergeCell ref="R29:T29"/>
    <mergeCell ref="U28:X28"/>
    <mergeCell ref="Y28:AA28"/>
    <mergeCell ref="AB28:AC28"/>
    <mergeCell ref="AD28:AF28"/>
    <mergeCell ref="AG28:AI28"/>
    <mergeCell ref="B28:E28"/>
    <mergeCell ref="F28:I28"/>
    <mergeCell ref="J28:O28"/>
    <mergeCell ref="P28:Q28"/>
    <mergeCell ref="R28:T28"/>
    <mergeCell ref="B27:E27"/>
    <mergeCell ref="F27:I27"/>
    <mergeCell ref="J27:O27"/>
    <mergeCell ref="P27:Q27"/>
    <mergeCell ref="R27:T27"/>
    <mergeCell ref="B32:E32"/>
    <mergeCell ref="F32:I32"/>
    <mergeCell ref="J32:O32"/>
    <mergeCell ref="P32:Q32"/>
    <mergeCell ref="R32:T32"/>
    <mergeCell ref="U31:X31"/>
    <mergeCell ref="Y31:AA31"/>
    <mergeCell ref="AB31:AC31"/>
    <mergeCell ref="AD31:AF31"/>
    <mergeCell ref="AG31:AI31"/>
    <mergeCell ref="B31:E31"/>
    <mergeCell ref="F31:I31"/>
    <mergeCell ref="J31:O31"/>
    <mergeCell ref="P31:Q31"/>
    <mergeCell ref="R31:T31"/>
    <mergeCell ref="B30:E30"/>
    <mergeCell ref="F30:I30"/>
    <mergeCell ref="J30:O30"/>
    <mergeCell ref="P30:Q30"/>
    <mergeCell ref="R30:T30"/>
    <mergeCell ref="B35:E35"/>
    <mergeCell ref="F35:I35"/>
    <mergeCell ref="J35:O35"/>
    <mergeCell ref="P35:Q35"/>
    <mergeCell ref="R35:T35"/>
    <mergeCell ref="U34:X34"/>
    <mergeCell ref="Y34:AA34"/>
    <mergeCell ref="AB34:AC34"/>
    <mergeCell ref="AD34:AF34"/>
    <mergeCell ref="AG34:AI34"/>
    <mergeCell ref="B34:E34"/>
    <mergeCell ref="F34:I34"/>
    <mergeCell ref="J34:O34"/>
    <mergeCell ref="P34:Q34"/>
    <mergeCell ref="R34:T34"/>
    <mergeCell ref="B33:E33"/>
    <mergeCell ref="F33:I33"/>
    <mergeCell ref="J33:O33"/>
    <mergeCell ref="P33:Q33"/>
    <mergeCell ref="R33:T33"/>
    <mergeCell ref="B38:E38"/>
    <mergeCell ref="F38:I38"/>
    <mergeCell ref="J38:O38"/>
    <mergeCell ref="P38:Q38"/>
    <mergeCell ref="R38:T38"/>
    <mergeCell ref="U37:X37"/>
    <mergeCell ref="Y37:AA37"/>
    <mergeCell ref="AB37:AC37"/>
    <mergeCell ref="AD37:AF37"/>
    <mergeCell ref="AG37:AI37"/>
    <mergeCell ref="B37:E37"/>
    <mergeCell ref="F37:I37"/>
    <mergeCell ref="J37:O37"/>
    <mergeCell ref="P37:Q37"/>
    <mergeCell ref="R37:T37"/>
    <mergeCell ref="B36:E36"/>
    <mergeCell ref="F36:I36"/>
    <mergeCell ref="J36:O36"/>
    <mergeCell ref="P36:Q36"/>
    <mergeCell ref="R36:T36"/>
    <mergeCell ref="B41:E41"/>
    <mergeCell ref="F41:I41"/>
    <mergeCell ref="J41:O41"/>
    <mergeCell ref="P41:Q41"/>
    <mergeCell ref="R41:T41"/>
    <mergeCell ref="U40:X40"/>
    <mergeCell ref="Y40:AA40"/>
    <mergeCell ref="AB40:AC40"/>
    <mergeCell ref="AD40:AF40"/>
    <mergeCell ref="AG40:AI40"/>
    <mergeCell ref="B40:E40"/>
    <mergeCell ref="F40:I40"/>
    <mergeCell ref="J40:O40"/>
    <mergeCell ref="P40:Q40"/>
    <mergeCell ref="R40:T40"/>
    <mergeCell ref="B39:E39"/>
    <mergeCell ref="F39:I39"/>
    <mergeCell ref="J39:O39"/>
    <mergeCell ref="P39:Q39"/>
    <mergeCell ref="R39:T39"/>
    <mergeCell ref="B44:E44"/>
    <mergeCell ref="F44:I44"/>
    <mergeCell ref="J44:O44"/>
    <mergeCell ref="P44:Q44"/>
    <mergeCell ref="R44:T44"/>
    <mergeCell ref="U43:X43"/>
    <mergeCell ref="Y43:AA43"/>
    <mergeCell ref="AB43:AC43"/>
    <mergeCell ref="AD43:AF43"/>
    <mergeCell ref="AG43:AI43"/>
    <mergeCell ref="B43:E43"/>
    <mergeCell ref="F43:I43"/>
    <mergeCell ref="J43:O43"/>
    <mergeCell ref="P43:Q43"/>
    <mergeCell ref="R43:T43"/>
    <mergeCell ref="B42:E42"/>
    <mergeCell ref="F42:I42"/>
    <mergeCell ref="J42:O42"/>
    <mergeCell ref="P42:Q42"/>
    <mergeCell ref="R42:T42"/>
    <mergeCell ref="B47:E47"/>
    <mergeCell ref="F47:I47"/>
    <mergeCell ref="J47:O47"/>
    <mergeCell ref="P47:Q47"/>
    <mergeCell ref="R47:T47"/>
    <mergeCell ref="U46:X46"/>
    <mergeCell ref="Y46:AA46"/>
    <mergeCell ref="AB46:AC46"/>
    <mergeCell ref="AD46:AF46"/>
    <mergeCell ref="AG46:AI46"/>
    <mergeCell ref="B46:E46"/>
    <mergeCell ref="F46:I46"/>
    <mergeCell ref="J46:O46"/>
    <mergeCell ref="P46:Q46"/>
    <mergeCell ref="R46:T46"/>
    <mergeCell ref="B45:E45"/>
    <mergeCell ref="F45:I45"/>
    <mergeCell ref="J45:O45"/>
    <mergeCell ref="P45:Q45"/>
    <mergeCell ref="R45:T45"/>
    <mergeCell ref="B50:E50"/>
    <mergeCell ref="F50:I50"/>
    <mergeCell ref="J50:O50"/>
    <mergeCell ref="P50:Q50"/>
    <mergeCell ref="R50:T50"/>
    <mergeCell ref="U49:X49"/>
    <mergeCell ref="Y49:AA49"/>
    <mergeCell ref="AB49:AC49"/>
    <mergeCell ref="AD49:AF49"/>
    <mergeCell ref="AG49:AI49"/>
    <mergeCell ref="B49:E49"/>
    <mergeCell ref="F49:I49"/>
    <mergeCell ref="J49:O49"/>
    <mergeCell ref="P49:Q49"/>
    <mergeCell ref="R49:T49"/>
    <mergeCell ref="B48:E48"/>
    <mergeCell ref="F48:I48"/>
    <mergeCell ref="J48:O48"/>
    <mergeCell ref="P48:Q48"/>
    <mergeCell ref="R48:T48"/>
    <mergeCell ref="B53:E53"/>
    <mergeCell ref="F53:I53"/>
    <mergeCell ref="J53:O53"/>
    <mergeCell ref="P53:Q53"/>
    <mergeCell ref="R53:T53"/>
    <mergeCell ref="U52:X52"/>
    <mergeCell ref="Y52:AA52"/>
    <mergeCell ref="AB52:AC52"/>
    <mergeCell ref="AD52:AF52"/>
    <mergeCell ref="AG52:AI52"/>
    <mergeCell ref="B52:E52"/>
    <mergeCell ref="F52:I52"/>
    <mergeCell ref="J52:O52"/>
    <mergeCell ref="P52:Q52"/>
    <mergeCell ref="R52:T52"/>
    <mergeCell ref="B51:E51"/>
    <mergeCell ref="F51:I51"/>
    <mergeCell ref="J51:O51"/>
    <mergeCell ref="P51:Q51"/>
    <mergeCell ref="R51:T51"/>
    <mergeCell ref="B56:E56"/>
    <mergeCell ref="F56:I56"/>
    <mergeCell ref="J56:O56"/>
    <mergeCell ref="P56:Q56"/>
    <mergeCell ref="R56:T56"/>
    <mergeCell ref="U55:X55"/>
    <mergeCell ref="Y55:AA55"/>
    <mergeCell ref="AB55:AC55"/>
    <mergeCell ref="AD55:AF55"/>
    <mergeCell ref="AG55:AI55"/>
    <mergeCell ref="B55:E55"/>
    <mergeCell ref="F55:I55"/>
    <mergeCell ref="J55:O55"/>
    <mergeCell ref="P55:Q55"/>
    <mergeCell ref="R55:T55"/>
    <mergeCell ref="B54:E54"/>
    <mergeCell ref="F54:I54"/>
    <mergeCell ref="J54:O54"/>
    <mergeCell ref="P54:Q54"/>
    <mergeCell ref="R54:T54"/>
    <mergeCell ref="B59:E59"/>
    <mergeCell ref="F59:I59"/>
    <mergeCell ref="J59:O59"/>
    <mergeCell ref="P59:Q59"/>
    <mergeCell ref="R59:T59"/>
    <mergeCell ref="U58:X58"/>
    <mergeCell ref="Y58:AA58"/>
    <mergeCell ref="AB58:AC58"/>
    <mergeCell ref="AD58:AF58"/>
    <mergeCell ref="AG58:AI58"/>
    <mergeCell ref="B58:E58"/>
    <mergeCell ref="F58:I58"/>
    <mergeCell ref="J58:O58"/>
    <mergeCell ref="P58:Q58"/>
    <mergeCell ref="R58:T58"/>
    <mergeCell ref="B57:E57"/>
    <mergeCell ref="F57:I57"/>
    <mergeCell ref="J57:O57"/>
    <mergeCell ref="P57:Q57"/>
    <mergeCell ref="R57:T57"/>
    <mergeCell ref="B62:E62"/>
    <mergeCell ref="F62:I62"/>
    <mergeCell ref="J62:O62"/>
    <mergeCell ref="P62:Q62"/>
    <mergeCell ref="R62:T62"/>
    <mergeCell ref="U61:X61"/>
    <mergeCell ref="Y61:AA61"/>
    <mergeCell ref="AB61:AC61"/>
    <mergeCell ref="AD61:AF61"/>
    <mergeCell ref="AG61:AI61"/>
    <mergeCell ref="B61:E61"/>
    <mergeCell ref="F61:I61"/>
    <mergeCell ref="J61:O61"/>
    <mergeCell ref="P61:Q61"/>
    <mergeCell ref="R61:T61"/>
    <mergeCell ref="B60:E60"/>
    <mergeCell ref="F60:I60"/>
    <mergeCell ref="J60:O60"/>
    <mergeCell ref="P60:Q60"/>
    <mergeCell ref="R60:T60"/>
    <mergeCell ref="B65:E65"/>
    <mergeCell ref="F65:I65"/>
    <mergeCell ref="J65:O65"/>
    <mergeCell ref="P65:Q65"/>
    <mergeCell ref="R65:T65"/>
    <mergeCell ref="U64:X64"/>
    <mergeCell ref="Y64:AA64"/>
    <mergeCell ref="AB64:AC64"/>
    <mergeCell ref="AD64:AF64"/>
    <mergeCell ref="AG64:AI64"/>
    <mergeCell ref="B64:E64"/>
    <mergeCell ref="F64:I64"/>
    <mergeCell ref="J64:O64"/>
    <mergeCell ref="P64:Q64"/>
    <mergeCell ref="R64:T64"/>
    <mergeCell ref="B63:E63"/>
    <mergeCell ref="F63:I63"/>
    <mergeCell ref="J63:O63"/>
    <mergeCell ref="P63:Q63"/>
    <mergeCell ref="R63:T63"/>
    <mergeCell ref="B68:E68"/>
    <mergeCell ref="F68:I68"/>
    <mergeCell ref="J68:O68"/>
    <mergeCell ref="P68:Q68"/>
    <mergeCell ref="R68:T68"/>
    <mergeCell ref="U67:X67"/>
    <mergeCell ref="Y67:AA67"/>
    <mergeCell ref="AB67:AC67"/>
    <mergeCell ref="AD67:AF67"/>
    <mergeCell ref="AG67:AI67"/>
    <mergeCell ref="B67:E67"/>
    <mergeCell ref="F67:I67"/>
    <mergeCell ref="J67:O67"/>
    <mergeCell ref="P67:Q67"/>
    <mergeCell ref="R67:T67"/>
    <mergeCell ref="B66:E66"/>
    <mergeCell ref="F66:I66"/>
    <mergeCell ref="J66:O66"/>
    <mergeCell ref="P66:Q66"/>
    <mergeCell ref="R66:T66"/>
    <mergeCell ref="B71:E71"/>
    <mergeCell ref="F71:I71"/>
    <mergeCell ref="J71:O71"/>
    <mergeCell ref="P71:Q71"/>
    <mergeCell ref="R71:T71"/>
    <mergeCell ref="U70:X70"/>
    <mergeCell ref="Y70:AA70"/>
    <mergeCell ref="AB70:AC70"/>
    <mergeCell ref="AD70:AF70"/>
    <mergeCell ref="AG70:AI70"/>
    <mergeCell ref="B70:E70"/>
    <mergeCell ref="F70:I70"/>
    <mergeCell ref="J70:O70"/>
    <mergeCell ref="P70:Q70"/>
    <mergeCell ref="R70:T70"/>
    <mergeCell ref="B69:E69"/>
    <mergeCell ref="F69:I69"/>
    <mergeCell ref="J69:O69"/>
    <mergeCell ref="P69:Q69"/>
    <mergeCell ref="R69:T69"/>
    <mergeCell ref="B74:E74"/>
    <mergeCell ref="F74:I74"/>
    <mergeCell ref="J74:O74"/>
    <mergeCell ref="P74:Q74"/>
    <mergeCell ref="R74:T74"/>
    <mergeCell ref="U73:X73"/>
    <mergeCell ref="Y73:AA73"/>
    <mergeCell ref="AB73:AC73"/>
    <mergeCell ref="AD73:AF73"/>
    <mergeCell ref="AG73:AI73"/>
    <mergeCell ref="B73:E73"/>
    <mergeCell ref="F73:I73"/>
    <mergeCell ref="J73:O73"/>
    <mergeCell ref="P73:Q73"/>
    <mergeCell ref="R73:T73"/>
    <mergeCell ref="B72:E72"/>
    <mergeCell ref="F72:I72"/>
    <mergeCell ref="J72:O72"/>
    <mergeCell ref="P72:Q72"/>
    <mergeCell ref="R72:T72"/>
    <mergeCell ref="B77:E77"/>
    <mergeCell ref="F77:I77"/>
    <mergeCell ref="J77:O77"/>
    <mergeCell ref="P77:Q77"/>
    <mergeCell ref="R77:T77"/>
    <mergeCell ref="U76:X76"/>
    <mergeCell ref="Y76:AA76"/>
    <mergeCell ref="AB76:AC76"/>
    <mergeCell ref="AD76:AF76"/>
    <mergeCell ref="AG76:AI76"/>
    <mergeCell ref="B76:E76"/>
    <mergeCell ref="F76:I76"/>
    <mergeCell ref="J76:O76"/>
    <mergeCell ref="P76:Q76"/>
    <mergeCell ref="R76:T76"/>
    <mergeCell ref="B75:E75"/>
    <mergeCell ref="F75:I75"/>
    <mergeCell ref="J75:O75"/>
    <mergeCell ref="P75:Q75"/>
    <mergeCell ref="R75:T75"/>
    <mergeCell ref="B80:E80"/>
    <mergeCell ref="F80:I80"/>
    <mergeCell ref="J80:O80"/>
    <mergeCell ref="P80:Q80"/>
    <mergeCell ref="R80:T80"/>
    <mergeCell ref="U79:X79"/>
    <mergeCell ref="Y79:AA79"/>
    <mergeCell ref="AB79:AC79"/>
    <mergeCell ref="AD79:AF79"/>
    <mergeCell ref="AG79:AI79"/>
    <mergeCell ref="B79:E79"/>
    <mergeCell ref="F79:I79"/>
    <mergeCell ref="J79:O79"/>
    <mergeCell ref="P79:Q79"/>
    <mergeCell ref="R79:T79"/>
    <mergeCell ref="B78:E78"/>
    <mergeCell ref="F78:I78"/>
    <mergeCell ref="J78:O78"/>
    <mergeCell ref="P78:Q78"/>
    <mergeCell ref="R78:T78"/>
    <mergeCell ref="B83:E83"/>
    <mergeCell ref="F83:I83"/>
    <mergeCell ref="J83:O83"/>
    <mergeCell ref="P83:Q83"/>
    <mergeCell ref="R83:T83"/>
    <mergeCell ref="U82:X82"/>
    <mergeCell ref="Y82:AA82"/>
    <mergeCell ref="AB82:AC82"/>
    <mergeCell ref="AD82:AF82"/>
    <mergeCell ref="AG82:AI82"/>
    <mergeCell ref="B82:E82"/>
    <mergeCell ref="F82:I82"/>
    <mergeCell ref="J82:O82"/>
    <mergeCell ref="P82:Q82"/>
    <mergeCell ref="R82:T82"/>
    <mergeCell ref="B81:E81"/>
    <mergeCell ref="F81:I81"/>
    <mergeCell ref="J81:O81"/>
    <mergeCell ref="P81:Q81"/>
    <mergeCell ref="R81:T81"/>
    <mergeCell ref="B86:E86"/>
    <mergeCell ref="F86:I86"/>
    <mergeCell ref="J86:O86"/>
    <mergeCell ref="P86:Q86"/>
    <mergeCell ref="R86:T86"/>
    <mergeCell ref="U85:X85"/>
    <mergeCell ref="Y85:AA85"/>
    <mergeCell ref="AB85:AC85"/>
    <mergeCell ref="AD85:AF85"/>
    <mergeCell ref="AG85:AI85"/>
    <mergeCell ref="B85:E85"/>
    <mergeCell ref="F85:I85"/>
    <mergeCell ref="J85:O85"/>
    <mergeCell ref="P85:Q85"/>
    <mergeCell ref="R85:T85"/>
    <mergeCell ref="B84:E84"/>
    <mergeCell ref="F84:I84"/>
    <mergeCell ref="J84:O84"/>
    <mergeCell ref="P84:Q84"/>
    <mergeCell ref="R84:T84"/>
    <mergeCell ref="B89:E89"/>
    <mergeCell ref="F89:I89"/>
    <mergeCell ref="J89:O89"/>
    <mergeCell ref="P89:Q89"/>
    <mergeCell ref="R89:T89"/>
    <mergeCell ref="U88:X88"/>
    <mergeCell ref="Y88:AA88"/>
    <mergeCell ref="AB88:AC88"/>
    <mergeCell ref="AD88:AF88"/>
    <mergeCell ref="AG88:AI88"/>
    <mergeCell ref="B88:E88"/>
    <mergeCell ref="F88:I88"/>
    <mergeCell ref="J88:O88"/>
    <mergeCell ref="P88:Q88"/>
    <mergeCell ref="R88:T88"/>
    <mergeCell ref="B87:E87"/>
    <mergeCell ref="F87:I87"/>
    <mergeCell ref="J87:O87"/>
    <mergeCell ref="P87:Q87"/>
    <mergeCell ref="R87:T87"/>
    <mergeCell ref="B92:E92"/>
    <mergeCell ref="F92:I92"/>
    <mergeCell ref="J92:O92"/>
    <mergeCell ref="P92:Q92"/>
    <mergeCell ref="R92:T92"/>
    <mergeCell ref="U91:X91"/>
    <mergeCell ref="Y91:AA91"/>
    <mergeCell ref="AB91:AC91"/>
    <mergeCell ref="AD91:AF91"/>
    <mergeCell ref="AG91:AI91"/>
    <mergeCell ref="B91:E91"/>
    <mergeCell ref="F91:I91"/>
    <mergeCell ref="J91:O91"/>
    <mergeCell ref="P91:Q91"/>
    <mergeCell ref="R91:T91"/>
    <mergeCell ref="B90:E90"/>
    <mergeCell ref="F90:I90"/>
    <mergeCell ref="J90:O90"/>
    <mergeCell ref="P90:Q90"/>
    <mergeCell ref="R90:T90"/>
    <mergeCell ref="B95:E95"/>
    <mergeCell ref="F95:I95"/>
    <mergeCell ref="J95:O95"/>
    <mergeCell ref="P95:Q95"/>
    <mergeCell ref="R95:T95"/>
    <mergeCell ref="U94:X94"/>
    <mergeCell ref="Y94:AA94"/>
    <mergeCell ref="AB94:AC94"/>
    <mergeCell ref="AD94:AF94"/>
    <mergeCell ref="AG94:AI94"/>
    <mergeCell ref="B94:E94"/>
    <mergeCell ref="F94:I94"/>
    <mergeCell ref="J94:O94"/>
    <mergeCell ref="P94:Q94"/>
    <mergeCell ref="R94:T94"/>
    <mergeCell ref="B93:E93"/>
    <mergeCell ref="F93:I93"/>
    <mergeCell ref="J93:O93"/>
    <mergeCell ref="P93:Q93"/>
    <mergeCell ref="R93:T93"/>
    <mergeCell ref="B98:E98"/>
    <mergeCell ref="F98:I98"/>
    <mergeCell ref="J98:O98"/>
    <mergeCell ref="P98:Q98"/>
    <mergeCell ref="R98:T98"/>
    <mergeCell ref="U97:X97"/>
    <mergeCell ref="Y97:AA97"/>
    <mergeCell ref="AB97:AC97"/>
    <mergeCell ref="AD97:AF97"/>
    <mergeCell ref="AG97:AI97"/>
    <mergeCell ref="B97:E97"/>
    <mergeCell ref="F97:I97"/>
    <mergeCell ref="J97:O97"/>
    <mergeCell ref="P97:Q97"/>
    <mergeCell ref="R97:T97"/>
    <mergeCell ref="B96:E96"/>
    <mergeCell ref="F96:I96"/>
    <mergeCell ref="J96:O96"/>
    <mergeCell ref="P96:Q96"/>
    <mergeCell ref="R96:T96"/>
    <mergeCell ref="B101:E101"/>
    <mergeCell ref="F101:I101"/>
    <mergeCell ref="J101:O101"/>
    <mergeCell ref="P101:Q101"/>
    <mergeCell ref="R101:T101"/>
    <mergeCell ref="U100:X100"/>
    <mergeCell ref="Y100:AA100"/>
    <mergeCell ref="AB100:AC100"/>
    <mergeCell ref="AD100:AF100"/>
    <mergeCell ref="AG100:AI100"/>
    <mergeCell ref="B100:E100"/>
    <mergeCell ref="F100:I100"/>
    <mergeCell ref="J100:O100"/>
    <mergeCell ref="P100:Q100"/>
    <mergeCell ref="R100:T100"/>
    <mergeCell ref="B99:E99"/>
    <mergeCell ref="F99:I99"/>
    <mergeCell ref="J99:O99"/>
    <mergeCell ref="P99:Q99"/>
    <mergeCell ref="R99:T99"/>
    <mergeCell ref="B104:E104"/>
    <mergeCell ref="F104:I104"/>
    <mergeCell ref="J104:O104"/>
    <mergeCell ref="P104:Q104"/>
    <mergeCell ref="R104:T104"/>
    <mergeCell ref="U103:X103"/>
    <mergeCell ref="Y103:AA103"/>
    <mergeCell ref="AB103:AC103"/>
    <mergeCell ref="AD103:AF103"/>
    <mergeCell ref="AG103:AI103"/>
    <mergeCell ref="B103:E103"/>
    <mergeCell ref="F103:I103"/>
    <mergeCell ref="J103:O103"/>
    <mergeCell ref="P103:Q103"/>
    <mergeCell ref="R103:T103"/>
    <mergeCell ref="B102:E102"/>
    <mergeCell ref="F102:I102"/>
    <mergeCell ref="J102:O102"/>
    <mergeCell ref="P102:Q102"/>
    <mergeCell ref="R102:T102"/>
    <mergeCell ref="B107:E107"/>
    <mergeCell ref="F107:I107"/>
    <mergeCell ref="J107:O107"/>
    <mergeCell ref="P107:Q107"/>
    <mergeCell ref="R107:T107"/>
    <mergeCell ref="U106:X106"/>
    <mergeCell ref="Y106:AA106"/>
    <mergeCell ref="AB106:AC106"/>
    <mergeCell ref="AD106:AF106"/>
    <mergeCell ref="AG106:AI106"/>
    <mergeCell ref="B106:E106"/>
    <mergeCell ref="F106:I106"/>
    <mergeCell ref="J106:O106"/>
    <mergeCell ref="P106:Q106"/>
    <mergeCell ref="R106:T106"/>
    <mergeCell ref="B105:E105"/>
    <mergeCell ref="F105:I105"/>
    <mergeCell ref="J105:O105"/>
    <mergeCell ref="P105:Q105"/>
    <mergeCell ref="R105:T105"/>
    <mergeCell ref="B110:E110"/>
    <mergeCell ref="F110:I110"/>
    <mergeCell ref="J110:O110"/>
    <mergeCell ref="P110:Q110"/>
    <mergeCell ref="R110:T110"/>
    <mergeCell ref="U109:X109"/>
    <mergeCell ref="Y109:AA109"/>
    <mergeCell ref="AB109:AC109"/>
    <mergeCell ref="AD109:AF109"/>
    <mergeCell ref="AG109:AI109"/>
    <mergeCell ref="B109:E109"/>
    <mergeCell ref="F109:I109"/>
    <mergeCell ref="J109:O109"/>
    <mergeCell ref="P109:Q109"/>
    <mergeCell ref="R109:T109"/>
    <mergeCell ref="B108:E108"/>
    <mergeCell ref="F108:I108"/>
    <mergeCell ref="J108:O108"/>
    <mergeCell ref="P108:Q108"/>
    <mergeCell ref="R108:T108"/>
    <mergeCell ref="B113:E113"/>
    <mergeCell ref="F113:I113"/>
    <mergeCell ref="J113:O113"/>
    <mergeCell ref="P113:Q113"/>
    <mergeCell ref="R113:T113"/>
    <mergeCell ref="U112:X112"/>
    <mergeCell ref="Y112:AA112"/>
    <mergeCell ref="AB112:AC112"/>
    <mergeCell ref="AD112:AF112"/>
    <mergeCell ref="AG112:AI112"/>
    <mergeCell ref="B112:E112"/>
    <mergeCell ref="F112:I112"/>
    <mergeCell ref="J112:O112"/>
    <mergeCell ref="P112:Q112"/>
    <mergeCell ref="R112:T112"/>
    <mergeCell ref="B111:E111"/>
    <mergeCell ref="F111:I111"/>
    <mergeCell ref="J111:O111"/>
    <mergeCell ref="P111:Q111"/>
    <mergeCell ref="R111:T111"/>
    <mergeCell ref="B116:E116"/>
    <mergeCell ref="F116:I116"/>
    <mergeCell ref="J116:O116"/>
    <mergeCell ref="P116:Q116"/>
    <mergeCell ref="R116:T116"/>
    <mergeCell ref="U115:X115"/>
    <mergeCell ref="Y115:AA115"/>
    <mergeCell ref="AB115:AC115"/>
    <mergeCell ref="AD115:AF115"/>
    <mergeCell ref="AG115:AI115"/>
    <mergeCell ref="B115:E115"/>
    <mergeCell ref="F115:I115"/>
    <mergeCell ref="J115:O115"/>
    <mergeCell ref="P115:Q115"/>
    <mergeCell ref="R115:T115"/>
    <mergeCell ref="B114:E114"/>
    <mergeCell ref="F114:I114"/>
    <mergeCell ref="J114:O114"/>
    <mergeCell ref="P114:Q114"/>
    <mergeCell ref="R114:T114"/>
    <mergeCell ref="B119:E119"/>
    <mergeCell ref="F119:I119"/>
    <mergeCell ref="J119:O119"/>
    <mergeCell ref="P119:Q119"/>
    <mergeCell ref="R119:T119"/>
    <mergeCell ref="U118:X118"/>
    <mergeCell ref="Y118:AA118"/>
    <mergeCell ref="AB118:AC118"/>
    <mergeCell ref="AD118:AF118"/>
    <mergeCell ref="AG118:AI118"/>
    <mergeCell ref="B118:E118"/>
    <mergeCell ref="F118:I118"/>
    <mergeCell ref="J118:O118"/>
    <mergeCell ref="P118:Q118"/>
    <mergeCell ref="R118:T118"/>
    <mergeCell ref="B117:E117"/>
    <mergeCell ref="F117:I117"/>
    <mergeCell ref="J117:O117"/>
    <mergeCell ref="P117:Q117"/>
    <mergeCell ref="R117:T117"/>
    <mergeCell ref="B122:E122"/>
    <mergeCell ref="F122:I122"/>
    <mergeCell ref="J122:O122"/>
    <mergeCell ref="P122:Q122"/>
    <mergeCell ref="R122:T122"/>
    <mergeCell ref="U121:X121"/>
    <mergeCell ref="Y121:AA121"/>
    <mergeCell ref="AB121:AC121"/>
    <mergeCell ref="AD121:AF121"/>
    <mergeCell ref="AG121:AI121"/>
    <mergeCell ref="B121:E121"/>
    <mergeCell ref="F121:I121"/>
    <mergeCell ref="J121:O121"/>
    <mergeCell ref="P121:Q121"/>
    <mergeCell ref="R121:T121"/>
    <mergeCell ref="B120:E120"/>
    <mergeCell ref="F120:I120"/>
    <mergeCell ref="J120:O120"/>
    <mergeCell ref="P120:Q120"/>
    <mergeCell ref="R120:T120"/>
    <mergeCell ref="B125:E125"/>
    <mergeCell ref="F125:I125"/>
    <mergeCell ref="J125:O125"/>
    <mergeCell ref="P125:Q125"/>
    <mergeCell ref="R125:T125"/>
    <mergeCell ref="U124:X124"/>
    <mergeCell ref="Y124:AA124"/>
    <mergeCell ref="AB124:AC124"/>
    <mergeCell ref="AD124:AF124"/>
    <mergeCell ref="AG124:AI124"/>
    <mergeCell ref="B124:E124"/>
    <mergeCell ref="F124:I124"/>
    <mergeCell ref="J124:O124"/>
    <mergeCell ref="P124:Q124"/>
    <mergeCell ref="R124:T124"/>
    <mergeCell ref="B123:E123"/>
    <mergeCell ref="F123:I123"/>
    <mergeCell ref="J123:O123"/>
    <mergeCell ref="P123:Q123"/>
    <mergeCell ref="R123:T123"/>
    <mergeCell ref="B128:E128"/>
    <mergeCell ref="F128:I128"/>
    <mergeCell ref="J128:O128"/>
    <mergeCell ref="P128:Q128"/>
    <mergeCell ref="R128:T128"/>
    <mergeCell ref="U127:X127"/>
    <mergeCell ref="Y127:AA127"/>
    <mergeCell ref="AB127:AC127"/>
    <mergeCell ref="AD127:AF127"/>
    <mergeCell ref="AG127:AI127"/>
    <mergeCell ref="B127:E127"/>
    <mergeCell ref="F127:I127"/>
    <mergeCell ref="J127:O127"/>
    <mergeCell ref="P127:Q127"/>
    <mergeCell ref="R127:T127"/>
    <mergeCell ref="B126:E126"/>
    <mergeCell ref="F126:I126"/>
    <mergeCell ref="J126:O126"/>
    <mergeCell ref="P126:Q126"/>
    <mergeCell ref="R126:T126"/>
    <mergeCell ref="B131:E131"/>
    <mergeCell ref="F131:I131"/>
    <mergeCell ref="J131:O131"/>
    <mergeCell ref="P131:Q131"/>
    <mergeCell ref="R131:T131"/>
    <mergeCell ref="U130:X130"/>
    <mergeCell ref="Y130:AA130"/>
    <mergeCell ref="AB130:AC130"/>
    <mergeCell ref="AD130:AF130"/>
    <mergeCell ref="AG130:AI130"/>
    <mergeCell ref="B130:E130"/>
    <mergeCell ref="F130:I130"/>
    <mergeCell ref="J130:O130"/>
    <mergeCell ref="P130:Q130"/>
    <mergeCell ref="R130:T130"/>
    <mergeCell ref="B129:E129"/>
    <mergeCell ref="F129:I129"/>
    <mergeCell ref="J129:O129"/>
    <mergeCell ref="P129:Q129"/>
    <mergeCell ref="R129:T129"/>
    <mergeCell ref="B134:E134"/>
    <mergeCell ref="F134:I134"/>
    <mergeCell ref="J134:O134"/>
    <mergeCell ref="P134:Q134"/>
    <mergeCell ref="R134:T134"/>
    <mergeCell ref="U133:X133"/>
    <mergeCell ref="Y133:AA133"/>
    <mergeCell ref="AB133:AC133"/>
    <mergeCell ref="AD133:AF133"/>
    <mergeCell ref="AG133:AI133"/>
    <mergeCell ref="B133:E133"/>
    <mergeCell ref="F133:I133"/>
    <mergeCell ref="J133:O133"/>
    <mergeCell ref="P133:Q133"/>
    <mergeCell ref="R133:T133"/>
    <mergeCell ref="B132:E132"/>
    <mergeCell ref="F132:I132"/>
    <mergeCell ref="J132:O132"/>
    <mergeCell ref="P132:Q132"/>
    <mergeCell ref="R132:T132"/>
    <mergeCell ref="B137:E137"/>
    <mergeCell ref="F137:I137"/>
    <mergeCell ref="J137:O137"/>
    <mergeCell ref="P137:Q137"/>
    <mergeCell ref="R137:T137"/>
    <mergeCell ref="U136:X136"/>
    <mergeCell ref="Y136:AA136"/>
    <mergeCell ref="AB136:AC136"/>
    <mergeCell ref="AD136:AF136"/>
    <mergeCell ref="AG136:AI136"/>
    <mergeCell ref="B136:E136"/>
    <mergeCell ref="F136:I136"/>
    <mergeCell ref="J136:O136"/>
    <mergeCell ref="P136:Q136"/>
    <mergeCell ref="R136:T136"/>
    <mergeCell ref="B135:E135"/>
    <mergeCell ref="F135:I135"/>
    <mergeCell ref="J135:O135"/>
    <mergeCell ref="P135:Q135"/>
    <mergeCell ref="R135:T135"/>
    <mergeCell ref="B140:E140"/>
    <mergeCell ref="F140:I140"/>
    <mergeCell ref="J140:O140"/>
    <mergeCell ref="P140:Q140"/>
    <mergeCell ref="R140:T140"/>
    <mergeCell ref="U139:X139"/>
    <mergeCell ref="Y139:AA139"/>
    <mergeCell ref="AB139:AC139"/>
    <mergeCell ref="AD139:AF139"/>
    <mergeCell ref="AG139:AI139"/>
    <mergeCell ref="B139:E139"/>
    <mergeCell ref="F139:I139"/>
    <mergeCell ref="J139:O139"/>
    <mergeCell ref="P139:Q139"/>
    <mergeCell ref="R139:T139"/>
    <mergeCell ref="B138:E138"/>
    <mergeCell ref="F138:I138"/>
    <mergeCell ref="J138:O138"/>
    <mergeCell ref="P138:Q138"/>
    <mergeCell ref="R138:T138"/>
    <mergeCell ref="B143:E143"/>
    <mergeCell ref="F143:I143"/>
    <mergeCell ref="J143:O143"/>
    <mergeCell ref="P143:Q143"/>
    <mergeCell ref="R143:T143"/>
    <mergeCell ref="U142:X142"/>
    <mergeCell ref="Y142:AA142"/>
    <mergeCell ref="AB142:AC142"/>
    <mergeCell ref="AD142:AF142"/>
    <mergeCell ref="AG142:AI142"/>
    <mergeCell ref="B142:E142"/>
    <mergeCell ref="F142:I142"/>
    <mergeCell ref="J142:O142"/>
    <mergeCell ref="P142:Q142"/>
    <mergeCell ref="R142:T142"/>
    <mergeCell ref="B141:E141"/>
    <mergeCell ref="F141:I141"/>
    <mergeCell ref="J141:O141"/>
    <mergeCell ref="P141:Q141"/>
    <mergeCell ref="R141:T141"/>
    <mergeCell ref="B146:E146"/>
    <mergeCell ref="F146:I146"/>
    <mergeCell ref="J146:O146"/>
    <mergeCell ref="P146:Q146"/>
    <mergeCell ref="R146:T146"/>
    <mergeCell ref="U145:X145"/>
    <mergeCell ref="Y145:AA145"/>
    <mergeCell ref="AB145:AC145"/>
    <mergeCell ref="AD145:AF145"/>
    <mergeCell ref="AG145:AI145"/>
    <mergeCell ref="B145:E145"/>
    <mergeCell ref="F145:I145"/>
    <mergeCell ref="J145:O145"/>
    <mergeCell ref="P145:Q145"/>
    <mergeCell ref="R145:T145"/>
    <mergeCell ref="B144:E144"/>
    <mergeCell ref="F144:I144"/>
    <mergeCell ref="J144:O144"/>
    <mergeCell ref="P144:Q144"/>
    <mergeCell ref="R144:T144"/>
    <mergeCell ref="B149:E149"/>
    <mergeCell ref="F149:I149"/>
    <mergeCell ref="J149:O149"/>
    <mergeCell ref="P149:Q149"/>
    <mergeCell ref="R149:T149"/>
    <mergeCell ref="U148:X148"/>
    <mergeCell ref="Y148:AA148"/>
    <mergeCell ref="AB148:AC148"/>
    <mergeCell ref="AD148:AF148"/>
    <mergeCell ref="AG148:AI148"/>
    <mergeCell ref="B148:E148"/>
    <mergeCell ref="F148:I148"/>
    <mergeCell ref="J148:O148"/>
    <mergeCell ref="P148:Q148"/>
    <mergeCell ref="R148:T148"/>
    <mergeCell ref="B147:E147"/>
    <mergeCell ref="F147:I147"/>
    <mergeCell ref="J147:O147"/>
    <mergeCell ref="P147:Q147"/>
    <mergeCell ref="R147:T147"/>
    <mergeCell ref="B152:E152"/>
    <mergeCell ref="F152:I152"/>
    <mergeCell ref="J152:O152"/>
    <mergeCell ref="P152:Q152"/>
    <mergeCell ref="R152:T152"/>
    <mergeCell ref="U151:X151"/>
    <mergeCell ref="Y151:AA151"/>
    <mergeCell ref="AB151:AC151"/>
    <mergeCell ref="AD151:AF151"/>
    <mergeCell ref="AG151:AI151"/>
    <mergeCell ref="B151:E151"/>
    <mergeCell ref="F151:I151"/>
    <mergeCell ref="J151:O151"/>
    <mergeCell ref="P151:Q151"/>
    <mergeCell ref="R151:T151"/>
    <mergeCell ref="B150:E150"/>
    <mergeCell ref="F150:I150"/>
    <mergeCell ref="J150:O150"/>
    <mergeCell ref="P150:Q150"/>
    <mergeCell ref="R150:T150"/>
    <mergeCell ref="B155:E155"/>
    <mergeCell ref="F155:I155"/>
    <mergeCell ref="J155:O155"/>
    <mergeCell ref="P155:Q155"/>
    <mergeCell ref="R155:T155"/>
    <mergeCell ref="U154:X154"/>
    <mergeCell ref="Y154:AA154"/>
    <mergeCell ref="AB154:AC154"/>
    <mergeCell ref="AD154:AF154"/>
    <mergeCell ref="AG154:AI154"/>
    <mergeCell ref="B154:E154"/>
    <mergeCell ref="F154:I154"/>
    <mergeCell ref="J154:O154"/>
    <mergeCell ref="P154:Q154"/>
    <mergeCell ref="R154:T154"/>
    <mergeCell ref="B153:E153"/>
    <mergeCell ref="F153:I153"/>
    <mergeCell ref="J153:O153"/>
    <mergeCell ref="P153:Q153"/>
    <mergeCell ref="R153:T153"/>
    <mergeCell ref="B158:E158"/>
    <mergeCell ref="F158:I158"/>
    <mergeCell ref="J158:O158"/>
    <mergeCell ref="P158:Q158"/>
    <mergeCell ref="R158:T158"/>
    <mergeCell ref="U157:X157"/>
    <mergeCell ref="Y157:AA157"/>
    <mergeCell ref="AB157:AC157"/>
    <mergeCell ref="AD157:AF157"/>
    <mergeCell ref="AG157:AI157"/>
    <mergeCell ref="B157:E157"/>
    <mergeCell ref="F157:I157"/>
    <mergeCell ref="J157:O157"/>
    <mergeCell ref="P157:Q157"/>
    <mergeCell ref="R157:T157"/>
    <mergeCell ref="B156:E156"/>
    <mergeCell ref="F156:I156"/>
    <mergeCell ref="J156:O156"/>
    <mergeCell ref="P156:Q156"/>
    <mergeCell ref="R156:T156"/>
    <mergeCell ref="B161:E161"/>
    <mergeCell ref="F161:I161"/>
    <mergeCell ref="J161:O161"/>
    <mergeCell ref="P161:Q161"/>
    <mergeCell ref="R161:T161"/>
    <mergeCell ref="U160:X160"/>
    <mergeCell ref="Y160:AA160"/>
    <mergeCell ref="AB160:AC160"/>
    <mergeCell ref="AD160:AF160"/>
    <mergeCell ref="AG160:AI160"/>
    <mergeCell ref="B160:E160"/>
    <mergeCell ref="F160:I160"/>
    <mergeCell ref="J160:O160"/>
    <mergeCell ref="P160:Q160"/>
    <mergeCell ref="R160:T160"/>
    <mergeCell ref="B159:E159"/>
    <mergeCell ref="F159:I159"/>
    <mergeCell ref="J159:O159"/>
    <mergeCell ref="P159:Q159"/>
    <mergeCell ref="R159:T159"/>
    <mergeCell ref="B164:E164"/>
    <mergeCell ref="F164:I164"/>
    <mergeCell ref="J164:O164"/>
    <mergeCell ref="P164:Q164"/>
    <mergeCell ref="R164:T164"/>
    <mergeCell ref="U163:X163"/>
    <mergeCell ref="Y163:AA163"/>
    <mergeCell ref="AB163:AC163"/>
    <mergeCell ref="AD163:AF163"/>
    <mergeCell ref="AG163:AI163"/>
    <mergeCell ref="B163:E163"/>
    <mergeCell ref="F163:I163"/>
    <mergeCell ref="J163:O163"/>
    <mergeCell ref="P163:Q163"/>
    <mergeCell ref="R163:T163"/>
    <mergeCell ref="B162:E162"/>
    <mergeCell ref="F162:I162"/>
    <mergeCell ref="J162:O162"/>
    <mergeCell ref="P162:Q162"/>
    <mergeCell ref="R162:T162"/>
    <mergeCell ref="B167:E167"/>
    <mergeCell ref="F167:I167"/>
    <mergeCell ref="J167:O167"/>
    <mergeCell ref="P167:Q167"/>
    <mergeCell ref="R167:T167"/>
    <mergeCell ref="U166:X166"/>
    <mergeCell ref="Y166:AA166"/>
    <mergeCell ref="AB166:AC166"/>
    <mergeCell ref="AD166:AF166"/>
    <mergeCell ref="AG166:AI166"/>
    <mergeCell ref="B166:E166"/>
    <mergeCell ref="F166:I166"/>
    <mergeCell ref="J166:O166"/>
    <mergeCell ref="P166:Q166"/>
    <mergeCell ref="R166:T166"/>
    <mergeCell ref="B165:E165"/>
    <mergeCell ref="F165:I165"/>
    <mergeCell ref="J165:O165"/>
    <mergeCell ref="P165:Q165"/>
    <mergeCell ref="R165:T165"/>
    <mergeCell ref="B170:E170"/>
    <mergeCell ref="F170:I170"/>
    <mergeCell ref="J170:O170"/>
    <mergeCell ref="P170:Q170"/>
    <mergeCell ref="R170:T170"/>
    <mergeCell ref="U169:X169"/>
    <mergeCell ref="Y169:AA169"/>
    <mergeCell ref="AB169:AC169"/>
    <mergeCell ref="AD169:AF169"/>
    <mergeCell ref="AG169:AI169"/>
    <mergeCell ref="B169:E169"/>
    <mergeCell ref="F169:I169"/>
    <mergeCell ref="J169:O169"/>
    <mergeCell ref="P169:Q169"/>
    <mergeCell ref="R169:T169"/>
    <mergeCell ref="B168:E168"/>
    <mergeCell ref="F168:I168"/>
    <mergeCell ref="J168:O168"/>
    <mergeCell ref="P168:Q168"/>
    <mergeCell ref="R168:T168"/>
    <mergeCell ref="B173:E173"/>
    <mergeCell ref="F173:I173"/>
    <mergeCell ref="J173:O173"/>
    <mergeCell ref="P173:Q173"/>
    <mergeCell ref="R173:T173"/>
    <mergeCell ref="U172:X172"/>
    <mergeCell ref="Y172:AA172"/>
    <mergeCell ref="AB172:AC172"/>
    <mergeCell ref="AD172:AF172"/>
    <mergeCell ref="AG172:AI172"/>
    <mergeCell ref="B172:E172"/>
    <mergeCell ref="F172:I172"/>
    <mergeCell ref="J172:O172"/>
    <mergeCell ref="P172:Q172"/>
    <mergeCell ref="R172:T172"/>
    <mergeCell ref="B171:E171"/>
    <mergeCell ref="F171:I171"/>
    <mergeCell ref="J171:O171"/>
    <mergeCell ref="P171:Q171"/>
    <mergeCell ref="R171:T171"/>
    <mergeCell ref="B176:E176"/>
    <mergeCell ref="F176:I176"/>
    <mergeCell ref="J176:O176"/>
    <mergeCell ref="P176:Q176"/>
    <mergeCell ref="R176:T176"/>
    <mergeCell ref="U175:X175"/>
    <mergeCell ref="Y175:AA175"/>
    <mergeCell ref="AB175:AC175"/>
    <mergeCell ref="AD175:AF175"/>
    <mergeCell ref="AG175:AI175"/>
    <mergeCell ref="B175:E175"/>
    <mergeCell ref="F175:I175"/>
    <mergeCell ref="J175:O175"/>
    <mergeCell ref="P175:Q175"/>
    <mergeCell ref="R175:T175"/>
    <mergeCell ref="B174:E174"/>
    <mergeCell ref="F174:I174"/>
    <mergeCell ref="J174:O174"/>
    <mergeCell ref="P174:Q174"/>
    <mergeCell ref="R174:T174"/>
    <mergeCell ref="B179:E179"/>
    <mergeCell ref="F179:I179"/>
    <mergeCell ref="J179:O179"/>
    <mergeCell ref="P179:Q179"/>
    <mergeCell ref="R179:T179"/>
    <mergeCell ref="U178:X178"/>
    <mergeCell ref="Y178:AA178"/>
    <mergeCell ref="AB178:AC178"/>
    <mergeCell ref="AD178:AF178"/>
    <mergeCell ref="AG178:AI178"/>
    <mergeCell ref="B178:E178"/>
    <mergeCell ref="F178:I178"/>
    <mergeCell ref="J178:O178"/>
    <mergeCell ref="P178:Q178"/>
    <mergeCell ref="R178:T178"/>
    <mergeCell ref="B177:E177"/>
    <mergeCell ref="F177:I177"/>
    <mergeCell ref="J177:O177"/>
    <mergeCell ref="P177:Q177"/>
    <mergeCell ref="R177:T177"/>
    <mergeCell ref="B182:E182"/>
    <mergeCell ref="F182:I182"/>
    <mergeCell ref="J182:O182"/>
    <mergeCell ref="P182:Q182"/>
    <mergeCell ref="R182:T182"/>
    <mergeCell ref="U181:X181"/>
    <mergeCell ref="Y181:AA181"/>
    <mergeCell ref="AB181:AC181"/>
    <mergeCell ref="AD181:AF181"/>
    <mergeCell ref="AG181:AI181"/>
    <mergeCell ref="B181:E181"/>
    <mergeCell ref="F181:I181"/>
    <mergeCell ref="J181:O181"/>
    <mergeCell ref="P181:Q181"/>
    <mergeCell ref="R181:T181"/>
    <mergeCell ref="B180:E180"/>
    <mergeCell ref="F180:I180"/>
    <mergeCell ref="J180:O180"/>
    <mergeCell ref="P180:Q180"/>
    <mergeCell ref="R180:T180"/>
    <mergeCell ref="B185:E185"/>
    <mergeCell ref="F185:I185"/>
    <mergeCell ref="J185:O185"/>
    <mergeCell ref="P185:Q185"/>
    <mergeCell ref="R185:T185"/>
    <mergeCell ref="U184:X184"/>
    <mergeCell ref="Y184:AA184"/>
    <mergeCell ref="AB184:AC184"/>
    <mergeCell ref="AD184:AF184"/>
    <mergeCell ref="AG184:AI184"/>
    <mergeCell ref="B184:E184"/>
    <mergeCell ref="F184:I184"/>
    <mergeCell ref="J184:O184"/>
    <mergeCell ref="P184:Q184"/>
    <mergeCell ref="R184:T184"/>
    <mergeCell ref="B183:E183"/>
    <mergeCell ref="F183:I183"/>
    <mergeCell ref="J183:O183"/>
    <mergeCell ref="P183:Q183"/>
    <mergeCell ref="R183:T183"/>
    <mergeCell ref="B188:E188"/>
    <mergeCell ref="F188:I188"/>
    <mergeCell ref="J188:O188"/>
    <mergeCell ref="P188:Q188"/>
    <mergeCell ref="R188:T188"/>
    <mergeCell ref="U187:X187"/>
    <mergeCell ref="Y187:AA187"/>
    <mergeCell ref="AB187:AC187"/>
    <mergeCell ref="AD187:AF187"/>
    <mergeCell ref="AG187:AI187"/>
    <mergeCell ref="B187:E187"/>
    <mergeCell ref="F187:I187"/>
    <mergeCell ref="J187:O187"/>
    <mergeCell ref="P187:Q187"/>
    <mergeCell ref="R187:T187"/>
    <mergeCell ref="B186:E186"/>
    <mergeCell ref="F186:I186"/>
    <mergeCell ref="J186:O186"/>
    <mergeCell ref="P186:Q186"/>
    <mergeCell ref="R186:T186"/>
    <mergeCell ref="B191:E191"/>
    <mergeCell ref="F191:I191"/>
    <mergeCell ref="J191:O191"/>
    <mergeCell ref="P191:Q191"/>
    <mergeCell ref="R191:T191"/>
    <mergeCell ref="U190:X190"/>
    <mergeCell ref="Y190:AA190"/>
    <mergeCell ref="AB190:AC190"/>
    <mergeCell ref="AD190:AF190"/>
    <mergeCell ref="AG190:AI190"/>
    <mergeCell ref="B190:E190"/>
    <mergeCell ref="F190:I190"/>
    <mergeCell ref="J190:O190"/>
    <mergeCell ref="P190:Q190"/>
    <mergeCell ref="R190:T190"/>
    <mergeCell ref="B189:E189"/>
    <mergeCell ref="F189:I189"/>
    <mergeCell ref="J189:O189"/>
    <mergeCell ref="P189:Q189"/>
    <mergeCell ref="R189:T189"/>
    <mergeCell ref="B194:E194"/>
    <mergeCell ref="F194:I194"/>
    <mergeCell ref="J194:O194"/>
    <mergeCell ref="P194:Q194"/>
    <mergeCell ref="R194:T194"/>
    <mergeCell ref="U193:X193"/>
    <mergeCell ref="Y193:AA193"/>
    <mergeCell ref="AB193:AC193"/>
    <mergeCell ref="AD193:AF193"/>
    <mergeCell ref="AG193:AI193"/>
    <mergeCell ref="B193:E193"/>
    <mergeCell ref="F193:I193"/>
    <mergeCell ref="J193:O193"/>
    <mergeCell ref="P193:Q193"/>
    <mergeCell ref="R193:T193"/>
    <mergeCell ref="B192:E192"/>
    <mergeCell ref="F192:I192"/>
    <mergeCell ref="J192:O192"/>
    <mergeCell ref="P192:Q192"/>
    <mergeCell ref="R192:T192"/>
    <mergeCell ref="B197:E197"/>
    <mergeCell ref="F197:I197"/>
    <mergeCell ref="J197:O197"/>
    <mergeCell ref="P197:Q197"/>
    <mergeCell ref="R197:T197"/>
    <mergeCell ref="U196:X196"/>
    <mergeCell ref="Y196:AA196"/>
    <mergeCell ref="AB196:AC196"/>
    <mergeCell ref="AD196:AF196"/>
    <mergeCell ref="AG196:AI196"/>
    <mergeCell ref="B196:E196"/>
    <mergeCell ref="F196:I196"/>
    <mergeCell ref="J196:O196"/>
    <mergeCell ref="P196:Q196"/>
    <mergeCell ref="R196:T196"/>
    <mergeCell ref="B195:E195"/>
    <mergeCell ref="F195:I195"/>
    <mergeCell ref="J195:O195"/>
    <mergeCell ref="P195:Q195"/>
    <mergeCell ref="R195:T195"/>
    <mergeCell ref="B200:E200"/>
    <mergeCell ref="F200:I200"/>
    <mergeCell ref="J200:O200"/>
    <mergeCell ref="P200:Q200"/>
    <mergeCell ref="R200:T200"/>
    <mergeCell ref="U199:X199"/>
    <mergeCell ref="Y199:AA199"/>
    <mergeCell ref="AB199:AC199"/>
    <mergeCell ref="AD199:AF199"/>
    <mergeCell ref="AG199:AI199"/>
    <mergeCell ref="B199:E199"/>
    <mergeCell ref="F199:I199"/>
    <mergeCell ref="J199:O199"/>
    <mergeCell ref="P199:Q199"/>
    <mergeCell ref="R199:T199"/>
    <mergeCell ref="B198:E198"/>
    <mergeCell ref="F198:I198"/>
    <mergeCell ref="J198:O198"/>
    <mergeCell ref="P198:Q198"/>
    <mergeCell ref="R198:T198"/>
    <mergeCell ref="B203:E203"/>
    <mergeCell ref="F203:I203"/>
    <mergeCell ref="J203:O203"/>
    <mergeCell ref="P203:Q203"/>
    <mergeCell ref="R203:T203"/>
    <mergeCell ref="U202:X202"/>
    <mergeCell ref="Y202:AA202"/>
    <mergeCell ref="AB202:AC202"/>
    <mergeCell ref="AD202:AF202"/>
    <mergeCell ref="AG202:AI202"/>
    <mergeCell ref="B202:E202"/>
    <mergeCell ref="F202:I202"/>
    <mergeCell ref="J202:O202"/>
    <mergeCell ref="P202:Q202"/>
    <mergeCell ref="R202:T202"/>
    <mergeCell ref="B201:E201"/>
    <mergeCell ref="F201:I201"/>
    <mergeCell ref="J201:O201"/>
    <mergeCell ref="P201:Q201"/>
    <mergeCell ref="R201:T201"/>
    <mergeCell ref="B206:E206"/>
    <mergeCell ref="F206:I206"/>
    <mergeCell ref="J206:O206"/>
    <mergeCell ref="P206:Q206"/>
    <mergeCell ref="R206:T206"/>
    <mergeCell ref="U205:X205"/>
    <mergeCell ref="Y205:AA205"/>
    <mergeCell ref="AB205:AC205"/>
    <mergeCell ref="AD205:AF205"/>
    <mergeCell ref="AG205:AI205"/>
    <mergeCell ref="B205:E205"/>
    <mergeCell ref="F205:I205"/>
    <mergeCell ref="J205:O205"/>
    <mergeCell ref="P205:Q205"/>
    <mergeCell ref="R205:T205"/>
    <mergeCell ref="B204:E204"/>
    <mergeCell ref="F204:I204"/>
    <mergeCell ref="J204:O204"/>
    <mergeCell ref="P204:Q204"/>
    <mergeCell ref="R204:T204"/>
    <mergeCell ref="AK19:AL19"/>
    <mergeCell ref="AM19:AN19"/>
    <mergeCell ref="AO19:AQ19"/>
    <mergeCell ref="AR19:AT19"/>
    <mergeCell ref="AU19:AZ19"/>
    <mergeCell ref="AG18:AI18"/>
    <mergeCell ref="AK18:AL18"/>
    <mergeCell ref="AM18:AN18"/>
    <mergeCell ref="AO18:AQ18"/>
    <mergeCell ref="AR18:AT18"/>
    <mergeCell ref="AG208:AI208"/>
    <mergeCell ref="AR208:AT208"/>
    <mergeCell ref="U206:X206"/>
    <mergeCell ref="Y206:AA206"/>
    <mergeCell ref="AB206:AC206"/>
    <mergeCell ref="AD206:AF206"/>
    <mergeCell ref="AG206:AI206"/>
    <mergeCell ref="AK206:AL206"/>
    <mergeCell ref="AM206:AN206"/>
    <mergeCell ref="AO206:AQ206"/>
    <mergeCell ref="AR206:AT206"/>
    <mergeCell ref="AK22:AL22"/>
    <mergeCell ref="AM22:AN22"/>
    <mergeCell ref="AO22:AQ22"/>
    <mergeCell ref="AR22:AT22"/>
    <mergeCell ref="AU22:AZ22"/>
    <mergeCell ref="AK21:AL21"/>
    <mergeCell ref="AM21:AN21"/>
    <mergeCell ref="AO21:AQ21"/>
    <mergeCell ref="AR21:AT21"/>
    <mergeCell ref="AU21:AZ21"/>
    <mergeCell ref="U21:X21"/>
    <mergeCell ref="AK20:AL20"/>
    <mergeCell ref="AM20:AN20"/>
    <mergeCell ref="AO20:AQ20"/>
    <mergeCell ref="AR20:AT20"/>
    <mergeCell ref="AU20:AZ20"/>
    <mergeCell ref="U20:X20"/>
    <mergeCell ref="Y20:AA20"/>
    <mergeCell ref="AB20:AC20"/>
    <mergeCell ref="AD20:AF20"/>
    <mergeCell ref="AG20:AI20"/>
    <mergeCell ref="AK25:AL25"/>
    <mergeCell ref="AM25:AN25"/>
    <mergeCell ref="AO25:AQ25"/>
    <mergeCell ref="AR25:AT25"/>
    <mergeCell ref="AU25:AZ25"/>
    <mergeCell ref="AK24:AL24"/>
    <mergeCell ref="AM24:AN24"/>
    <mergeCell ref="AO24:AQ24"/>
    <mergeCell ref="AR24:AT24"/>
    <mergeCell ref="AU24:AZ24"/>
    <mergeCell ref="U24:X24"/>
    <mergeCell ref="Y24:AA24"/>
    <mergeCell ref="AB24:AC24"/>
    <mergeCell ref="AD24:AF24"/>
    <mergeCell ref="AG24:AI24"/>
    <mergeCell ref="AK23:AL23"/>
    <mergeCell ref="AM23:AN23"/>
    <mergeCell ref="AO23:AQ23"/>
    <mergeCell ref="AR23:AT23"/>
    <mergeCell ref="AU23:AZ23"/>
    <mergeCell ref="U23:X23"/>
    <mergeCell ref="Y23:AA23"/>
    <mergeCell ref="AK28:AL28"/>
    <mergeCell ref="AM28:AN28"/>
    <mergeCell ref="AO28:AQ28"/>
    <mergeCell ref="AR28:AT28"/>
    <mergeCell ref="AU28:AZ28"/>
    <mergeCell ref="AK27:AL27"/>
    <mergeCell ref="AM27:AN27"/>
    <mergeCell ref="AO27:AQ27"/>
    <mergeCell ref="AR27:AT27"/>
    <mergeCell ref="AU27:AZ27"/>
    <mergeCell ref="U27:X27"/>
    <mergeCell ref="Y27:AA27"/>
    <mergeCell ref="AB27:AC27"/>
    <mergeCell ref="AD27:AF27"/>
    <mergeCell ref="AG27:AI27"/>
    <mergeCell ref="AK26:AL26"/>
    <mergeCell ref="AM26:AN26"/>
    <mergeCell ref="AO26:AQ26"/>
    <mergeCell ref="AR26:AT26"/>
    <mergeCell ref="AU26:AZ26"/>
    <mergeCell ref="U26:X26"/>
    <mergeCell ref="Y26:AA26"/>
    <mergeCell ref="AB26:AC26"/>
    <mergeCell ref="AD26:AF26"/>
    <mergeCell ref="AG26:AI26"/>
    <mergeCell ref="AK31:AL31"/>
    <mergeCell ref="AM31:AN31"/>
    <mergeCell ref="AO31:AQ31"/>
    <mergeCell ref="AR31:AT31"/>
    <mergeCell ref="AU31:AZ31"/>
    <mergeCell ref="AK30:AL30"/>
    <mergeCell ref="AM30:AN30"/>
    <mergeCell ref="AO30:AQ30"/>
    <mergeCell ref="AR30:AT30"/>
    <mergeCell ref="AU30:AZ30"/>
    <mergeCell ref="U30:X30"/>
    <mergeCell ref="Y30:AA30"/>
    <mergeCell ref="AB30:AC30"/>
    <mergeCell ref="AD30:AF30"/>
    <mergeCell ref="AG30:AI30"/>
    <mergeCell ref="AK29:AL29"/>
    <mergeCell ref="AM29:AN29"/>
    <mergeCell ref="AO29:AQ29"/>
    <mergeCell ref="AR29:AT29"/>
    <mergeCell ref="AU29:AZ29"/>
    <mergeCell ref="U29:X29"/>
    <mergeCell ref="Y29:AA29"/>
    <mergeCell ref="AB29:AC29"/>
    <mergeCell ref="AD29:AF29"/>
    <mergeCell ref="AG29:AI29"/>
    <mergeCell ref="AK34:AL34"/>
    <mergeCell ref="AM34:AN34"/>
    <mergeCell ref="AO34:AQ34"/>
    <mergeCell ref="AR34:AT34"/>
    <mergeCell ref="AU34:AZ34"/>
    <mergeCell ref="AK33:AL33"/>
    <mergeCell ref="AM33:AN33"/>
    <mergeCell ref="AO33:AQ33"/>
    <mergeCell ref="AR33:AT33"/>
    <mergeCell ref="AU33:AZ33"/>
    <mergeCell ref="U33:X33"/>
    <mergeCell ref="Y33:AA33"/>
    <mergeCell ref="AB33:AC33"/>
    <mergeCell ref="AD33:AF33"/>
    <mergeCell ref="AG33:AI33"/>
    <mergeCell ref="AK32:AL32"/>
    <mergeCell ref="AM32:AN32"/>
    <mergeCell ref="AO32:AQ32"/>
    <mergeCell ref="AR32:AT32"/>
    <mergeCell ref="AU32:AZ32"/>
    <mergeCell ref="U32:X32"/>
    <mergeCell ref="Y32:AA32"/>
    <mergeCell ref="AB32:AC32"/>
    <mergeCell ref="AD32:AF32"/>
    <mergeCell ref="AG32:AI32"/>
    <mergeCell ref="AK37:AL37"/>
    <mergeCell ref="AM37:AN37"/>
    <mergeCell ref="AO37:AQ37"/>
    <mergeCell ref="AR37:AT37"/>
    <mergeCell ref="AU37:AZ37"/>
    <mergeCell ref="AK36:AL36"/>
    <mergeCell ref="AM36:AN36"/>
    <mergeCell ref="AO36:AQ36"/>
    <mergeCell ref="AR36:AT36"/>
    <mergeCell ref="AU36:AZ36"/>
    <mergeCell ref="U36:X36"/>
    <mergeCell ref="Y36:AA36"/>
    <mergeCell ref="AB36:AC36"/>
    <mergeCell ref="AD36:AF36"/>
    <mergeCell ref="AG36:AI36"/>
    <mergeCell ref="AK35:AL35"/>
    <mergeCell ref="AM35:AN35"/>
    <mergeCell ref="AO35:AQ35"/>
    <mergeCell ref="AR35:AT35"/>
    <mergeCell ref="AU35:AZ35"/>
    <mergeCell ref="U35:X35"/>
    <mergeCell ref="Y35:AA35"/>
    <mergeCell ref="AB35:AC35"/>
    <mergeCell ref="AD35:AF35"/>
    <mergeCell ref="AG35:AI35"/>
    <mergeCell ref="AK40:AL40"/>
    <mergeCell ref="AM40:AN40"/>
    <mergeCell ref="AO40:AQ40"/>
    <mergeCell ref="AR40:AT40"/>
    <mergeCell ref="AU40:AZ40"/>
    <mergeCell ref="AK39:AL39"/>
    <mergeCell ref="AM39:AN39"/>
    <mergeCell ref="AO39:AQ39"/>
    <mergeCell ref="AR39:AT39"/>
    <mergeCell ref="AU39:AZ39"/>
    <mergeCell ref="U39:X39"/>
    <mergeCell ref="Y39:AA39"/>
    <mergeCell ref="AB39:AC39"/>
    <mergeCell ref="AD39:AF39"/>
    <mergeCell ref="AG39:AI39"/>
    <mergeCell ref="AK38:AL38"/>
    <mergeCell ref="AM38:AN38"/>
    <mergeCell ref="AO38:AQ38"/>
    <mergeCell ref="AR38:AT38"/>
    <mergeCell ref="AU38:AZ38"/>
    <mergeCell ref="U38:X38"/>
    <mergeCell ref="Y38:AA38"/>
    <mergeCell ref="AB38:AC38"/>
    <mergeCell ref="AD38:AF38"/>
    <mergeCell ref="AG38:AI38"/>
    <mergeCell ref="AK43:AL43"/>
    <mergeCell ref="AM43:AN43"/>
    <mergeCell ref="AO43:AQ43"/>
    <mergeCell ref="AR43:AT43"/>
    <mergeCell ref="AU43:AZ43"/>
    <mergeCell ref="AK42:AL42"/>
    <mergeCell ref="AM42:AN42"/>
    <mergeCell ref="AO42:AQ42"/>
    <mergeCell ref="AR42:AT42"/>
    <mergeCell ref="AU42:AZ42"/>
    <mergeCell ref="U42:X42"/>
    <mergeCell ref="Y42:AA42"/>
    <mergeCell ref="AB42:AC42"/>
    <mergeCell ref="AD42:AF42"/>
    <mergeCell ref="AG42:AI42"/>
    <mergeCell ref="AK41:AL41"/>
    <mergeCell ref="AM41:AN41"/>
    <mergeCell ref="AO41:AQ41"/>
    <mergeCell ref="AR41:AT41"/>
    <mergeCell ref="AU41:AZ41"/>
    <mergeCell ref="U41:X41"/>
    <mergeCell ref="Y41:AA41"/>
    <mergeCell ref="AB41:AC41"/>
    <mergeCell ref="AD41:AF41"/>
    <mergeCell ref="AG41:AI41"/>
    <mergeCell ref="AK46:AL46"/>
    <mergeCell ref="AM46:AN46"/>
    <mergeCell ref="AO46:AQ46"/>
    <mergeCell ref="AR46:AT46"/>
    <mergeCell ref="AU46:AZ46"/>
    <mergeCell ref="AK45:AL45"/>
    <mergeCell ref="AM45:AN45"/>
    <mergeCell ref="AO45:AQ45"/>
    <mergeCell ref="AR45:AT45"/>
    <mergeCell ref="AU45:AZ45"/>
    <mergeCell ref="U45:X45"/>
    <mergeCell ref="Y45:AA45"/>
    <mergeCell ref="AB45:AC45"/>
    <mergeCell ref="AD45:AF45"/>
    <mergeCell ref="AG45:AI45"/>
    <mergeCell ref="AK44:AL44"/>
    <mergeCell ref="AM44:AN44"/>
    <mergeCell ref="AO44:AQ44"/>
    <mergeCell ref="AR44:AT44"/>
    <mergeCell ref="AU44:AZ44"/>
    <mergeCell ref="U44:X44"/>
    <mergeCell ref="Y44:AA44"/>
    <mergeCell ref="AB44:AC44"/>
    <mergeCell ref="AD44:AF44"/>
    <mergeCell ref="AG44:AI44"/>
    <mergeCell ref="AK49:AL49"/>
    <mergeCell ref="AM49:AN49"/>
    <mergeCell ref="AO49:AQ49"/>
    <mergeCell ref="AR49:AT49"/>
    <mergeCell ref="AU49:AZ49"/>
    <mergeCell ref="AK48:AL48"/>
    <mergeCell ref="AM48:AN48"/>
    <mergeCell ref="AO48:AQ48"/>
    <mergeCell ref="AR48:AT48"/>
    <mergeCell ref="AU48:AZ48"/>
    <mergeCell ref="U48:X48"/>
    <mergeCell ref="Y48:AA48"/>
    <mergeCell ref="AB48:AC48"/>
    <mergeCell ref="AD48:AF48"/>
    <mergeCell ref="AG48:AI48"/>
    <mergeCell ref="AK47:AL47"/>
    <mergeCell ref="AM47:AN47"/>
    <mergeCell ref="AO47:AQ47"/>
    <mergeCell ref="AR47:AT47"/>
    <mergeCell ref="AU47:AZ47"/>
    <mergeCell ref="U47:X47"/>
    <mergeCell ref="Y47:AA47"/>
    <mergeCell ref="AB47:AC47"/>
    <mergeCell ref="AD47:AF47"/>
    <mergeCell ref="AG47:AI47"/>
    <mergeCell ref="AK52:AL52"/>
    <mergeCell ref="AM52:AN52"/>
    <mergeCell ref="AO52:AQ52"/>
    <mergeCell ref="AR52:AT52"/>
    <mergeCell ref="AU52:AZ52"/>
    <mergeCell ref="AK51:AL51"/>
    <mergeCell ref="AM51:AN51"/>
    <mergeCell ref="AO51:AQ51"/>
    <mergeCell ref="AR51:AT51"/>
    <mergeCell ref="AU51:AZ51"/>
    <mergeCell ref="U51:X51"/>
    <mergeCell ref="Y51:AA51"/>
    <mergeCell ref="AB51:AC51"/>
    <mergeCell ref="AD51:AF51"/>
    <mergeCell ref="AG51:AI51"/>
    <mergeCell ref="AK50:AL50"/>
    <mergeCell ref="AM50:AN50"/>
    <mergeCell ref="AO50:AQ50"/>
    <mergeCell ref="AR50:AT50"/>
    <mergeCell ref="AU50:AZ50"/>
    <mergeCell ref="U50:X50"/>
    <mergeCell ref="Y50:AA50"/>
    <mergeCell ref="AB50:AC50"/>
    <mergeCell ref="AD50:AF50"/>
    <mergeCell ref="AG50:AI50"/>
    <mergeCell ref="AK55:AL55"/>
    <mergeCell ref="AM55:AN55"/>
    <mergeCell ref="AO55:AQ55"/>
    <mergeCell ref="AR55:AT55"/>
    <mergeCell ref="AU55:AZ55"/>
    <mergeCell ref="AK54:AL54"/>
    <mergeCell ref="AM54:AN54"/>
    <mergeCell ref="AO54:AQ54"/>
    <mergeCell ref="AR54:AT54"/>
    <mergeCell ref="AU54:AZ54"/>
    <mergeCell ref="U54:X54"/>
    <mergeCell ref="Y54:AA54"/>
    <mergeCell ref="AB54:AC54"/>
    <mergeCell ref="AD54:AF54"/>
    <mergeCell ref="AG54:AI54"/>
    <mergeCell ref="AK53:AL53"/>
    <mergeCell ref="AM53:AN53"/>
    <mergeCell ref="AO53:AQ53"/>
    <mergeCell ref="AR53:AT53"/>
    <mergeCell ref="AU53:AZ53"/>
    <mergeCell ref="U53:X53"/>
    <mergeCell ref="Y53:AA53"/>
    <mergeCell ref="AB53:AC53"/>
    <mergeCell ref="AD53:AF53"/>
    <mergeCell ref="AG53:AI53"/>
    <mergeCell ref="AK58:AL58"/>
    <mergeCell ref="AM58:AN58"/>
    <mergeCell ref="AO58:AQ58"/>
    <mergeCell ref="AR58:AT58"/>
    <mergeCell ref="AU58:AZ58"/>
    <mergeCell ref="AK57:AL57"/>
    <mergeCell ref="AM57:AN57"/>
    <mergeCell ref="AO57:AQ57"/>
    <mergeCell ref="AR57:AT57"/>
    <mergeCell ref="AU57:AZ57"/>
    <mergeCell ref="U57:X57"/>
    <mergeCell ref="Y57:AA57"/>
    <mergeCell ref="AB57:AC57"/>
    <mergeCell ref="AD57:AF57"/>
    <mergeCell ref="AG57:AI57"/>
    <mergeCell ref="AK56:AL56"/>
    <mergeCell ref="AM56:AN56"/>
    <mergeCell ref="AO56:AQ56"/>
    <mergeCell ref="AR56:AT56"/>
    <mergeCell ref="AU56:AZ56"/>
    <mergeCell ref="U56:X56"/>
    <mergeCell ref="Y56:AA56"/>
    <mergeCell ref="AB56:AC56"/>
    <mergeCell ref="AD56:AF56"/>
    <mergeCell ref="AG56:AI56"/>
    <mergeCell ref="AK61:AL61"/>
    <mergeCell ref="AM61:AN61"/>
    <mergeCell ref="AO61:AQ61"/>
    <mergeCell ref="AR61:AT61"/>
    <mergeCell ref="AU61:AZ61"/>
    <mergeCell ref="AK60:AL60"/>
    <mergeCell ref="AM60:AN60"/>
    <mergeCell ref="AO60:AQ60"/>
    <mergeCell ref="AR60:AT60"/>
    <mergeCell ref="AU60:AZ60"/>
    <mergeCell ref="U60:X60"/>
    <mergeCell ref="Y60:AA60"/>
    <mergeCell ref="AB60:AC60"/>
    <mergeCell ref="AD60:AF60"/>
    <mergeCell ref="AG60:AI60"/>
    <mergeCell ref="AK59:AL59"/>
    <mergeCell ref="AM59:AN59"/>
    <mergeCell ref="AO59:AQ59"/>
    <mergeCell ref="AR59:AT59"/>
    <mergeCell ref="AU59:AZ59"/>
    <mergeCell ref="U59:X59"/>
    <mergeCell ref="Y59:AA59"/>
    <mergeCell ref="AB59:AC59"/>
    <mergeCell ref="AD59:AF59"/>
    <mergeCell ref="AG59:AI59"/>
    <mergeCell ref="AK64:AL64"/>
    <mergeCell ref="AM64:AN64"/>
    <mergeCell ref="AO64:AQ64"/>
    <mergeCell ref="AR64:AT64"/>
    <mergeCell ref="AU64:AZ64"/>
    <mergeCell ref="AK63:AL63"/>
    <mergeCell ref="AM63:AN63"/>
    <mergeCell ref="AO63:AQ63"/>
    <mergeCell ref="AR63:AT63"/>
    <mergeCell ref="AU63:AZ63"/>
    <mergeCell ref="U63:X63"/>
    <mergeCell ref="Y63:AA63"/>
    <mergeCell ref="AB63:AC63"/>
    <mergeCell ref="AD63:AF63"/>
    <mergeCell ref="AG63:AI63"/>
    <mergeCell ref="AK62:AL62"/>
    <mergeCell ref="AM62:AN62"/>
    <mergeCell ref="AO62:AQ62"/>
    <mergeCell ref="AR62:AT62"/>
    <mergeCell ref="AU62:AZ62"/>
    <mergeCell ref="U62:X62"/>
    <mergeCell ref="Y62:AA62"/>
    <mergeCell ref="AB62:AC62"/>
    <mergeCell ref="AD62:AF62"/>
    <mergeCell ref="AG62:AI62"/>
    <mergeCell ref="AK67:AL67"/>
    <mergeCell ref="AM67:AN67"/>
    <mergeCell ref="AO67:AQ67"/>
    <mergeCell ref="AR67:AT67"/>
    <mergeCell ref="AU67:AZ67"/>
    <mergeCell ref="AK66:AL66"/>
    <mergeCell ref="AM66:AN66"/>
    <mergeCell ref="AO66:AQ66"/>
    <mergeCell ref="AR66:AT66"/>
    <mergeCell ref="AU66:AZ66"/>
    <mergeCell ref="U66:X66"/>
    <mergeCell ref="Y66:AA66"/>
    <mergeCell ref="AB66:AC66"/>
    <mergeCell ref="AD66:AF66"/>
    <mergeCell ref="AG66:AI66"/>
    <mergeCell ref="AK65:AL65"/>
    <mergeCell ref="AM65:AN65"/>
    <mergeCell ref="AO65:AQ65"/>
    <mergeCell ref="AR65:AT65"/>
    <mergeCell ref="AU65:AZ65"/>
    <mergeCell ref="U65:X65"/>
    <mergeCell ref="Y65:AA65"/>
    <mergeCell ref="AB65:AC65"/>
    <mergeCell ref="AD65:AF65"/>
    <mergeCell ref="AG65:AI65"/>
    <mergeCell ref="AK70:AL70"/>
    <mergeCell ref="AM70:AN70"/>
    <mergeCell ref="AO70:AQ70"/>
    <mergeCell ref="AR70:AT70"/>
    <mergeCell ref="AU70:AZ70"/>
    <mergeCell ref="AK69:AL69"/>
    <mergeCell ref="AM69:AN69"/>
    <mergeCell ref="AO69:AQ69"/>
    <mergeCell ref="AR69:AT69"/>
    <mergeCell ref="AU69:AZ69"/>
    <mergeCell ref="U69:X69"/>
    <mergeCell ref="Y69:AA69"/>
    <mergeCell ref="AB69:AC69"/>
    <mergeCell ref="AD69:AF69"/>
    <mergeCell ref="AG69:AI69"/>
    <mergeCell ref="AK68:AL68"/>
    <mergeCell ref="AM68:AN68"/>
    <mergeCell ref="AO68:AQ68"/>
    <mergeCell ref="AR68:AT68"/>
    <mergeCell ref="AU68:AZ68"/>
    <mergeCell ref="U68:X68"/>
    <mergeCell ref="Y68:AA68"/>
    <mergeCell ref="AB68:AC68"/>
    <mergeCell ref="AD68:AF68"/>
    <mergeCell ref="AG68:AI68"/>
    <mergeCell ref="AK73:AL73"/>
    <mergeCell ref="AM73:AN73"/>
    <mergeCell ref="AO73:AQ73"/>
    <mergeCell ref="AR73:AT73"/>
    <mergeCell ref="AU73:AZ73"/>
    <mergeCell ref="AK72:AL72"/>
    <mergeCell ref="AM72:AN72"/>
    <mergeCell ref="AO72:AQ72"/>
    <mergeCell ref="AR72:AT72"/>
    <mergeCell ref="AU72:AZ72"/>
    <mergeCell ref="U72:X72"/>
    <mergeCell ref="Y72:AA72"/>
    <mergeCell ref="AB72:AC72"/>
    <mergeCell ref="AD72:AF72"/>
    <mergeCell ref="AG72:AI72"/>
    <mergeCell ref="AK71:AL71"/>
    <mergeCell ref="AM71:AN71"/>
    <mergeCell ref="AO71:AQ71"/>
    <mergeCell ref="AR71:AT71"/>
    <mergeCell ref="AU71:AZ71"/>
    <mergeCell ref="U71:X71"/>
    <mergeCell ref="Y71:AA71"/>
    <mergeCell ref="AB71:AC71"/>
    <mergeCell ref="AD71:AF71"/>
    <mergeCell ref="AG71:AI71"/>
    <mergeCell ref="AK76:AL76"/>
    <mergeCell ref="AM76:AN76"/>
    <mergeCell ref="AO76:AQ76"/>
    <mergeCell ref="AR76:AT76"/>
    <mergeCell ref="AU76:AZ76"/>
    <mergeCell ref="AK75:AL75"/>
    <mergeCell ref="AM75:AN75"/>
    <mergeCell ref="AO75:AQ75"/>
    <mergeCell ref="AR75:AT75"/>
    <mergeCell ref="AU75:AZ75"/>
    <mergeCell ref="U75:X75"/>
    <mergeCell ref="Y75:AA75"/>
    <mergeCell ref="AB75:AC75"/>
    <mergeCell ref="AD75:AF75"/>
    <mergeCell ref="AG75:AI75"/>
    <mergeCell ref="AK74:AL74"/>
    <mergeCell ref="AM74:AN74"/>
    <mergeCell ref="AO74:AQ74"/>
    <mergeCell ref="AR74:AT74"/>
    <mergeCell ref="AU74:AZ74"/>
    <mergeCell ref="U74:X74"/>
    <mergeCell ref="Y74:AA74"/>
    <mergeCell ref="AB74:AC74"/>
    <mergeCell ref="AD74:AF74"/>
    <mergeCell ref="AG74:AI74"/>
    <mergeCell ref="AK79:AL79"/>
    <mergeCell ref="AM79:AN79"/>
    <mergeCell ref="AO79:AQ79"/>
    <mergeCell ref="AR79:AT79"/>
    <mergeCell ref="AU79:AZ79"/>
    <mergeCell ref="AK78:AL78"/>
    <mergeCell ref="AM78:AN78"/>
    <mergeCell ref="AO78:AQ78"/>
    <mergeCell ref="AR78:AT78"/>
    <mergeCell ref="AU78:AZ78"/>
    <mergeCell ref="U78:X78"/>
    <mergeCell ref="Y78:AA78"/>
    <mergeCell ref="AB78:AC78"/>
    <mergeCell ref="AD78:AF78"/>
    <mergeCell ref="AG78:AI78"/>
    <mergeCell ref="AK77:AL77"/>
    <mergeCell ref="AM77:AN77"/>
    <mergeCell ref="AO77:AQ77"/>
    <mergeCell ref="AR77:AT77"/>
    <mergeCell ref="AU77:AZ77"/>
    <mergeCell ref="U77:X77"/>
    <mergeCell ref="Y77:AA77"/>
    <mergeCell ref="AB77:AC77"/>
    <mergeCell ref="AD77:AF77"/>
    <mergeCell ref="AG77:AI77"/>
    <mergeCell ref="AK82:AL82"/>
    <mergeCell ref="AM82:AN82"/>
    <mergeCell ref="AO82:AQ82"/>
    <mergeCell ref="AR82:AT82"/>
    <mergeCell ref="AU82:AZ82"/>
    <mergeCell ref="AK81:AL81"/>
    <mergeCell ref="AM81:AN81"/>
    <mergeCell ref="AO81:AQ81"/>
    <mergeCell ref="AR81:AT81"/>
    <mergeCell ref="AU81:AZ81"/>
    <mergeCell ref="U81:X81"/>
    <mergeCell ref="Y81:AA81"/>
    <mergeCell ref="AB81:AC81"/>
    <mergeCell ref="AD81:AF81"/>
    <mergeCell ref="AG81:AI81"/>
    <mergeCell ref="AK80:AL80"/>
    <mergeCell ref="AM80:AN80"/>
    <mergeCell ref="AO80:AQ80"/>
    <mergeCell ref="AR80:AT80"/>
    <mergeCell ref="AU80:AZ80"/>
    <mergeCell ref="U80:X80"/>
    <mergeCell ref="Y80:AA80"/>
    <mergeCell ref="AB80:AC80"/>
    <mergeCell ref="AD80:AF80"/>
    <mergeCell ref="AG80:AI80"/>
    <mergeCell ref="AK85:AL85"/>
    <mergeCell ref="AM85:AN85"/>
    <mergeCell ref="AO85:AQ85"/>
    <mergeCell ref="AR85:AT85"/>
    <mergeCell ref="AU85:AZ85"/>
    <mergeCell ref="AK84:AL84"/>
    <mergeCell ref="AM84:AN84"/>
    <mergeCell ref="AO84:AQ84"/>
    <mergeCell ref="AR84:AT84"/>
    <mergeCell ref="AU84:AZ84"/>
    <mergeCell ref="U84:X84"/>
    <mergeCell ref="Y84:AA84"/>
    <mergeCell ref="AB84:AC84"/>
    <mergeCell ref="AD84:AF84"/>
    <mergeCell ref="AG84:AI84"/>
    <mergeCell ref="AK83:AL83"/>
    <mergeCell ref="AM83:AN83"/>
    <mergeCell ref="AO83:AQ83"/>
    <mergeCell ref="AR83:AT83"/>
    <mergeCell ref="AU83:AZ83"/>
    <mergeCell ref="U83:X83"/>
    <mergeCell ref="Y83:AA83"/>
    <mergeCell ref="AB83:AC83"/>
    <mergeCell ref="AD83:AF83"/>
    <mergeCell ref="AG83:AI83"/>
    <mergeCell ref="AK88:AL88"/>
    <mergeCell ref="AM88:AN88"/>
    <mergeCell ref="AO88:AQ88"/>
    <mergeCell ref="AR88:AT88"/>
    <mergeCell ref="AU88:AZ88"/>
    <mergeCell ref="AK87:AL87"/>
    <mergeCell ref="AM87:AN87"/>
    <mergeCell ref="AO87:AQ87"/>
    <mergeCell ref="AR87:AT87"/>
    <mergeCell ref="AU87:AZ87"/>
    <mergeCell ref="U87:X87"/>
    <mergeCell ref="Y87:AA87"/>
    <mergeCell ref="AB87:AC87"/>
    <mergeCell ref="AD87:AF87"/>
    <mergeCell ref="AG87:AI87"/>
    <mergeCell ref="AK86:AL86"/>
    <mergeCell ref="AM86:AN86"/>
    <mergeCell ref="AO86:AQ86"/>
    <mergeCell ref="AR86:AT86"/>
    <mergeCell ref="AU86:AZ86"/>
    <mergeCell ref="U86:X86"/>
    <mergeCell ref="Y86:AA86"/>
    <mergeCell ref="AB86:AC86"/>
    <mergeCell ref="AD86:AF86"/>
    <mergeCell ref="AG86:AI86"/>
    <mergeCell ref="AK91:AL91"/>
    <mergeCell ref="AM91:AN91"/>
    <mergeCell ref="AO91:AQ91"/>
    <mergeCell ref="AR91:AT91"/>
    <mergeCell ref="AU91:AZ91"/>
    <mergeCell ref="AK90:AL90"/>
    <mergeCell ref="AM90:AN90"/>
    <mergeCell ref="AO90:AQ90"/>
    <mergeCell ref="AR90:AT90"/>
    <mergeCell ref="AU90:AZ90"/>
    <mergeCell ref="U90:X90"/>
    <mergeCell ref="Y90:AA90"/>
    <mergeCell ref="AB90:AC90"/>
    <mergeCell ref="AD90:AF90"/>
    <mergeCell ref="AG90:AI90"/>
    <mergeCell ref="AK89:AL89"/>
    <mergeCell ref="AM89:AN89"/>
    <mergeCell ref="AO89:AQ89"/>
    <mergeCell ref="AR89:AT89"/>
    <mergeCell ref="AU89:AZ89"/>
    <mergeCell ref="U89:X89"/>
    <mergeCell ref="Y89:AA89"/>
    <mergeCell ref="AB89:AC89"/>
    <mergeCell ref="AD89:AF89"/>
    <mergeCell ref="AG89:AI89"/>
    <mergeCell ref="AK94:AL94"/>
    <mergeCell ref="AM94:AN94"/>
    <mergeCell ref="AO94:AQ94"/>
    <mergeCell ref="AR94:AT94"/>
    <mergeCell ref="AU94:AZ94"/>
    <mergeCell ref="AK93:AL93"/>
    <mergeCell ref="AM93:AN93"/>
    <mergeCell ref="AO93:AQ93"/>
    <mergeCell ref="AR93:AT93"/>
    <mergeCell ref="AU93:AZ93"/>
    <mergeCell ref="U93:X93"/>
    <mergeCell ref="Y93:AA93"/>
    <mergeCell ref="AB93:AC93"/>
    <mergeCell ref="AD93:AF93"/>
    <mergeCell ref="AG93:AI93"/>
    <mergeCell ref="AK92:AL92"/>
    <mergeCell ref="AM92:AN92"/>
    <mergeCell ref="AO92:AQ92"/>
    <mergeCell ref="AR92:AT92"/>
    <mergeCell ref="AU92:AZ92"/>
    <mergeCell ref="U92:X92"/>
    <mergeCell ref="Y92:AA92"/>
    <mergeCell ref="AB92:AC92"/>
    <mergeCell ref="AD92:AF92"/>
    <mergeCell ref="AG92:AI92"/>
    <mergeCell ref="AK97:AL97"/>
    <mergeCell ref="AM97:AN97"/>
    <mergeCell ref="AO97:AQ97"/>
    <mergeCell ref="AR97:AT97"/>
    <mergeCell ref="AU97:AZ97"/>
    <mergeCell ref="AK96:AL96"/>
    <mergeCell ref="AM96:AN96"/>
    <mergeCell ref="AO96:AQ96"/>
    <mergeCell ref="AR96:AT96"/>
    <mergeCell ref="AU96:AZ96"/>
    <mergeCell ref="U96:X96"/>
    <mergeCell ref="Y96:AA96"/>
    <mergeCell ref="AB96:AC96"/>
    <mergeCell ref="AD96:AF96"/>
    <mergeCell ref="AG96:AI96"/>
    <mergeCell ref="AK95:AL95"/>
    <mergeCell ref="AM95:AN95"/>
    <mergeCell ref="AO95:AQ95"/>
    <mergeCell ref="AR95:AT95"/>
    <mergeCell ref="AU95:AZ95"/>
    <mergeCell ref="U95:X95"/>
    <mergeCell ref="Y95:AA95"/>
    <mergeCell ref="AB95:AC95"/>
    <mergeCell ref="AD95:AF95"/>
    <mergeCell ref="AG95:AI95"/>
    <mergeCell ref="AK100:AL100"/>
    <mergeCell ref="AM100:AN100"/>
    <mergeCell ref="AO100:AQ100"/>
    <mergeCell ref="AR100:AT100"/>
    <mergeCell ref="AU100:AZ100"/>
    <mergeCell ref="AK99:AL99"/>
    <mergeCell ref="AM99:AN99"/>
    <mergeCell ref="AO99:AQ99"/>
    <mergeCell ref="AR99:AT99"/>
    <mergeCell ref="AU99:AZ99"/>
    <mergeCell ref="U99:X99"/>
    <mergeCell ref="Y99:AA99"/>
    <mergeCell ref="AB99:AC99"/>
    <mergeCell ref="AD99:AF99"/>
    <mergeCell ref="AG99:AI99"/>
    <mergeCell ref="AK98:AL98"/>
    <mergeCell ref="AM98:AN98"/>
    <mergeCell ref="AO98:AQ98"/>
    <mergeCell ref="AR98:AT98"/>
    <mergeCell ref="AU98:AZ98"/>
    <mergeCell ref="U98:X98"/>
    <mergeCell ref="Y98:AA98"/>
    <mergeCell ref="AB98:AC98"/>
    <mergeCell ref="AD98:AF98"/>
    <mergeCell ref="AG98:AI98"/>
    <mergeCell ref="AK103:AL103"/>
    <mergeCell ref="AM103:AN103"/>
    <mergeCell ref="AO103:AQ103"/>
    <mergeCell ref="AR103:AT103"/>
    <mergeCell ref="AU103:AZ103"/>
    <mergeCell ref="AK102:AL102"/>
    <mergeCell ref="AM102:AN102"/>
    <mergeCell ref="AO102:AQ102"/>
    <mergeCell ref="AR102:AT102"/>
    <mergeCell ref="AU102:AZ102"/>
    <mergeCell ref="U102:X102"/>
    <mergeCell ref="Y102:AA102"/>
    <mergeCell ref="AB102:AC102"/>
    <mergeCell ref="AD102:AF102"/>
    <mergeCell ref="AG102:AI102"/>
    <mergeCell ref="AK101:AL101"/>
    <mergeCell ref="AM101:AN101"/>
    <mergeCell ref="AO101:AQ101"/>
    <mergeCell ref="AR101:AT101"/>
    <mergeCell ref="AU101:AZ101"/>
    <mergeCell ref="U101:X101"/>
    <mergeCell ref="Y101:AA101"/>
    <mergeCell ref="AB101:AC101"/>
    <mergeCell ref="AD101:AF101"/>
    <mergeCell ref="AG101:AI101"/>
    <mergeCell ref="AK106:AL106"/>
    <mergeCell ref="AM106:AN106"/>
    <mergeCell ref="AO106:AQ106"/>
    <mergeCell ref="AR106:AT106"/>
    <mergeCell ref="AU106:AZ106"/>
    <mergeCell ref="AK105:AL105"/>
    <mergeCell ref="AM105:AN105"/>
    <mergeCell ref="AO105:AQ105"/>
    <mergeCell ref="AR105:AT105"/>
    <mergeCell ref="AU105:AZ105"/>
    <mergeCell ref="U105:X105"/>
    <mergeCell ref="Y105:AA105"/>
    <mergeCell ref="AB105:AC105"/>
    <mergeCell ref="AD105:AF105"/>
    <mergeCell ref="AG105:AI105"/>
    <mergeCell ref="AK104:AL104"/>
    <mergeCell ref="AM104:AN104"/>
    <mergeCell ref="AO104:AQ104"/>
    <mergeCell ref="AR104:AT104"/>
    <mergeCell ref="AU104:AZ104"/>
    <mergeCell ref="U104:X104"/>
    <mergeCell ref="Y104:AA104"/>
    <mergeCell ref="AB104:AC104"/>
    <mergeCell ref="AD104:AF104"/>
    <mergeCell ref="AG104:AI104"/>
    <mergeCell ref="AK109:AL109"/>
    <mergeCell ref="AM109:AN109"/>
    <mergeCell ref="AO109:AQ109"/>
    <mergeCell ref="AR109:AT109"/>
    <mergeCell ref="AU109:AZ109"/>
    <mergeCell ref="AK108:AL108"/>
    <mergeCell ref="AM108:AN108"/>
    <mergeCell ref="AO108:AQ108"/>
    <mergeCell ref="AR108:AT108"/>
    <mergeCell ref="AU108:AZ108"/>
    <mergeCell ref="U108:X108"/>
    <mergeCell ref="Y108:AA108"/>
    <mergeCell ref="AB108:AC108"/>
    <mergeCell ref="AD108:AF108"/>
    <mergeCell ref="AG108:AI108"/>
    <mergeCell ref="AK107:AL107"/>
    <mergeCell ref="AM107:AN107"/>
    <mergeCell ref="AO107:AQ107"/>
    <mergeCell ref="AR107:AT107"/>
    <mergeCell ref="AU107:AZ107"/>
    <mergeCell ref="U107:X107"/>
    <mergeCell ref="Y107:AA107"/>
    <mergeCell ref="AB107:AC107"/>
    <mergeCell ref="AD107:AF107"/>
    <mergeCell ref="AG107:AI107"/>
    <mergeCell ref="AK112:AL112"/>
    <mergeCell ref="AM112:AN112"/>
    <mergeCell ref="AO112:AQ112"/>
    <mergeCell ref="AR112:AT112"/>
    <mergeCell ref="AU112:AZ112"/>
    <mergeCell ref="AK111:AL111"/>
    <mergeCell ref="AM111:AN111"/>
    <mergeCell ref="AO111:AQ111"/>
    <mergeCell ref="AR111:AT111"/>
    <mergeCell ref="AU111:AZ111"/>
    <mergeCell ref="U111:X111"/>
    <mergeCell ref="Y111:AA111"/>
    <mergeCell ref="AB111:AC111"/>
    <mergeCell ref="AD111:AF111"/>
    <mergeCell ref="AG111:AI111"/>
    <mergeCell ref="AK110:AL110"/>
    <mergeCell ref="AM110:AN110"/>
    <mergeCell ref="AO110:AQ110"/>
    <mergeCell ref="AR110:AT110"/>
    <mergeCell ref="AU110:AZ110"/>
    <mergeCell ref="U110:X110"/>
    <mergeCell ref="Y110:AA110"/>
    <mergeCell ref="AB110:AC110"/>
    <mergeCell ref="AD110:AF110"/>
    <mergeCell ref="AG110:AI110"/>
    <mergeCell ref="AK115:AL115"/>
    <mergeCell ref="AM115:AN115"/>
    <mergeCell ref="AO115:AQ115"/>
    <mergeCell ref="AR115:AT115"/>
    <mergeCell ref="AU115:AZ115"/>
    <mergeCell ref="AK114:AL114"/>
    <mergeCell ref="AM114:AN114"/>
    <mergeCell ref="AO114:AQ114"/>
    <mergeCell ref="AR114:AT114"/>
    <mergeCell ref="AU114:AZ114"/>
    <mergeCell ref="U114:X114"/>
    <mergeCell ref="Y114:AA114"/>
    <mergeCell ref="AB114:AC114"/>
    <mergeCell ref="AD114:AF114"/>
    <mergeCell ref="AG114:AI114"/>
    <mergeCell ref="AK113:AL113"/>
    <mergeCell ref="AM113:AN113"/>
    <mergeCell ref="AO113:AQ113"/>
    <mergeCell ref="AR113:AT113"/>
    <mergeCell ref="AU113:AZ113"/>
    <mergeCell ref="U113:X113"/>
    <mergeCell ref="Y113:AA113"/>
    <mergeCell ref="AB113:AC113"/>
    <mergeCell ref="AD113:AF113"/>
    <mergeCell ref="AG113:AI113"/>
    <mergeCell ref="AK118:AL118"/>
    <mergeCell ref="AM118:AN118"/>
    <mergeCell ref="AO118:AQ118"/>
    <mergeCell ref="AR118:AT118"/>
    <mergeCell ref="AU118:AZ118"/>
    <mergeCell ref="AK117:AL117"/>
    <mergeCell ref="AM117:AN117"/>
    <mergeCell ref="AO117:AQ117"/>
    <mergeCell ref="AR117:AT117"/>
    <mergeCell ref="AU117:AZ117"/>
    <mergeCell ref="U117:X117"/>
    <mergeCell ref="Y117:AA117"/>
    <mergeCell ref="AB117:AC117"/>
    <mergeCell ref="AD117:AF117"/>
    <mergeCell ref="AG117:AI117"/>
    <mergeCell ref="AK116:AL116"/>
    <mergeCell ref="AM116:AN116"/>
    <mergeCell ref="AO116:AQ116"/>
    <mergeCell ref="AR116:AT116"/>
    <mergeCell ref="AU116:AZ116"/>
    <mergeCell ref="U116:X116"/>
    <mergeCell ref="Y116:AA116"/>
    <mergeCell ref="AB116:AC116"/>
    <mergeCell ref="AD116:AF116"/>
    <mergeCell ref="AG116:AI116"/>
    <mergeCell ref="AK121:AL121"/>
    <mergeCell ref="AM121:AN121"/>
    <mergeCell ref="AO121:AQ121"/>
    <mergeCell ref="AR121:AT121"/>
    <mergeCell ref="AU121:AZ121"/>
    <mergeCell ref="AK120:AL120"/>
    <mergeCell ref="AM120:AN120"/>
    <mergeCell ref="AO120:AQ120"/>
    <mergeCell ref="AR120:AT120"/>
    <mergeCell ref="AU120:AZ120"/>
    <mergeCell ref="U120:X120"/>
    <mergeCell ref="Y120:AA120"/>
    <mergeCell ref="AB120:AC120"/>
    <mergeCell ref="AD120:AF120"/>
    <mergeCell ref="AG120:AI120"/>
    <mergeCell ref="AK119:AL119"/>
    <mergeCell ref="AM119:AN119"/>
    <mergeCell ref="AO119:AQ119"/>
    <mergeCell ref="AR119:AT119"/>
    <mergeCell ref="AU119:AZ119"/>
    <mergeCell ref="U119:X119"/>
    <mergeCell ref="Y119:AA119"/>
    <mergeCell ref="AB119:AC119"/>
    <mergeCell ref="AD119:AF119"/>
    <mergeCell ref="AG119:AI119"/>
    <mergeCell ref="AK124:AL124"/>
    <mergeCell ref="AM124:AN124"/>
    <mergeCell ref="AO124:AQ124"/>
    <mergeCell ref="AR124:AT124"/>
    <mergeCell ref="AU124:AZ124"/>
    <mergeCell ref="AK123:AL123"/>
    <mergeCell ref="AM123:AN123"/>
    <mergeCell ref="AO123:AQ123"/>
    <mergeCell ref="AR123:AT123"/>
    <mergeCell ref="AU123:AZ123"/>
    <mergeCell ref="U123:X123"/>
    <mergeCell ref="Y123:AA123"/>
    <mergeCell ref="AB123:AC123"/>
    <mergeCell ref="AD123:AF123"/>
    <mergeCell ref="AG123:AI123"/>
    <mergeCell ref="AK122:AL122"/>
    <mergeCell ref="AM122:AN122"/>
    <mergeCell ref="AO122:AQ122"/>
    <mergeCell ref="AR122:AT122"/>
    <mergeCell ref="AU122:AZ122"/>
    <mergeCell ref="U122:X122"/>
    <mergeCell ref="Y122:AA122"/>
    <mergeCell ref="AB122:AC122"/>
    <mergeCell ref="AD122:AF122"/>
    <mergeCell ref="AG122:AI122"/>
    <mergeCell ref="AK127:AL127"/>
    <mergeCell ref="AM127:AN127"/>
    <mergeCell ref="AO127:AQ127"/>
    <mergeCell ref="AR127:AT127"/>
    <mergeCell ref="AU127:AZ127"/>
    <mergeCell ref="AK126:AL126"/>
    <mergeCell ref="AM126:AN126"/>
    <mergeCell ref="AO126:AQ126"/>
    <mergeCell ref="AR126:AT126"/>
    <mergeCell ref="AU126:AZ126"/>
    <mergeCell ref="U126:X126"/>
    <mergeCell ref="Y126:AA126"/>
    <mergeCell ref="AB126:AC126"/>
    <mergeCell ref="AD126:AF126"/>
    <mergeCell ref="AG126:AI126"/>
    <mergeCell ref="AK125:AL125"/>
    <mergeCell ref="AM125:AN125"/>
    <mergeCell ref="AO125:AQ125"/>
    <mergeCell ref="AR125:AT125"/>
    <mergeCell ref="AU125:AZ125"/>
    <mergeCell ref="U125:X125"/>
    <mergeCell ref="Y125:AA125"/>
    <mergeCell ref="AB125:AC125"/>
    <mergeCell ref="AD125:AF125"/>
    <mergeCell ref="AG125:AI125"/>
    <mergeCell ref="AK130:AL130"/>
    <mergeCell ref="AM130:AN130"/>
    <mergeCell ref="AO130:AQ130"/>
    <mergeCell ref="AR130:AT130"/>
    <mergeCell ref="AU130:AZ130"/>
    <mergeCell ref="AK129:AL129"/>
    <mergeCell ref="AM129:AN129"/>
    <mergeCell ref="AO129:AQ129"/>
    <mergeCell ref="AR129:AT129"/>
    <mergeCell ref="AU129:AZ129"/>
    <mergeCell ref="U129:X129"/>
    <mergeCell ref="Y129:AA129"/>
    <mergeCell ref="AB129:AC129"/>
    <mergeCell ref="AD129:AF129"/>
    <mergeCell ref="AG129:AI129"/>
    <mergeCell ref="AK128:AL128"/>
    <mergeCell ref="AM128:AN128"/>
    <mergeCell ref="AO128:AQ128"/>
    <mergeCell ref="AR128:AT128"/>
    <mergeCell ref="AU128:AZ128"/>
    <mergeCell ref="U128:X128"/>
    <mergeCell ref="Y128:AA128"/>
    <mergeCell ref="AB128:AC128"/>
    <mergeCell ref="AD128:AF128"/>
    <mergeCell ref="AG128:AI128"/>
    <mergeCell ref="AK133:AL133"/>
    <mergeCell ref="AM133:AN133"/>
    <mergeCell ref="AO133:AQ133"/>
    <mergeCell ref="AR133:AT133"/>
    <mergeCell ref="AU133:AZ133"/>
    <mergeCell ref="AK132:AL132"/>
    <mergeCell ref="AM132:AN132"/>
    <mergeCell ref="AO132:AQ132"/>
    <mergeCell ref="AR132:AT132"/>
    <mergeCell ref="AU132:AZ132"/>
    <mergeCell ref="U132:X132"/>
    <mergeCell ref="Y132:AA132"/>
    <mergeCell ref="AB132:AC132"/>
    <mergeCell ref="AD132:AF132"/>
    <mergeCell ref="AG132:AI132"/>
    <mergeCell ref="AK131:AL131"/>
    <mergeCell ref="AM131:AN131"/>
    <mergeCell ref="AO131:AQ131"/>
    <mergeCell ref="AR131:AT131"/>
    <mergeCell ref="AU131:AZ131"/>
    <mergeCell ref="U131:X131"/>
    <mergeCell ref="Y131:AA131"/>
    <mergeCell ref="AB131:AC131"/>
    <mergeCell ref="AD131:AF131"/>
    <mergeCell ref="AG131:AI131"/>
    <mergeCell ref="AK136:AL136"/>
    <mergeCell ref="AM136:AN136"/>
    <mergeCell ref="AO136:AQ136"/>
    <mergeCell ref="AR136:AT136"/>
    <mergeCell ref="AU136:AZ136"/>
    <mergeCell ref="AK135:AL135"/>
    <mergeCell ref="AM135:AN135"/>
    <mergeCell ref="AO135:AQ135"/>
    <mergeCell ref="AR135:AT135"/>
    <mergeCell ref="AU135:AZ135"/>
    <mergeCell ref="U135:X135"/>
    <mergeCell ref="Y135:AA135"/>
    <mergeCell ref="AB135:AC135"/>
    <mergeCell ref="AD135:AF135"/>
    <mergeCell ref="AG135:AI135"/>
    <mergeCell ref="AK134:AL134"/>
    <mergeCell ref="AM134:AN134"/>
    <mergeCell ref="AO134:AQ134"/>
    <mergeCell ref="AR134:AT134"/>
    <mergeCell ref="AU134:AZ134"/>
    <mergeCell ref="U134:X134"/>
    <mergeCell ref="Y134:AA134"/>
    <mergeCell ref="AB134:AC134"/>
    <mergeCell ref="AD134:AF134"/>
    <mergeCell ref="AG134:AI134"/>
    <mergeCell ref="AK139:AL139"/>
    <mergeCell ref="AM139:AN139"/>
    <mergeCell ref="AO139:AQ139"/>
    <mergeCell ref="AR139:AT139"/>
    <mergeCell ref="AU139:AZ139"/>
    <mergeCell ref="AK138:AL138"/>
    <mergeCell ref="AM138:AN138"/>
    <mergeCell ref="AO138:AQ138"/>
    <mergeCell ref="AR138:AT138"/>
    <mergeCell ref="AU138:AZ138"/>
    <mergeCell ref="U138:X138"/>
    <mergeCell ref="Y138:AA138"/>
    <mergeCell ref="AB138:AC138"/>
    <mergeCell ref="AD138:AF138"/>
    <mergeCell ref="AG138:AI138"/>
    <mergeCell ref="AK137:AL137"/>
    <mergeCell ref="AM137:AN137"/>
    <mergeCell ref="AO137:AQ137"/>
    <mergeCell ref="AR137:AT137"/>
    <mergeCell ref="AU137:AZ137"/>
    <mergeCell ref="U137:X137"/>
    <mergeCell ref="Y137:AA137"/>
    <mergeCell ref="AB137:AC137"/>
    <mergeCell ref="AD137:AF137"/>
    <mergeCell ref="AG137:AI137"/>
    <mergeCell ref="AK142:AL142"/>
    <mergeCell ref="AM142:AN142"/>
    <mergeCell ref="AO142:AQ142"/>
    <mergeCell ref="AR142:AT142"/>
    <mergeCell ref="AU142:AZ142"/>
    <mergeCell ref="AK141:AL141"/>
    <mergeCell ref="AM141:AN141"/>
    <mergeCell ref="AO141:AQ141"/>
    <mergeCell ref="AR141:AT141"/>
    <mergeCell ref="AU141:AZ141"/>
    <mergeCell ref="U141:X141"/>
    <mergeCell ref="Y141:AA141"/>
    <mergeCell ref="AB141:AC141"/>
    <mergeCell ref="AD141:AF141"/>
    <mergeCell ref="AG141:AI141"/>
    <mergeCell ref="AK140:AL140"/>
    <mergeCell ref="AM140:AN140"/>
    <mergeCell ref="AO140:AQ140"/>
    <mergeCell ref="AR140:AT140"/>
    <mergeCell ref="AU140:AZ140"/>
    <mergeCell ref="U140:X140"/>
    <mergeCell ref="Y140:AA140"/>
    <mergeCell ref="AB140:AC140"/>
    <mergeCell ref="AD140:AF140"/>
    <mergeCell ref="AG140:AI140"/>
    <mergeCell ref="AK145:AL145"/>
    <mergeCell ref="AM145:AN145"/>
    <mergeCell ref="AO145:AQ145"/>
    <mergeCell ref="AR145:AT145"/>
    <mergeCell ref="AU145:AZ145"/>
    <mergeCell ref="AK144:AL144"/>
    <mergeCell ref="AM144:AN144"/>
    <mergeCell ref="AO144:AQ144"/>
    <mergeCell ref="AR144:AT144"/>
    <mergeCell ref="AU144:AZ144"/>
    <mergeCell ref="U144:X144"/>
    <mergeCell ref="Y144:AA144"/>
    <mergeCell ref="AB144:AC144"/>
    <mergeCell ref="AD144:AF144"/>
    <mergeCell ref="AG144:AI144"/>
    <mergeCell ref="AK143:AL143"/>
    <mergeCell ref="AM143:AN143"/>
    <mergeCell ref="AO143:AQ143"/>
    <mergeCell ref="AR143:AT143"/>
    <mergeCell ref="AU143:AZ143"/>
    <mergeCell ref="U143:X143"/>
    <mergeCell ref="Y143:AA143"/>
    <mergeCell ref="AB143:AC143"/>
    <mergeCell ref="AD143:AF143"/>
    <mergeCell ref="AG143:AI143"/>
    <mergeCell ref="AK148:AL148"/>
    <mergeCell ref="AM148:AN148"/>
    <mergeCell ref="AO148:AQ148"/>
    <mergeCell ref="AR148:AT148"/>
    <mergeCell ref="AU148:AZ148"/>
    <mergeCell ref="AK147:AL147"/>
    <mergeCell ref="AM147:AN147"/>
    <mergeCell ref="AO147:AQ147"/>
    <mergeCell ref="AR147:AT147"/>
    <mergeCell ref="AU147:AZ147"/>
    <mergeCell ref="U147:X147"/>
    <mergeCell ref="Y147:AA147"/>
    <mergeCell ref="AB147:AC147"/>
    <mergeCell ref="AD147:AF147"/>
    <mergeCell ref="AG147:AI147"/>
    <mergeCell ref="AK146:AL146"/>
    <mergeCell ref="AM146:AN146"/>
    <mergeCell ref="AO146:AQ146"/>
    <mergeCell ref="AR146:AT146"/>
    <mergeCell ref="AU146:AZ146"/>
    <mergeCell ref="U146:X146"/>
    <mergeCell ref="Y146:AA146"/>
    <mergeCell ref="AB146:AC146"/>
    <mergeCell ref="AD146:AF146"/>
    <mergeCell ref="AG146:AI146"/>
    <mergeCell ref="AK151:AL151"/>
    <mergeCell ref="AM151:AN151"/>
    <mergeCell ref="AO151:AQ151"/>
    <mergeCell ref="AR151:AT151"/>
    <mergeCell ref="AU151:AZ151"/>
    <mergeCell ref="AK150:AL150"/>
    <mergeCell ref="AM150:AN150"/>
    <mergeCell ref="AO150:AQ150"/>
    <mergeCell ref="AR150:AT150"/>
    <mergeCell ref="AU150:AZ150"/>
    <mergeCell ref="U150:X150"/>
    <mergeCell ref="Y150:AA150"/>
    <mergeCell ref="AB150:AC150"/>
    <mergeCell ref="AD150:AF150"/>
    <mergeCell ref="AG150:AI150"/>
    <mergeCell ref="AK149:AL149"/>
    <mergeCell ref="AM149:AN149"/>
    <mergeCell ref="AO149:AQ149"/>
    <mergeCell ref="AR149:AT149"/>
    <mergeCell ref="AU149:AZ149"/>
    <mergeCell ref="U149:X149"/>
    <mergeCell ref="Y149:AA149"/>
    <mergeCell ref="AB149:AC149"/>
    <mergeCell ref="AD149:AF149"/>
    <mergeCell ref="AG149:AI149"/>
    <mergeCell ref="AK154:AL154"/>
    <mergeCell ref="AM154:AN154"/>
    <mergeCell ref="AO154:AQ154"/>
    <mergeCell ref="AR154:AT154"/>
    <mergeCell ref="AU154:AZ154"/>
    <mergeCell ref="AK153:AL153"/>
    <mergeCell ref="AM153:AN153"/>
    <mergeCell ref="AO153:AQ153"/>
    <mergeCell ref="AR153:AT153"/>
    <mergeCell ref="AU153:AZ153"/>
    <mergeCell ref="U153:X153"/>
    <mergeCell ref="Y153:AA153"/>
    <mergeCell ref="AB153:AC153"/>
    <mergeCell ref="AD153:AF153"/>
    <mergeCell ref="AG153:AI153"/>
    <mergeCell ref="AK152:AL152"/>
    <mergeCell ref="AM152:AN152"/>
    <mergeCell ref="AO152:AQ152"/>
    <mergeCell ref="AR152:AT152"/>
    <mergeCell ref="AU152:AZ152"/>
    <mergeCell ref="U152:X152"/>
    <mergeCell ref="Y152:AA152"/>
    <mergeCell ref="AB152:AC152"/>
    <mergeCell ref="AD152:AF152"/>
    <mergeCell ref="AG152:AI152"/>
    <mergeCell ref="AK157:AL157"/>
    <mergeCell ref="AM157:AN157"/>
    <mergeCell ref="AO157:AQ157"/>
    <mergeCell ref="AR157:AT157"/>
    <mergeCell ref="AU157:AZ157"/>
    <mergeCell ref="AK156:AL156"/>
    <mergeCell ref="AM156:AN156"/>
    <mergeCell ref="AO156:AQ156"/>
    <mergeCell ref="AR156:AT156"/>
    <mergeCell ref="AU156:AZ156"/>
    <mergeCell ref="U156:X156"/>
    <mergeCell ref="Y156:AA156"/>
    <mergeCell ref="AB156:AC156"/>
    <mergeCell ref="AD156:AF156"/>
    <mergeCell ref="AG156:AI156"/>
    <mergeCell ref="AK155:AL155"/>
    <mergeCell ref="AM155:AN155"/>
    <mergeCell ref="AO155:AQ155"/>
    <mergeCell ref="AR155:AT155"/>
    <mergeCell ref="AU155:AZ155"/>
    <mergeCell ref="U155:X155"/>
    <mergeCell ref="Y155:AA155"/>
    <mergeCell ref="AB155:AC155"/>
    <mergeCell ref="AD155:AF155"/>
    <mergeCell ref="AG155:AI155"/>
    <mergeCell ref="AK160:AL160"/>
    <mergeCell ref="AM160:AN160"/>
    <mergeCell ref="AO160:AQ160"/>
    <mergeCell ref="AR160:AT160"/>
    <mergeCell ref="AU160:AZ160"/>
    <mergeCell ref="AK159:AL159"/>
    <mergeCell ref="AM159:AN159"/>
    <mergeCell ref="AO159:AQ159"/>
    <mergeCell ref="AR159:AT159"/>
    <mergeCell ref="AU159:AZ159"/>
    <mergeCell ref="U159:X159"/>
    <mergeCell ref="Y159:AA159"/>
    <mergeCell ref="AB159:AC159"/>
    <mergeCell ref="AD159:AF159"/>
    <mergeCell ref="AG159:AI159"/>
    <mergeCell ref="AK158:AL158"/>
    <mergeCell ref="AM158:AN158"/>
    <mergeCell ref="AO158:AQ158"/>
    <mergeCell ref="AR158:AT158"/>
    <mergeCell ref="AU158:AZ158"/>
    <mergeCell ref="U158:X158"/>
    <mergeCell ref="Y158:AA158"/>
    <mergeCell ref="AB158:AC158"/>
    <mergeCell ref="AD158:AF158"/>
    <mergeCell ref="AG158:AI158"/>
    <mergeCell ref="AK163:AL163"/>
    <mergeCell ref="AM163:AN163"/>
    <mergeCell ref="AO163:AQ163"/>
    <mergeCell ref="AR163:AT163"/>
    <mergeCell ref="AU163:AZ163"/>
    <mergeCell ref="AK162:AL162"/>
    <mergeCell ref="AM162:AN162"/>
    <mergeCell ref="AO162:AQ162"/>
    <mergeCell ref="AR162:AT162"/>
    <mergeCell ref="AU162:AZ162"/>
    <mergeCell ref="U162:X162"/>
    <mergeCell ref="Y162:AA162"/>
    <mergeCell ref="AB162:AC162"/>
    <mergeCell ref="AD162:AF162"/>
    <mergeCell ref="AG162:AI162"/>
    <mergeCell ref="AK161:AL161"/>
    <mergeCell ref="AM161:AN161"/>
    <mergeCell ref="AO161:AQ161"/>
    <mergeCell ref="AR161:AT161"/>
    <mergeCell ref="AU161:AZ161"/>
    <mergeCell ref="U161:X161"/>
    <mergeCell ref="Y161:AA161"/>
    <mergeCell ref="AB161:AC161"/>
    <mergeCell ref="AD161:AF161"/>
    <mergeCell ref="AG161:AI161"/>
    <mergeCell ref="AK166:AL166"/>
    <mergeCell ref="AM166:AN166"/>
    <mergeCell ref="AO166:AQ166"/>
    <mergeCell ref="AR166:AT166"/>
    <mergeCell ref="AU166:AZ166"/>
    <mergeCell ref="AK165:AL165"/>
    <mergeCell ref="AM165:AN165"/>
    <mergeCell ref="AO165:AQ165"/>
    <mergeCell ref="AR165:AT165"/>
    <mergeCell ref="AU165:AZ165"/>
    <mergeCell ref="U165:X165"/>
    <mergeCell ref="Y165:AA165"/>
    <mergeCell ref="AB165:AC165"/>
    <mergeCell ref="AD165:AF165"/>
    <mergeCell ref="AG165:AI165"/>
    <mergeCell ref="AK164:AL164"/>
    <mergeCell ref="AM164:AN164"/>
    <mergeCell ref="AO164:AQ164"/>
    <mergeCell ref="AR164:AT164"/>
    <mergeCell ref="AU164:AZ164"/>
    <mergeCell ref="U164:X164"/>
    <mergeCell ref="Y164:AA164"/>
    <mergeCell ref="AB164:AC164"/>
    <mergeCell ref="AD164:AF164"/>
    <mergeCell ref="AG164:AI164"/>
    <mergeCell ref="AK169:AL169"/>
    <mergeCell ref="AM169:AN169"/>
    <mergeCell ref="AO169:AQ169"/>
    <mergeCell ref="AR169:AT169"/>
    <mergeCell ref="AU169:AZ169"/>
    <mergeCell ref="AK168:AL168"/>
    <mergeCell ref="AM168:AN168"/>
    <mergeCell ref="AO168:AQ168"/>
    <mergeCell ref="AR168:AT168"/>
    <mergeCell ref="AU168:AZ168"/>
    <mergeCell ref="U168:X168"/>
    <mergeCell ref="Y168:AA168"/>
    <mergeCell ref="AB168:AC168"/>
    <mergeCell ref="AD168:AF168"/>
    <mergeCell ref="AG168:AI168"/>
    <mergeCell ref="AK167:AL167"/>
    <mergeCell ref="AM167:AN167"/>
    <mergeCell ref="AO167:AQ167"/>
    <mergeCell ref="AR167:AT167"/>
    <mergeCell ref="AU167:AZ167"/>
    <mergeCell ref="U167:X167"/>
    <mergeCell ref="Y167:AA167"/>
    <mergeCell ref="AB167:AC167"/>
    <mergeCell ref="AD167:AF167"/>
    <mergeCell ref="AG167:AI167"/>
    <mergeCell ref="AK172:AL172"/>
    <mergeCell ref="AM172:AN172"/>
    <mergeCell ref="AO172:AQ172"/>
    <mergeCell ref="AR172:AT172"/>
    <mergeCell ref="AU172:AZ172"/>
    <mergeCell ref="AK171:AL171"/>
    <mergeCell ref="AM171:AN171"/>
    <mergeCell ref="AO171:AQ171"/>
    <mergeCell ref="AR171:AT171"/>
    <mergeCell ref="AU171:AZ171"/>
    <mergeCell ref="U171:X171"/>
    <mergeCell ref="Y171:AA171"/>
    <mergeCell ref="AB171:AC171"/>
    <mergeCell ref="AD171:AF171"/>
    <mergeCell ref="AG171:AI171"/>
    <mergeCell ref="AK170:AL170"/>
    <mergeCell ref="AM170:AN170"/>
    <mergeCell ref="AO170:AQ170"/>
    <mergeCell ref="AR170:AT170"/>
    <mergeCell ref="AU170:AZ170"/>
    <mergeCell ref="U170:X170"/>
    <mergeCell ref="Y170:AA170"/>
    <mergeCell ref="AB170:AC170"/>
    <mergeCell ref="AD170:AF170"/>
    <mergeCell ref="AG170:AI170"/>
    <mergeCell ref="AK175:AL175"/>
    <mergeCell ref="AM175:AN175"/>
    <mergeCell ref="AO175:AQ175"/>
    <mergeCell ref="AR175:AT175"/>
    <mergeCell ref="AU175:AZ175"/>
    <mergeCell ref="AK174:AL174"/>
    <mergeCell ref="AM174:AN174"/>
    <mergeCell ref="AO174:AQ174"/>
    <mergeCell ref="AR174:AT174"/>
    <mergeCell ref="AU174:AZ174"/>
    <mergeCell ref="U174:X174"/>
    <mergeCell ref="Y174:AA174"/>
    <mergeCell ref="AB174:AC174"/>
    <mergeCell ref="AD174:AF174"/>
    <mergeCell ref="AG174:AI174"/>
    <mergeCell ref="AK173:AL173"/>
    <mergeCell ref="AM173:AN173"/>
    <mergeCell ref="AO173:AQ173"/>
    <mergeCell ref="AR173:AT173"/>
    <mergeCell ref="AU173:AZ173"/>
    <mergeCell ref="U173:X173"/>
    <mergeCell ref="Y173:AA173"/>
    <mergeCell ref="AB173:AC173"/>
    <mergeCell ref="AD173:AF173"/>
    <mergeCell ref="AG173:AI173"/>
    <mergeCell ref="AK178:AL178"/>
    <mergeCell ref="AM178:AN178"/>
    <mergeCell ref="AO178:AQ178"/>
    <mergeCell ref="AR178:AT178"/>
    <mergeCell ref="AU178:AZ178"/>
    <mergeCell ref="AK177:AL177"/>
    <mergeCell ref="AM177:AN177"/>
    <mergeCell ref="AO177:AQ177"/>
    <mergeCell ref="AR177:AT177"/>
    <mergeCell ref="AU177:AZ177"/>
    <mergeCell ref="U177:X177"/>
    <mergeCell ref="Y177:AA177"/>
    <mergeCell ref="AB177:AC177"/>
    <mergeCell ref="AD177:AF177"/>
    <mergeCell ref="AG177:AI177"/>
    <mergeCell ref="AK176:AL176"/>
    <mergeCell ref="AM176:AN176"/>
    <mergeCell ref="AO176:AQ176"/>
    <mergeCell ref="AR176:AT176"/>
    <mergeCell ref="AU176:AZ176"/>
    <mergeCell ref="U176:X176"/>
    <mergeCell ref="Y176:AA176"/>
    <mergeCell ref="AB176:AC176"/>
    <mergeCell ref="AD176:AF176"/>
    <mergeCell ref="AG176:AI176"/>
    <mergeCell ref="AK181:AL181"/>
    <mergeCell ref="AM181:AN181"/>
    <mergeCell ref="AO181:AQ181"/>
    <mergeCell ref="AR181:AT181"/>
    <mergeCell ref="AU181:AZ181"/>
    <mergeCell ref="AK180:AL180"/>
    <mergeCell ref="AM180:AN180"/>
    <mergeCell ref="AO180:AQ180"/>
    <mergeCell ref="AR180:AT180"/>
    <mergeCell ref="AU180:AZ180"/>
    <mergeCell ref="U180:X180"/>
    <mergeCell ref="Y180:AA180"/>
    <mergeCell ref="AB180:AC180"/>
    <mergeCell ref="AD180:AF180"/>
    <mergeCell ref="AG180:AI180"/>
    <mergeCell ref="AK179:AL179"/>
    <mergeCell ref="AM179:AN179"/>
    <mergeCell ref="AO179:AQ179"/>
    <mergeCell ref="AR179:AT179"/>
    <mergeCell ref="AU179:AZ179"/>
    <mergeCell ref="U179:X179"/>
    <mergeCell ref="Y179:AA179"/>
    <mergeCell ref="AB179:AC179"/>
    <mergeCell ref="AD179:AF179"/>
    <mergeCell ref="AG179:AI179"/>
    <mergeCell ref="AK184:AL184"/>
    <mergeCell ref="AM184:AN184"/>
    <mergeCell ref="AO184:AQ184"/>
    <mergeCell ref="AR184:AT184"/>
    <mergeCell ref="AU184:AZ184"/>
    <mergeCell ref="AK183:AL183"/>
    <mergeCell ref="AM183:AN183"/>
    <mergeCell ref="AO183:AQ183"/>
    <mergeCell ref="AR183:AT183"/>
    <mergeCell ref="AU183:AZ183"/>
    <mergeCell ref="U183:X183"/>
    <mergeCell ref="Y183:AA183"/>
    <mergeCell ref="AB183:AC183"/>
    <mergeCell ref="AD183:AF183"/>
    <mergeCell ref="AG183:AI183"/>
    <mergeCell ref="AK182:AL182"/>
    <mergeCell ref="AM182:AN182"/>
    <mergeCell ref="AO182:AQ182"/>
    <mergeCell ref="AR182:AT182"/>
    <mergeCell ref="AU182:AZ182"/>
    <mergeCell ref="U182:X182"/>
    <mergeCell ref="Y182:AA182"/>
    <mergeCell ref="AB182:AC182"/>
    <mergeCell ref="AD182:AF182"/>
    <mergeCell ref="AG182:AI182"/>
    <mergeCell ref="AK187:AL187"/>
    <mergeCell ref="AM187:AN187"/>
    <mergeCell ref="AO187:AQ187"/>
    <mergeCell ref="AR187:AT187"/>
    <mergeCell ref="AU187:AZ187"/>
    <mergeCell ref="AK186:AL186"/>
    <mergeCell ref="AM186:AN186"/>
    <mergeCell ref="AO186:AQ186"/>
    <mergeCell ref="AR186:AT186"/>
    <mergeCell ref="AU186:AZ186"/>
    <mergeCell ref="U186:X186"/>
    <mergeCell ref="Y186:AA186"/>
    <mergeCell ref="AB186:AC186"/>
    <mergeCell ref="AD186:AF186"/>
    <mergeCell ref="AG186:AI186"/>
    <mergeCell ref="AK185:AL185"/>
    <mergeCell ref="AM185:AN185"/>
    <mergeCell ref="AO185:AQ185"/>
    <mergeCell ref="AR185:AT185"/>
    <mergeCell ref="AU185:AZ185"/>
    <mergeCell ref="U185:X185"/>
    <mergeCell ref="Y185:AA185"/>
    <mergeCell ref="AB185:AC185"/>
    <mergeCell ref="AD185:AF185"/>
    <mergeCell ref="AG185:AI185"/>
    <mergeCell ref="AK190:AL190"/>
    <mergeCell ref="AM190:AN190"/>
    <mergeCell ref="AO190:AQ190"/>
    <mergeCell ref="AR190:AT190"/>
    <mergeCell ref="AU190:AZ190"/>
    <mergeCell ref="AK189:AL189"/>
    <mergeCell ref="AM189:AN189"/>
    <mergeCell ref="AO189:AQ189"/>
    <mergeCell ref="AR189:AT189"/>
    <mergeCell ref="AU189:AZ189"/>
    <mergeCell ref="U189:X189"/>
    <mergeCell ref="Y189:AA189"/>
    <mergeCell ref="AB189:AC189"/>
    <mergeCell ref="AD189:AF189"/>
    <mergeCell ref="AG189:AI189"/>
    <mergeCell ref="AK188:AL188"/>
    <mergeCell ref="AM188:AN188"/>
    <mergeCell ref="AO188:AQ188"/>
    <mergeCell ref="AR188:AT188"/>
    <mergeCell ref="AU188:AZ188"/>
    <mergeCell ref="U188:X188"/>
    <mergeCell ref="Y188:AA188"/>
    <mergeCell ref="AB188:AC188"/>
    <mergeCell ref="AD188:AF188"/>
    <mergeCell ref="AG188:AI188"/>
    <mergeCell ref="AK193:AL193"/>
    <mergeCell ref="AM193:AN193"/>
    <mergeCell ref="AO193:AQ193"/>
    <mergeCell ref="AR193:AT193"/>
    <mergeCell ref="AU193:AZ193"/>
    <mergeCell ref="AK192:AL192"/>
    <mergeCell ref="AM192:AN192"/>
    <mergeCell ref="AO192:AQ192"/>
    <mergeCell ref="AR192:AT192"/>
    <mergeCell ref="AU192:AZ192"/>
    <mergeCell ref="U192:X192"/>
    <mergeCell ref="Y192:AA192"/>
    <mergeCell ref="AB192:AC192"/>
    <mergeCell ref="AD192:AF192"/>
    <mergeCell ref="AG192:AI192"/>
    <mergeCell ref="AK191:AL191"/>
    <mergeCell ref="AM191:AN191"/>
    <mergeCell ref="AO191:AQ191"/>
    <mergeCell ref="AR191:AT191"/>
    <mergeCell ref="AU191:AZ191"/>
    <mergeCell ref="U191:X191"/>
    <mergeCell ref="Y191:AA191"/>
    <mergeCell ref="AB191:AC191"/>
    <mergeCell ref="AD191:AF191"/>
    <mergeCell ref="AG191:AI191"/>
    <mergeCell ref="AK196:AL196"/>
    <mergeCell ref="AM196:AN196"/>
    <mergeCell ref="AO196:AQ196"/>
    <mergeCell ref="AR196:AT196"/>
    <mergeCell ref="AU196:AZ196"/>
    <mergeCell ref="AK195:AL195"/>
    <mergeCell ref="AM195:AN195"/>
    <mergeCell ref="AO195:AQ195"/>
    <mergeCell ref="AR195:AT195"/>
    <mergeCell ref="AU195:AZ195"/>
    <mergeCell ref="U195:X195"/>
    <mergeCell ref="Y195:AA195"/>
    <mergeCell ref="AB195:AC195"/>
    <mergeCell ref="AD195:AF195"/>
    <mergeCell ref="AG195:AI195"/>
    <mergeCell ref="AK194:AL194"/>
    <mergeCell ref="AM194:AN194"/>
    <mergeCell ref="AO194:AQ194"/>
    <mergeCell ref="AR194:AT194"/>
    <mergeCell ref="AU194:AZ194"/>
    <mergeCell ref="U194:X194"/>
    <mergeCell ref="Y194:AA194"/>
    <mergeCell ref="AB194:AC194"/>
    <mergeCell ref="AD194:AF194"/>
    <mergeCell ref="AG194:AI194"/>
    <mergeCell ref="AK199:AL199"/>
    <mergeCell ref="AM199:AN199"/>
    <mergeCell ref="AO199:AQ199"/>
    <mergeCell ref="AR199:AT199"/>
    <mergeCell ref="AU199:AZ199"/>
    <mergeCell ref="AK198:AL198"/>
    <mergeCell ref="AM198:AN198"/>
    <mergeCell ref="AO198:AQ198"/>
    <mergeCell ref="AR198:AT198"/>
    <mergeCell ref="AU198:AZ198"/>
    <mergeCell ref="U198:X198"/>
    <mergeCell ref="Y198:AA198"/>
    <mergeCell ref="AB198:AC198"/>
    <mergeCell ref="AD198:AF198"/>
    <mergeCell ref="AG198:AI198"/>
    <mergeCell ref="AK197:AL197"/>
    <mergeCell ref="AM197:AN197"/>
    <mergeCell ref="AO197:AQ197"/>
    <mergeCell ref="AR197:AT197"/>
    <mergeCell ref="AU197:AZ197"/>
    <mergeCell ref="U197:X197"/>
    <mergeCell ref="Y197:AA197"/>
    <mergeCell ref="AB197:AC197"/>
    <mergeCell ref="AD197:AF197"/>
    <mergeCell ref="AG197:AI197"/>
    <mergeCell ref="AM202:AN202"/>
    <mergeCell ref="AO202:AQ202"/>
    <mergeCell ref="AR202:AT202"/>
    <mergeCell ref="AU202:AZ202"/>
    <mergeCell ref="AK201:AL201"/>
    <mergeCell ref="AM201:AN201"/>
    <mergeCell ref="AO201:AQ201"/>
    <mergeCell ref="AR201:AT201"/>
    <mergeCell ref="AU201:AZ201"/>
    <mergeCell ref="U201:X201"/>
    <mergeCell ref="Y201:AA201"/>
    <mergeCell ref="AB201:AC201"/>
    <mergeCell ref="AD201:AF201"/>
    <mergeCell ref="AG201:AI201"/>
    <mergeCell ref="AK200:AL200"/>
    <mergeCell ref="AM200:AN200"/>
    <mergeCell ref="AO200:AQ200"/>
    <mergeCell ref="AR200:AT200"/>
    <mergeCell ref="AU200:AZ200"/>
    <mergeCell ref="U200:X200"/>
    <mergeCell ref="Y200:AA200"/>
    <mergeCell ref="AB200:AC200"/>
    <mergeCell ref="AD200:AF200"/>
    <mergeCell ref="AG200:AI200"/>
    <mergeCell ref="AU206:AZ206"/>
    <mergeCell ref="B1:AZ1"/>
    <mergeCell ref="B2:AZ3"/>
    <mergeCell ref="B4:AZ4"/>
    <mergeCell ref="AO208:AQ208"/>
    <mergeCell ref="AD208:AF208"/>
    <mergeCell ref="AK205:AL205"/>
    <mergeCell ref="AM205:AN205"/>
    <mergeCell ref="AO205:AQ205"/>
    <mergeCell ref="AR205:AT205"/>
    <mergeCell ref="AU205:AZ205"/>
    <mergeCell ref="AK204:AL204"/>
    <mergeCell ref="AM204:AN204"/>
    <mergeCell ref="AO204:AQ204"/>
    <mergeCell ref="AR204:AT204"/>
    <mergeCell ref="AU204:AZ204"/>
    <mergeCell ref="U204:X204"/>
    <mergeCell ref="Y204:AA204"/>
    <mergeCell ref="AB204:AC204"/>
    <mergeCell ref="AD204:AF204"/>
    <mergeCell ref="AG204:AI204"/>
    <mergeCell ref="AK203:AL203"/>
    <mergeCell ref="AM203:AN203"/>
    <mergeCell ref="AO203:AQ203"/>
    <mergeCell ref="AR203:AT203"/>
    <mergeCell ref="AU203:AZ203"/>
    <mergeCell ref="U203:X203"/>
    <mergeCell ref="Y203:AA203"/>
    <mergeCell ref="AB203:AC203"/>
    <mergeCell ref="AD203:AF203"/>
    <mergeCell ref="AG203:AI203"/>
    <mergeCell ref="AK202:AL202"/>
  </mergeCells>
  <dataValidations count="2">
    <dataValidation type="list" allowBlank="1" showInputMessage="1" showErrorMessage="1" sqref="P19:Q206" xr:uid="{D2765E87-6D5B-4F1C-8C09-35A1FD61BBB2}">
      <formula1>$BC$24:$BC$31</formula1>
    </dataValidation>
    <dataValidation type="list" allowBlank="1" showInputMessage="1" showErrorMessage="1" sqref="AK19:AL206" xr:uid="{B1D34F3D-DB61-42A2-8B98-2EC111854792}">
      <formula1>$BC$21:$BC$22</formula1>
    </dataValidation>
  </dataValidations>
  <pageMargins left="0.15748031496063" right="0.15748031496063" top="0.59" bottom="0.46" header="0.17" footer="0.15748031496063"/>
  <pageSetup scale="33" fitToHeight="0" orientation="landscape" horizontalDpi="300" r:id="rId1"/>
  <headerFooter>
    <oddFooter>&amp;L&amp;A&amp;R&amp;P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0">
    <tabColor theme="6" tint="-0.499984740745262"/>
    <pageSetUpPr autoPageBreaks="0" fitToPage="1"/>
  </sheetPr>
  <dimension ref="A1:BC208"/>
  <sheetViews>
    <sheetView showGridLines="0" showRowColHeaders="0" zoomScale="70" zoomScaleNormal="70" zoomScaleSheetLayoutView="25" workbookViewId="0">
      <pane xSplit="1" ySplit="18" topLeftCell="B19" activePane="bottomRight" state="frozen"/>
      <selection pane="topRight" activeCell="B1" sqref="B1"/>
      <selection pane="bottomLeft" activeCell="A19" sqref="A19"/>
      <selection pane="bottomRight" activeCell="U20" sqref="U20:X20"/>
    </sheetView>
  </sheetViews>
  <sheetFormatPr defaultColWidth="11.42578125" defaultRowHeight="15.75" x14ac:dyDescent="0.2"/>
  <cols>
    <col min="1" max="4" width="7.7109375" style="23" customWidth="1"/>
    <col min="5" max="5" width="7.7109375" style="32" customWidth="1"/>
    <col min="6" max="8" width="7.7109375" style="23" customWidth="1"/>
    <col min="9" max="9" width="7.7109375" style="27" customWidth="1"/>
    <col min="10" max="35" width="7.7109375" style="23" customWidth="1"/>
    <col min="36" max="36" width="3.7109375" style="23" customWidth="1"/>
    <col min="37" max="46" width="7.7109375" style="23" customWidth="1"/>
    <col min="47" max="48" width="11.42578125" style="23" customWidth="1"/>
    <col min="49" max="50" width="11.42578125" style="23"/>
    <col min="51" max="51" width="11.42578125" style="23" customWidth="1"/>
    <col min="52" max="54" width="11.42578125" style="23"/>
    <col min="55" max="55" width="9" style="23" hidden="1" customWidth="1"/>
    <col min="56" max="16384" width="11.42578125" style="23"/>
  </cols>
  <sheetData>
    <row r="1" spans="2:52" ht="27" customHeight="1" x14ac:dyDescent="0.2">
      <c r="B1" s="129" t="str">
        <f>'Inv ID'!P27</f>
        <v>Inventory - 2023 / 2024</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row>
    <row r="2" spans="2:52" ht="24" customHeight="1" x14ac:dyDescent="0.2">
      <c r="B2" s="130">
        <f>'Inv ID'!H29</f>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row>
    <row r="3" spans="2:52" ht="27" customHeight="1" x14ac:dyDescent="0.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row>
    <row r="4" spans="2:52" ht="41.25" customHeight="1" x14ac:dyDescent="0.2">
      <c r="B4" s="131" t="str">
        <f>CONCATENATE('Page 9-11 Inv'!C74," ",'Page 9-11 Inv'!D74)</f>
        <v>1570 - Photography Equipment</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row>
    <row r="5" spans="2:52" ht="16.5" customHeight="1" thickBot="1" x14ac:dyDescent="0.25"/>
    <row r="6" spans="2:52" ht="32.25" customHeight="1" thickTop="1" x14ac:dyDescent="0.2">
      <c r="B6" s="208" t="str">
        <f>IF($BC$19=2,"CATÉGORIES","CATEGORY")</f>
        <v>CATEGORY</v>
      </c>
      <c r="C6" s="176"/>
      <c r="D6" s="176" t="str">
        <f>IF($BC$19=2,"NOM","NAME")</f>
        <v>NAME</v>
      </c>
      <c r="E6" s="176"/>
      <c r="F6" s="176"/>
      <c r="G6" s="176"/>
      <c r="H6" s="171" t="str">
        <f>IF($BC$19=2,"MONTANT TOTAL - ACHAT","TOTAL AMOUNT - PURCHASE")</f>
        <v>TOTAL AMOUNT - PURCHASE</v>
      </c>
      <c r="I6" s="171"/>
      <c r="J6" s="171"/>
      <c r="K6" s="171" t="str">
        <f>IF($BC$19=2,"MONTANT TOTAL - REMPLACEMENT","TOTAL AMOUNT - REPLACEMENT")</f>
        <v>TOTAL AMOUNT - REPLACEMENT</v>
      </c>
      <c r="L6" s="171"/>
      <c r="M6" s="172"/>
      <c r="O6" s="174" t="str">
        <f>IF($BC$19=2,"CATÉGORIES","CATEGORY")</f>
        <v>CATEGORY</v>
      </c>
      <c r="P6" s="175"/>
      <c r="Q6" s="176" t="str">
        <f>IF($BC$19=2,"NOM","NAME")</f>
        <v>NAME</v>
      </c>
      <c r="R6" s="176"/>
      <c r="S6" s="176"/>
      <c r="T6" s="176"/>
      <c r="U6" s="171" t="str">
        <f>IF($BC$19=2,"MONTANT TOTAL - ACHAT","TOTAL AMOUNT - PURCHASE")</f>
        <v>TOTAL AMOUNT - PURCHASE</v>
      </c>
      <c r="V6" s="171"/>
      <c r="W6" s="171"/>
      <c r="X6" s="171" t="str">
        <f>IF($BC$19=2,"MONTANT TOTAL - REMPLACEMENT","TOTAL AMOUNT - REPLACEMENT")</f>
        <v>TOTAL AMOUNT - REPLACEMENT</v>
      </c>
      <c r="Y6" s="171"/>
      <c r="Z6" s="172"/>
      <c r="AF6" s="27"/>
    </row>
    <row r="7" spans="2:52" ht="33" customHeight="1" x14ac:dyDescent="0.2">
      <c r="B7" s="156" t="s">
        <v>54</v>
      </c>
      <c r="C7" s="157"/>
      <c r="D7" s="238"/>
      <c r="E7" s="233"/>
      <c r="F7" s="233"/>
      <c r="G7" s="233"/>
      <c r="H7" s="160">
        <f>SUMIF($P$19:$Q$206,B7,$AG$19:$AI$206)</f>
        <v>0</v>
      </c>
      <c r="I7" s="160"/>
      <c r="J7" s="160"/>
      <c r="K7" s="160">
        <f>SUMIF($P$19:$Q$206,B7,$AR$19:$AT$206)</f>
        <v>0</v>
      </c>
      <c r="L7" s="160"/>
      <c r="M7" s="161"/>
      <c r="O7" s="156" t="s">
        <v>58</v>
      </c>
      <c r="P7" s="157"/>
      <c r="Q7" s="238"/>
      <c r="R7" s="233"/>
      <c r="S7" s="233"/>
      <c r="T7" s="233"/>
      <c r="U7" s="160">
        <f>SUMIF($P$19:$Q$206,O7,$AG$19:$AI$206)</f>
        <v>0</v>
      </c>
      <c r="V7" s="160"/>
      <c r="W7" s="160"/>
      <c r="X7" s="160">
        <f>SUMIF($P$19:$Q$206,O7,$AR$19:$AT$206)</f>
        <v>0</v>
      </c>
      <c r="Y7" s="160"/>
      <c r="Z7" s="161"/>
      <c r="AF7" s="27"/>
    </row>
    <row r="8" spans="2:52" ht="33" customHeight="1" x14ac:dyDescent="0.2">
      <c r="B8" s="156" t="s">
        <v>55</v>
      </c>
      <c r="C8" s="157"/>
      <c r="D8" s="238"/>
      <c r="E8" s="233"/>
      <c r="F8" s="233"/>
      <c r="G8" s="233"/>
      <c r="H8" s="160">
        <f>SUMIF($P$19:$Q$206,B8,$AG$19:$AI$206)</f>
        <v>0</v>
      </c>
      <c r="I8" s="160"/>
      <c r="J8" s="160"/>
      <c r="K8" s="160">
        <f>SUMIF($P$19:$Q$206,B8,$AR$19:$AT$206)</f>
        <v>0</v>
      </c>
      <c r="L8" s="160"/>
      <c r="M8" s="161"/>
      <c r="O8" s="156" t="s">
        <v>59</v>
      </c>
      <c r="P8" s="157"/>
      <c r="Q8" s="238"/>
      <c r="R8" s="233"/>
      <c r="S8" s="233"/>
      <c r="T8" s="233"/>
      <c r="U8" s="160">
        <f>SUMIF($P$19:$Q$206,O8,$AG$19:$AI$206)</f>
        <v>0</v>
      </c>
      <c r="V8" s="160"/>
      <c r="W8" s="160"/>
      <c r="X8" s="160">
        <f>SUMIF($P$19:$Q$206,O8,$AR$19:$AT$206)</f>
        <v>0</v>
      </c>
      <c r="Y8" s="160"/>
      <c r="Z8" s="161"/>
      <c r="AF8" s="27"/>
    </row>
    <row r="9" spans="2:52" ht="33" customHeight="1" x14ac:dyDescent="0.2">
      <c r="B9" s="156" t="s">
        <v>56</v>
      </c>
      <c r="C9" s="157"/>
      <c r="D9" s="238"/>
      <c r="E9" s="233"/>
      <c r="F9" s="233"/>
      <c r="G9" s="233"/>
      <c r="H9" s="160">
        <f>SUMIF($P$19:$Q$206,B9,$AG$19:$AI$206)</f>
        <v>0</v>
      </c>
      <c r="I9" s="160"/>
      <c r="J9" s="160"/>
      <c r="K9" s="160">
        <f>SUMIF($P$19:$Q$206,B9,$AR$19:$AT$206)</f>
        <v>0</v>
      </c>
      <c r="L9" s="160"/>
      <c r="M9" s="161"/>
      <c r="O9" s="156" t="s">
        <v>60</v>
      </c>
      <c r="P9" s="157"/>
      <c r="Q9" s="245" t="str">
        <f>IF($BC$19=2,"Accessoires","Accessories")</f>
        <v>Accessories</v>
      </c>
      <c r="R9" s="162"/>
      <c r="S9" s="162"/>
      <c r="T9" s="162"/>
      <c r="U9" s="160">
        <f>SUMIF($P$19:$Q$206,O9,$AG$19:$AI$206)</f>
        <v>0</v>
      </c>
      <c r="V9" s="160"/>
      <c r="W9" s="160"/>
      <c r="X9" s="160">
        <f>SUMIF($P$19:$Q$206,O9,$AR$19:$AT$206)</f>
        <v>0</v>
      </c>
      <c r="Y9" s="160"/>
      <c r="Z9" s="161"/>
      <c r="AF9" s="27"/>
    </row>
    <row r="10" spans="2:52" ht="33" customHeight="1" thickBot="1" x14ac:dyDescent="0.25">
      <c r="B10" s="158" t="s">
        <v>57</v>
      </c>
      <c r="C10" s="159"/>
      <c r="D10" s="237"/>
      <c r="E10" s="236"/>
      <c r="F10" s="236"/>
      <c r="G10" s="236"/>
      <c r="H10" s="154">
        <f>SUMIF($P$19:$Q$206,B10,$AG$19:$AI$206)</f>
        <v>0</v>
      </c>
      <c r="I10" s="154"/>
      <c r="J10" s="154"/>
      <c r="K10" s="154">
        <f>SUMIF($P$19:$Q$206,B10,$AR$19:$AT$206)</f>
        <v>0</v>
      </c>
      <c r="L10" s="154"/>
      <c r="M10" s="155"/>
      <c r="O10" s="158" t="s">
        <v>61</v>
      </c>
      <c r="P10" s="159"/>
      <c r="Q10" s="165" t="str">
        <f>IF($BC$19=2,"Autres","Others")</f>
        <v>Others</v>
      </c>
      <c r="R10" s="166"/>
      <c r="S10" s="166"/>
      <c r="T10" s="166"/>
      <c r="U10" s="154">
        <f>SUMIF($P$19:$Q$206,O10,$AG$19:$AI$206)</f>
        <v>0</v>
      </c>
      <c r="V10" s="154"/>
      <c r="W10" s="154"/>
      <c r="X10" s="154">
        <f>SUMIF($P$19:$Q$206,O10,$AR$19:$AT$206)</f>
        <v>0</v>
      </c>
      <c r="Y10" s="154"/>
      <c r="Z10" s="155"/>
      <c r="AF10" s="27"/>
    </row>
    <row r="11" spans="2:52" ht="16.5" hidden="1" customHeight="1" thickTop="1" x14ac:dyDescent="0.2">
      <c r="E11" s="23"/>
      <c r="K11" s="26"/>
      <c r="AF11" s="27"/>
    </row>
    <row r="12" spans="2:52" hidden="1" x14ac:dyDescent="0.2">
      <c r="E12" s="23"/>
      <c r="K12" s="26"/>
    </row>
    <row r="13" spans="2:52" hidden="1" x14ac:dyDescent="0.2">
      <c r="E13" s="23"/>
      <c r="K13" s="26"/>
    </row>
    <row r="14" spans="2:52" hidden="1" x14ac:dyDescent="0.2">
      <c r="E14" s="23"/>
      <c r="K14" s="26"/>
    </row>
    <row r="15" spans="2:52" ht="17.25" thickTop="1" thickBot="1" x14ac:dyDescent="0.25">
      <c r="E15" s="23"/>
      <c r="K15" s="26"/>
    </row>
    <row r="16" spans="2:52" ht="36" customHeight="1" thickTop="1" x14ac:dyDescent="0.2">
      <c r="B16" s="218" t="str">
        <f>IF($BC$19=2,"Nom abrégé
(Champ obligatoire)","Short Name
(Mandatory Field)")</f>
        <v>Short Name
(Mandatory Field)</v>
      </c>
      <c r="C16" s="219"/>
      <c r="D16" s="219"/>
      <c r="E16" s="219"/>
      <c r="F16" s="215" t="str">
        <f>IF($BC$19=2,"Numéro de série","Serial Number")</f>
        <v>Serial Number</v>
      </c>
      <c r="G16" s="215"/>
      <c r="H16" s="215"/>
      <c r="I16" s="215"/>
      <c r="J16" s="215" t="str">
        <f>IF($BC$19=2,"Description","Description")</f>
        <v>Description</v>
      </c>
      <c r="K16" s="215"/>
      <c r="L16" s="215"/>
      <c r="M16" s="215"/>
      <c r="N16" s="215"/>
      <c r="O16" s="215"/>
      <c r="P16" s="215" t="str">
        <f>IF($BC$19=2,"Catégorie","Category")</f>
        <v>Category</v>
      </c>
      <c r="Q16" s="215"/>
      <c r="R16" s="215" t="str">
        <f>IF($BC$19=2,"Marque","Make")</f>
        <v>Make</v>
      </c>
      <c r="S16" s="215"/>
      <c r="T16" s="215"/>
      <c r="U16" s="226" t="str">
        <f>IF($BC$19=2,"Modèle","Model")</f>
        <v>Model</v>
      </c>
      <c r="V16" s="145"/>
      <c r="W16" s="145"/>
      <c r="X16" s="146"/>
      <c r="Y16" s="229" t="str">
        <f>IF($BC$19=2,"ACHAT","PURCHASE")</f>
        <v>PURCHASE</v>
      </c>
      <c r="Z16" s="182"/>
      <c r="AA16" s="182"/>
      <c r="AB16" s="182"/>
      <c r="AC16" s="182"/>
      <c r="AD16" s="182"/>
      <c r="AE16" s="182"/>
      <c r="AF16" s="182"/>
      <c r="AG16" s="182"/>
      <c r="AH16" s="182"/>
      <c r="AI16" s="230"/>
      <c r="AJ16" s="45"/>
      <c r="AK16" s="181" t="str">
        <f>IF($BC$19=2,"REMPLACEMENT","REPLACEMENT")</f>
        <v>REPLACEMENT</v>
      </c>
      <c r="AL16" s="182"/>
      <c r="AM16" s="182"/>
      <c r="AN16" s="182"/>
      <c r="AO16" s="182"/>
      <c r="AP16" s="182"/>
      <c r="AQ16" s="182"/>
      <c r="AR16" s="182"/>
      <c r="AS16" s="182"/>
      <c r="AT16" s="182"/>
      <c r="AU16" s="144" t="str">
        <f>IF($BC$19=2,"Commentaires","Comments")</f>
        <v>Comments</v>
      </c>
      <c r="AV16" s="145"/>
      <c r="AW16" s="145"/>
      <c r="AX16" s="145"/>
      <c r="AY16" s="145"/>
      <c r="AZ16" s="146"/>
    </row>
    <row r="17" spans="1:55" ht="36" customHeight="1" x14ac:dyDescent="0.2">
      <c r="B17" s="220"/>
      <c r="C17" s="221"/>
      <c r="D17" s="221"/>
      <c r="E17" s="221"/>
      <c r="F17" s="216"/>
      <c r="G17" s="216"/>
      <c r="H17" s="216"/>
      <c r="I17" s="216"/>
      <c r="J17" s="216"/>
      <c r="K17" s="216"/>
      <c r="L17" s="216"/>
      <c r="M17" s="216"/>
      <c r="N17" s="216"/>
      <c r="O17" s="216"/>
      <c r="P17" s="216"/>
      <c r="Q17" s="216"/>
      <c r="R17" s="216"/>
      <c r="S17" s="216"/>
      <c r="T17" s="216"/>
      <c r="U17" s="227"/>
      <c r="V17" s="148"/>
      <c r="W17" s="148"/>
      <c r="X17" s="149"/>
      <c r="Y17" s="231"/>
      <c r="Z17" s="184"/>
      <c r="AA17" s="184"/>
      <c r="AB17" s="184"/>
      <c r="AC17" s="184"/>
      <c r="AD17" s="184"/>
      <c r="AE17" s="184"/>
      <c r="AF17" s="184"/>
      <c r="AG17" s="184"/>
      <c r="AH17" s="184"/>
      <c r="AI17" s="232"/>
      <c r="AJ17" s="46"/>
      <c r="AK17" s="183" t="str">
        <f>CONCATENATE('Inv ID'!I26," / ",'Inv ID'!J26)</f>
        <v>2023 / 2024</v>
      </c>
      <c r="AL17" s="184"/>
      <c r="AM17" s="184"/>
      <c r="AN17" s="184"/>
      <c r="AO17" s="184"/>
      <c r="AP17" s="184"/>
      <c r="AQ17" s="184"/>
      <c r="AR17" s="184"/>
      <c r="AS17" s="184"/>
      <c r="AT17" s="184"/>
      <c r="AU17" s="147"/>
      <c r="AV17" s="148"/>
      <c r="AW17" s="148"/>
      <c r="AX17" s="148"/>
      <c r="AY17" s="148"/>
      <c r="AZ17" s="149"/>
    </row>
    <row r="18" spans="1:55" ht="45.75" customHeight="1" thickBot="1" x14ac:dyDescent="0.25">
      <c r="B18" s="222"/>
      <c r="C18" s="223"/>
      <c r="D18" s="223"/>
      <c r="E18" s="223"/>
      <c r="F18" s="217"/>
      <c r="G18" s="217"/>
      <c r="H18" s="217"/>
      <c r="I18" s="217"/>
      <c r="J18" s="217"/>
      <c r="K18" s="217"/>
      <c r="L18" s="217"/>
      <c r="M18" s="217"/>
      <c r="N18" s="217"/>
      <c r="O18" s="217"/>
      <c r="P18" s="217"/>
      <c r="Q18" s="217"/>
      <c r="R18" s="217"/>
      <c r="S18" s="217"/>
      <c r="T18" s="217"/>
      <c r="U18" s="228"/>
      <c r="V18" s="151"/>
      <c r="W18" s="151"/>
      <c r="X18" s="152"/>
      <c r="Y18" s="201" t="str">
        <f>IF($BC$19=2,"Date
jj/mm/aaaa","Date
dd/mm/yyyy")</f>
        <v>Date
dd/mm/yyyy</v>
      </c>
      <c r="Z18" s="202"/>
      <c r="AA18" s="203"/>
      <c r="AB18" s="207" t="str">
        <f>IF($BC$19=2,"Quantité","Quantity")</f>
        <v>Quantity</v>
      </c>
      <c r="AC18" s="207"/>
      <c r="AD18" s="207" t="str">
        <f>IF($BC$19=2,"Prix unitaire","Unit Price")</f>
        <v>Unit Price</v>
      </c>
      <c r="AE18" s="207"/>
      <c r="AF18" s="207"/>
      <c r="AG18" s="205" t="str">
        <f>IF($BC$19=2,"Montant Total - 
Achat","Total Amount -
Purchase")</f>
        <v>Total Amount -
Purchase</v>
      </c>
      <c r="AH18" s="205"/>
      <c r="AI18" s="205"/>
      <c r="AJ18" s="47"/>
      <c r="AK18" s="206" t="str">
        <f>IF($BC$19=2,"Assuré
√","Insured
√")</f>
        <v>Insured
√</v>
      </c>
      <c r="AL18" s="203"/>
      <c r="AM18" s="204" t="str">
        <f>IF($BC$19=2,"Quantité","Quantity")</f>
        <v>Quantity</v>
      </c>
      <c r="AN18" s="204"/>
      <c r="AO18" s="204" t="str">
        <f>IF($BC$19=2,"Prix unitaire","Unit Price")</f>
        <v>Unit Price</v>
      </c>
      <c r="AP18" s="204"/>
      <c r="AQ18" s="204"/>
      <c r="AR18" s="204" t="str">
        <f>IF($BC$19=2,"Montant Total - Remplacement","Total Amount -Replacement")</f>
        <v>Total Amount -Replacement</v>
      </c>
      <c r="AS18" s="204"/>
      <c r="AT18" s="206"/>
      <c r="AU18" s="150"/>
      <c r="AV18" s="151"/>
      <c r="AW18" s="151"/>
      <c r="AX18" s="151"/>
      <c r="AY18" s="151"/>
      <c r="AZ18" s="152"/>
    </row>
    <row r="19" spans="1:55" ht="36" customHeight="1" thickTop="1" x14ac:dyDescent="0.2">
      <c r="A19" s="73">
        <v>1</v>
      </c>
      <c r="B19" s="224"/>
      <c r="C19" s="225"/>
      <c r="D19" s="225"/>
      <c r="E19" s="225"/>
      <c r="F19" s="225"/>
      <c r="G19" s="225"/>
      <c r="H19" s="225"/>
      <c r="I19" s="225"/>
      <c r="J19" s="225"/>
      <c r="K19" s="225"/>
      <c r="L19" s="225"/>
      <c r="M19" s="225"/>
      <c r="N19" s="225"/>
      <c r="O19" s="225"/>
      <c r="P19" s="188"/>
      <c r="Q19" s="188"/>
      <c r="R19" s="211"/>
      <c r="S19" s="211"/>
      <c r="T19" s="211"/>
      <c r="U19" s="212"/>
      <c r="V19" s="142"/>
      <c r="W19" s="142"/>
      <c r="X19" s="143"/>
      <c r="Y19" s="213"/>
      <c r="Z19" s="214"/>
      <c r="AA19" s="214"/>
      <c r="AB19" s="210"/>
      <c r="AC19" s="210"/>
      <c r="AD19" s="209"/>
      <c r="AE19" s="209"/>
      <c r="AF19" s="209"/>
      <c r="AG19" s="187">
        <f t="shared" ref="AG19:AG50" si="0">AD19*AB19</f>
        <v>0</v>
      </c>
      <c r="AH19" s="187"/>
      <c r="AI19" s="187"/>
      <c r="AJ19" s="52"/>
      <c r="AK19" s="188"/>
      <c r="AL19" s="188"/>
      <c r="AM19" s="210"/>
      <c r="AN19" s="210"/>
      <c r="AO19" s="209"/>
      <c r="AP19" s="209"/>
      <c r="AQ19" s="209"/>
      <c r="AR19" s="187">
        <f t="shared" ref="AR19:AR50" si="1">AO19*AM19</f>
        <v>0</v>
      </c>
      <c r="AS19" s="187"/>
      <c r="AT19" s="200"/>
      <c r="AU19" s="141"/>
      <c r="AV19" s="142"/>
      <c r="AW19" s="142"/>
      <c r="AX19" s="142"/>
      <c r="AY19" s="142"/>
      <c r="AZ19" s="143"/>
      <c r="BC19" s="83">
        <f>'Inv ID'!O25</f>
        <v>1</v>
      </c>
    </row>
    <row r="20" spans="1:55" ht="36" customHeight="1" x14ac:dyDescent="0.2">
      <c r="A20" s="73">
        <v>2</v>
      </c>
      <c r="B20" s="170"/>
      <c r="C20" s="167"/>
      <c r="D20" s="167"/>
      <c r="E20" s="167"/>
      <c r="F20" s="167"/>
      <c r="G20" s="167"/>
      <c r="H20" s="167"/>
      <c r="I20" s="167"/>
      <c r="J20" s="167"/>
      <c r="K20" s="167"/>
      <c r="L20" s="167"/>
      <c r="M20" s="167"/>
      <c r="N20" s="167"/>
      <c r="O20" s="167"/>
      <c r="P20" s="168"/>
      <c r="Q20" s="168"/>
      <c r="R20" s="169"/>
      <c r="S20" s="169"/>
      <c r="T20" s="169"/>
      <c r="U20" s="134"/>
      <c r="V20" s="135"/>
      <c r="W20" s="135"/>
      <c r="X20" s="136"/>
      <c r="Y20" s="132"/>
      <c r="Z20" s="133"/>
      <c r="AA20" s="133"/>
      <c r="AB20" s="186"/>
      <c r="AC20" s="186"/>
      <c r="AD20" s="185"/>
      <c r="AE20" s="185"/>
      <c r="AF20" s="185"/>
      <c r="AG20" s="187">
        <f t="shared" si="0"/>
        <v>0</v>
      </c>
      <c r="AH20" s="187"/>
      <c r="AI20" s="187"/>
      <c r="AJ20" s="53"/>
      <c r="AK20" s="188"/>
      <c r="AL20" s="188"/>
      <c r="AM20" s="186"/>
      <c r="AN20" s="186"/>
      <c r="AO20" s="185"/>
      <c r="AP20" s="185"/>
      <c r="AQ20" s="185"/>
      <c r="AR20" s="187">
        <f t="shared" si="1"/>
        <v>0</v>
      </c>
      <c r="AS20" s="187"/>
      <c r="AT20" s="200"/>
      <c r="AU20" s="137"/>
      <c r="AV20" s="135"/>
      <c r="AW20" s="135"/>
      <c r="AX20" s="135"/>
      <c r="AY20" s="135"/>
      <c r="AZ20" s="136"/>
      <c r="BC20" s="25" t="str">
        <f>LEFT(B7,4)</f>
        <v>1570</v>
      </c>
    </row>
    <row r="21" spans="1:55" ht="36" customHeight="1" x14ac:dyDescent="0.2">
      <c r="A21" s="73">
        <v>3</v>
      </c>
      <c r="B21" s="170"/>
      <c r="C21" s="167"/>
      <c r="D21" s="167"/>
      <c r="E21" s="167"/>
      <c r="F21" s="167"/>
      <c r="G21" s="167"/>
      <c r="H21" s="167"/>
      <c r="I21" s="167"/>
      <c r="J21" s="167"/>
      <c r="K21" s="167"/>
      <c r="L21" s="167"/>
      <c r="M21" s="167"/>
      <c r="N21" s="167"/>
      <c r="O21" s="167"/>
      <c r="P21" s="168"/>
      <c r="Q21" s="168"/>
      <c r="R21" s="169"/>
      <c r="S21" s="169"/>
      <c r="T21" s="169"/>
      <c r="U21" s="134"/>
      <c r="V21" s="135"/>
      <c r="W21" s="135"/>
      <c r="X21" s="136"/>
      <c r="Y21" s="132"/>
      <c r="Z21" s="133"/>
      <c r="AA21" s="133"/>
      <c r="AB21" s="186"/>
      <c r="AC21" s="186"/>
      <c r="AD21" s="185"/>
      <c r="AE21" s="185"/>
      <c r="AF21" s="185"/>
      <c r="AG21" s="187">
        <f t="shared" si="0"/>
        <v>0</v>
      </c>
      <c r="AH21" s="187"/>
      <c r="AI21" s="187"/>
      <c r="AJ21" s="53"/>
      <c r="AK21" s="188"/>
      <c r="AL21" s="188"/>
      <c r="AM21" s="186"/>
      <c r="AN21" s="186"/>
      <c r="AO21" s="185"/>
      <c r="AP21" s="185"/>
      <c r="AQ21" s="185"/>
      <c r="AR21" s="187">
        <f t="shared" si="1"/>
        <v>0</v>
      </c>
      <c r="AS21" s="187"/>
      <c r="AT21" s="200"/>
      <c r="AU21" s="137"/>
      <c r="AV21" s="135"/>
      <c r="AW21" s="135"/>
      <c r="AX21" s="135"/>
      <c r="AY21" s="135"/>
      <c r="AZ21" s="136"/>
    </row>
    <row r="22" spans="1:55" ht="36" customHeight="1" x14ac:dyDescent="0.2">
      <c r="A22" s="73">
        <v>4</v>
      </c>
      <c r="B22" s="170"/>
      <c r="C22" s="167"/>
      <c r="D22" s="167"/>
      <c r="E22" s="167"/>
      <c r="F22" s="167"/>
      <c r="G22" s="167"/>
      <c r="H22" s="167"/>
      <c r="I22" s="167"/>
      <c r="J22" s="167"/>
      <c r="K22" s="167"/>
      <c r="L22" s="167"/>
      <c r="M22" s="167"/>
      <c r="N22" s="167"/>
      <c r="O22" s="167"/>
      <c r="P22" s="168"/>
      <c r="Q22" s="168"/>
      <c r="R22" s="169"/>
      <c r="S22" s="169"/>
      <c r="T22" s="169"/>
      <c r="U22" s="134"/>
      <c r="V22" s="135"/>
      <c r="W22" s="135"/>
      <c r="X22" s="136"/>
      <c r="Y22" s="132"/>
      <c r="Z22" s="133"/>
      <c r="AA22" s="133"/>
      <c r="AB22" s="186"/>
      <c r="AC22" s="186"/>
      <c r="AD22" s="185"/>
      <c r="AE22" s="185"/>
      <c r="AF22" s="185"/>
      <c r="AG22" s="187">
        <f t="shared" si="0"/>
        <v>0</v>
      </c>
      <c r="AH22" s="187"/>
      <c r="AI22" s="187"/>
      <c r="AJ22" s="53"/>
      <c r="AK22" s="188"/>
      <c r="AL22" s="188"/>
      <c r="AM22" s="186"/>
      <c r="AN22" s="186"/>
      <c r="AO22" s="185"/>
      <c r="AP22" s="185"/>
      <c r="AQ22" s="185"/>
      <c r="AR22" s="187">
        <f t="shared" si="1"/>
        <v>0</v>
      </c>
      <c r="AS22" s="187"/>
      <c r="AT22" s="200"/>
      <c r="AU22" s="137"/>
      <c r="AV22" s="135"/>
      <c r="AW22" s="135"/>
      <c r="AX22" s="135"/>
      <c r="AY22" s="135"/>
      <c r="AZ22" s="136"/>
      <c r="BC22" s="44" t="s">
        <v>1</v>
      </c>
    </row>
    <row r="23" spans="1:55" ht="36" customHeight="1" x14ac:dyDescent="0.2">
      <c r="A23" s="73">
        <v>5</v>
      </c>
      <c r="B23" s="170"/>
      <c r="C23" s="167"/>
      <c r="D23" s="167"/>
      <c r="E23" s="167"/>
      <c r="F23" s="167"/>
      <c r="G23" s="167"/>
      <c r="H23" s="167"/>
      <c r="I23" s="167"/>
      <c r="J23" s="167"/>
      <c r="K23" s="167"/>
      <c r="L23" s="167"/>
      <c r="M23" s="167"/>
      <c r="N23" s="167"/>
      <c r="O23" s="167"/>
      <c r="P23" s="168"/>
      <c r="Q23" s="168"/>
      <c r="R23" s="169"/>
      <c r="S23" s="169"/>
      <c r="T23" s="169"/>
      <c r="U23" s="134"/>
      <c r="V23" s="135"/>
      <c r="W23" s="135"/>
      <c r="X23" s="136"/>
      <c r="Y23" s="132"/>
      <c r="Z23" s="133"/>
      <c r="AA23" s="133"/>
      <c r="AB23" s="186"/>
      <c r="AC23" s="186"/>
      <c r="AD23" s="185"/>
      <c r="AE23" s="185"/>
      <c r="AF23" s="185"/>
      <c r="AG23" s="187">
        <f t="shared" si="0"/>
        <v>0</v>
      </c>
      <c r="AH23" s="187"/>
      <c r="AI23" s="187"/>
      <c r="AJ23" s="53"/>
      <c r="AK23" s="188"/>
      <c r="AL23" s="188"/>
      <c r="AM23" s="186"/>
      <c r="AN23" s="186"/>
      <c r="AO23" s="185"/>
      <c r="AP23" s="185"/>
      <c r="AQ23" s="185"/>
      <c r="AR23" s="187">
        <f t="shared" si="1"/>
        <v>0</v>
      </c>
      <c r="AS23" s="187"/>
      <c r="AT23" s="200"/>
      <c r="AU23" s="137"/>
      <c r="AV23" s="135"/>
      <c r="AW23" s="135"/>
      <c r="AX23" s="135"/>
      <c r="AY23" s="135"/>
      <c r="AZ23" s="136"/>
    </row>
    <row r="24" spans="1:55" ht="36" customHeight="1" x14ac:dyDescent="0.2">
      <c r="A24" s="73">
        <v>6</v>
      </c>
      <c r="B24" s="170"/>
      <c r="C24" s="167"/>
      <c r="D24" s="167"/>
      <c r="E24" s="167"/>
      <c r="F24" s="167"/>
      <c r="G24" s="167"/>
      <c r="H24" s="167"/>
      <c r="I24" s="167"/>
      <c r="J24" s="167"/>
      <c r="K24" s="167"/>
      <c r="L24" s="167"/>
      <c r="M24" s="167"/>
      <c r="N24" s="167"/>
      <c r="O24" s="167"/>
      <c r="P24" s="168"/>
      <c r="Q24" s="168"/>
      <c r="R24" s="169"/>
      <c r="S24" s="169"/>
      <c r="T24" s="169"/>
      <c r="U24" s="134"/>
      <c r="V24" s="135"/>
      <c r="W24" s="135"/>
      <c r="X24" s="136"/>
      <c r="Y24" s="132"/>
      <c r="Z24" s="133"/>
      <c r="AA24" s="133"/>
      <c r="AB24" s="186"/>
      <c r="AC24" s="186"/>
      <c r="AD24" s="185"/>
      <c r="AE24" s="185"/>
      <c r="AF24" s="185"/>
      <c r="AG24" s="187">
        <f t="shared" si="0"/>
        <v>0</v>
      </c>
      <c r="AH24" s="187"/>
      <c r="AI24" s="187"/>
      <c r="AJ24" s="53"/>
      <c r="AK24" s="188"/>
      <c r="AL24" s="188"/>
      <c r="AM24" s="186"/>
      <c r="AN24" s="186"/>
      <c r="AO24" s="185"/>
      <c r="AP24" s="185"/>
      <c r="AQ24" s="185"/>
      <c r="AR24" s="187">
        <f t="shared" si="1"/>
        <v>0</v>
      </c>
      <c r="AS24" s="187"/>
      <c r="AT24" s="200"/>
      <c r="AU24" s="137"/>
      <c r="AV24" s="135"/>
      <c r="AW24" s="135"/>
      <c r="AX24" s="135"/>
      <c r="AY24" s="135"/>
      <c r="AZ24" s="136"/>
      <c r="BC24" s="27" t="str">
        <f>B7</f>
        <v>1570-1</v>
      </c>
    </row>
    <row r="25" spans="1:55" ht="36" customHeight="1" x14ac:dyDescent="0.2">
      <c r="A25" s="73">
        <v>7</v>
      </c>
      <c r="B25" s="170"/>
      <c r="C25" s="167"/>
      <c r="D25" s="167"/>
      <c r="E25" s="167"/>
      <c r="F25" s="167"/>
      <c r="G25" s="167"/>
      <c r="H25" s="167"/>
      <c r="I25" s="167"/>
      <c r="J25" s="167"/>
      <c r="K25" s="167"/>
      <c r="L25" s="167"/>
      <c r="M25" s="167"/>
      <c r="N25" s="167"/>
      <c r="O25" s="167"/>
      <c r="P25" s="168"/>
      <c r="Q25" s="168"/>
      <c r="R25" s="169"/>
      <c r="S25" s="169"/>
      <c r="T25" s="169"/>
      <c r="U25" s="134"/>
      <c r="V25" s="135"/>
      <c r="W25" s="135"/>
      <c r="X25" s="136"/>
      <c r="Y25" s="132"/>
      <c r="Z25" s="133"/>
      <c r="AA25" s="133"/>
      <c r="AB25" s="186"/>
      <c r="AC25" s="186"/>
      <c r="AD25" s="185"/>
      <c r="AE25" s="185"/>
      <c r="AF25" s="185"/>
      <c r="AG25" s="187">
        <f t="shared" si="0"/>
        <v>0</v>
      </c>
      <c r="AH25" s="187"/>
      <c r="AI25" s="187"/>
      <c r="AJ25" s="53"/>
      <c r="AK25" s="188"/>
      <c r="AL25" s="188"/>
      <c r="AM25" s="186"/>
      <c r="AN25" s="186"/>
      <c r="AO25" s="185"/>
      <c r="AP25" s="185"/>
      <c r="AQ25" s="185"/>
      <c r="AR25" s="187">
        <f t="shared" si="1"/>
        <v>0</v>
      </c>
      <c r="AS25" s="187"/>
      <c r="AT25" s="200"/>
      <c r="AU25" s="137"/>
      <c r="AV25" s="135"/>
      <c r="AW25" s="135"/>
      <c r="AX25" s="135"/>
      <c r="AY25" s="135"/>
      <c r="AZ25" s="136"/>
      <c r="BC25" s="27" t="str">
        <f>B8</f>
        <v>1570-2</v>
      </c>
    </row>
    <row r="26" spans="1:55" ht="36" customHeight="1" x14ac:dyDescent="0.2">
      <c r="A26" s="73">
        <v>8</v>
      </c>
      <c r="B26" s="170"/>
      <c r="C26" s="167"/>
      <c r="D26" s="167"/>
      <c r="E26" s="167"/>
      <c r="F26" s="167"/>
      <c r="G26" s="167"/>
      <c r="H26" s="167"/>
      <c r="I26" s="167"/>
      <c r="J26" s="167"/>
      <c r="K26" s="167"/>
      <c r="L26" s="167"/>
      <c r="M26" s="167"/>
      <c r="N26" s="167"/>
      <c r="O26" s="167"/>
      <c r="P26" s="168"/>
      <c r="Q26" s="168"/>
      <c r="R26" s="169"/>
      <c r="S26" s="169"/>
      <c r="T26" s="169"/>
      <c r="U26" s="134"/>
      <c r="V26" s="135"/>
      <c r="W26" s="135"/>
      <c r="X26" s="136"/>
      <c r="Y26" s="132"/>
      <c r="Z26" s="133"/>
      <c r="AA26" s="133"/>
      <c r="AB26" s="186"/>
      <c r="AC26" s="186"/>
      <c r="AD26" s="185"/>
      <c r="AE26" s="185"/>
      <c r="AF26" s="185"/>
      <c r="AG26" s="187">
        <f t="shared" si="0"/>
        <v>0</v>
      </c>
      <c r="AH26" s="187"/>
      <c r="AI26" s="187"/>
      <c r="AJ26" s="53"/>
      <c r="AK26" s="188"/>
      <c r="AL26" s="188"/>
      <c r="AM26" s="186"/>
      <c r="AN26" s="186"/>
      <c r="AO26" s="185"/>
      <c r="AP26" s="185"/>
      <c r="AQ26" s="185"/>
      <c r="AR26" s="187">
        <f t="shared" si="1"/>
        <v>0</v>
      </c>
      <c r="AS26" s="187"/>
      <c r="AT26" s="200"/>
      <c r="AU26" s="137"/>
      <c r="AV26" s="135"/>
      <c r="AW26" s="135"/>
      <c r="AX26" s="135"/>
      <c r="AY26" s="135"/>
      <c r="AZ26" s="136"/>
      <c r="BC26" s="27" t="str">
        <f>B9</f>
        <v>1570-3</v>
      </c>
    </row>
    <row r="27" spans="1:55" ht="36" customHeight="1" x14ac:dyDescent="0.2">
      <c r="A27" s="73">
        <v>9</v>
      </c>
      <c r="B27" s="170"/>
      <c r="C27" s="167"/>
      <c r="D27" s="167"/>
      <c r="E27" s="167"/>
      <c r="F27" s="167"/>
      <c r="G27" s="167"/>
      <c r="H27" s="167"/>
      <c r="I27" s="167"/>
      <c r="J27" s="167"/>
      <c r="K27" s="167"/>
      <c r="L27" s="167"/>
      <c r="M27" s="167"/>
      <c r="N27" s="167"/>
      <c r="O27" s="167"/>
      <c r="P27" s="168"/>
      <c r="Q27" s="168"/>
      <c r="R27" s="169"/>
      <c r="S27" s="169"/>
      <c r="T27" s="169"/>
      <c r="U27" s="134"/>
      <c r="V27" s="135"/>
      <c r="W27" s="135"/>
      <c r="X27" s="136"/>
      <c r="Y27" s="132"/>
      <c r="Z27" s="133"/>
      <c r="AA27" s="133"/>
      <c r="AB27" s="186"/>
      <c r="AC27" s="186"/>
      <c r="AD27" s="185"/>
      <c r="AE27" s="185"/>
      <c r="AF27" s="185"/>
      <c r="AG27" s="187">
        <f t="shared" si="0"/>
        <v>0</v>
      </c>
      <c r="AH27" s="187"/>
      <c r="AI27" s="187"/>
      <c r="AJ27" s="53"/>
      <c r="AK27" s="188"/>
      <c r="AL27" s="188"/>
      <c r="AM27" s="186"/>
      <c r="AN27" s="186"/>
      <c r="AO27" s="185"/>
      <c r="AP27" s="185"/>
      <c r="AQ27" s="185"/>
      <c r="AR27" s="187">
        <f t="shared" si="1"/>
        <v>0</v>
      </c>
      <c r="AS27" s="187"/>
      <c r="AT27" s="200"/>
      <c r="AU27" s="137"/>
      <c r="AV27" s="135"/>
      <c r="AW27" s="135"/>
      <c r="AX27" s="135"/>
      <c r="AY27" s="135"/>
      <c r="AZ27" s="136"/>
      <c r="BC27" s="27" t="str">
        <f>B10</f>
        <v>1570-4</v>
      </c>
    </row>
    <row r="28" spans="1:55" ht="36" customHeight="1" x14ac:dyDescent="0.2">
      <c r="A28" s="73">
        <v>10</v>
      </c>
      <c r="B28" s="170"/>
      <c r="C28" s="167"/>
      <c r="D28" s="167"/>
      <c r="E28" s="167"/>
      <c r="F28" s="167"/>
      <c r="G28" s="167"/>
      <c r="H28" s="167"/>
      <c r="I28" s="167"/>
      <c r="J28" s="167"/>
      <c r="K28" s="167"/>
      <c r="L28" s="167"/>
      <c r="M28" s="167"/>
      <c r="N28" s="167"/>
      <c r="O28" s="167"/>
      <c r="P28" s="168"/>
      <c r="Q28" s="168"/>
      <c r="R28" s="169"/>
      <c r="S28" s="169"/>
      <c r="T28" s="169"/>
      <c r="U28" s="134"/>
      <c r="V28" s="135"/>
      <c r="W28" s="135"/>
      <c r="X28" s="136"/>
      <c r="Y28" s="132"/>
      <c r="Z28" s="133"/>
      <c r="AA28" s="133"/>
      <c r="AB28" s="186"/>
      <c r="AC28" s="186"/>
      <c r="AD28" s="185"/>
      <c r="AE28" s="185"/>
      <c r="AF28" s="185"/>
      <c r="AG28" s="187">
        <f t="shared" si="0"/>
        <v>0</v>
      </c>
      <c r="AH28" s="187"/>
      <c r="AI28" s="187"/>
      <c r="AJ28" s="53"/>
      <c r="AK28" s="188"/>
      <c r="AL28" s="188"/>
      <c r="AM28" s="186"/>
      <c r="AN28" s="186"/>
      <c r="AO28" s="185"/>
      <c r="AP28" s="185"/>
      <c r="AQ28" s="185"/>
      <c r="AR28" s="187">
        <f t="shared" si="1"/>
        <v>0</v>
      </c>
      <c r="AS28" s="187"/>
      <c r="AT28" s="200"/>
      <c r="AU28" s="137"/>
      <c r="AV28" s="135"/>
      <c r="AW28" s="135"/>
      <c r="AX28" s="135"/>
      <c r="AY28" s="135"/>
      <c r="AZ28" s="136"/>
      <c r="BC28" s="27" t="str">
        <f>O7</f>
        <v>1570-5</v>
      </c>
    </row>
    <row r="29" spans="1:55" ht="36" customHeight="1" x14ac:dyDescent="0.2">
      <c r="A29" s="73">
        <v>11</v>
      </c>
      <c r="B29" s="170"/>
      <c r="C29" s="167"/>
      <c r="D29" s="167"/>
      <c r="E29" s="167"/>
      <c r="F29" s="167"/>
      <c r="G29" s="167"/>
      <c r="H29" s="167"/>
      <c r="I29" s="167"/>
      <c r="J29" s="167"/>
      <c r="K29" s="167"/>
      <c r="L29" s="167"/>
      <c r="M29" s="167"/>
      <c r="N29" s="167"/>
      <c r="O29" s="167"/>
      <c r="P29" s="168"/>
      <c r="Q29" s="168"/>
      <c r="R29" s="169"/>
      <c r="S29" s="169"/>
      <c r="T29" s="169"/>
      <c r="U29" s="134"/>
      <c r="V29" s="135"/>
      <c r="W29" s="135"/>
      <c r="X29" s="136"/>
      <c r="Y29" s="132"/>
      <c r="Z29" s="133"/>
      <c r="AA29" s="133"/>
      <c r="AB29" s="186"/>
      <c r="AC29" s="186"/>
      <c r="AD29" s="185"/>
      <c r="AE29" s="185"/>
      <c r="AF29" s="185"/>
      <c r="AG29" s="187">
        <f t="shared" si="0"/>
        <v>0</v>
      </c>
      <c r="AH29" s="187"/>
      <c r="AI29" s="187"/>
      <c r="AJ29" s="53"/>
      <c r="AK29" s="188"/>
      <c r="AL29" s="188"/>
      <c r="AM29" s="186"/>
      <c r="AN29" s="186"/>
      <c r="AO29" s="185"/>
      <c r="AP29" s="185"/>
      <c r="AQ29" s="185"/>
      <c r="AR29" s="187">
        <f t="shared" si="1"/>
        <v>0</v>
      </c>
      <c r="AS29" s="187"/>
      <c r="AT29" s="200"/>
      <c r="AU29" s="137"/>
      <c r="AV29" s="135"/>
      <c r="AW29" s="135"/>
      <c r="AX29" s="135"/>
      <c r="AY29" s="135"/>
      <c r="AZ29" s="136"/>
      <c r="BC29" s="27" t="str">
        <f>O8</f>
        <v>1570-6</v>
      </c>
    </row>
    <row r="30" spans="1:55" ht="36" customHeight="1" x14ac:dyDescent="0.2">
      <c r="A30" s="73">
        <v>12</v>
      </c>
      <c r="B30" s="170"/>
      <c r="C30" s="167"/>
      <c r="D30" s="167"/>
      <c r="E30" s="167"/>
      <c r="F30" s="167"/>
      <c r="G30" s="167"/>
      <c r="H30" s="167"/>
      <c r="I30" s="167"/>
      <c r="J30" s="167"/>
      <c r="K30" s="167"/>
      <c r="L30" s="167"/>
      <c r="M30" s="167"/>
      <c r="N30" s="167"/>
      <c r="O30" s="167"/>
      <c r="P30" s="168"/>
      <c r="Q30" s="168"/>
      <c r="R30" s="169"/>
      <c r="S30" s="169"/>
      <c r="T30" s="169"/>
      <c r="U30" s="134"/>
      <c r="V30" s="135"/>
      <c r="W30" s="135"/>
      <c r="X30" s="136"/>
      <c r="Y30" s="132"/>
      <c r="Z30" s="133"/>
      <c r="AA30" s="133"/>
      <c r="AB30" s="186"/>
      <c r="AC30" s="186"/>
      <c r="AD30" s="185"/>
      <c r="AE30" s="185"/>
      <c r="AF30" s="185"/>
      <c r="AG30" s="187">
        <f t="shared" si="0"/>
        <v>0</v>
      </c>
      <c r="AH30" s="187"/>
      <c r="AI30" s="187"/>
      <c r="AJ30" s="53"/>
      <c r="AK30" s="188"/>
      <c r="AL30" s="188"/>
      <c r="AM30" s="186"/>
      <c r="AN30" s="186"/>
      <c r="AO30" s="185"/>
      <c r="AP30" s="185"/>
      <c r="AQ30" s="185"/>
      <c r="AR30" s="187">
        <f t="shared" si="1"/>
        <v>0</v>
      </c>
      <c r="AS30" s="187"/>
      <c r="AT30" s="200"/>
      <c r="AU30" s="137"/>
      <c r="AV30" s="135"/>
      <c r="AW30" s="135"/>
      <c r="AX30" s="135"/>
      <c r="AY30" s="135"/>
      <c r="AZ30" s="136"/>
      <c r="BC30" s="27" t="str">
        <f>O9</f>
        <v>1570-7</v>
      </c>
    </row>
    <row r="31" spans="1:55" ht="36" customHeight="1" x14ac:dyDescent="0.2">
      <c r="A31" s="73">
        <v>13</v>
      </c>
      <c r="B31" s="170"/>
      <c r="C31" s="167"/>
      <c r="D31" s="167"/>
      <c r="E31" s="167"/>
      <c r="F31" s="167"/>
      <c r="G31" s="167"/>
      <c r="H31" s="167"/>
      <c r="I31" s="167"/>
      <c r="J31" s="167"/>
      <c r="K31" s="167"/>
      <c r="L31" s="167"/>
      <c r="M31" s="167"/>
      <c r="N31" s="167"/>
      <c r="O31" s="167"/>
      <c r="P31" s="168"/>
      <c r="Q31" s="168"/>
      <c r="R31" s="169"/>
      <c r="S31" s="169"/>
      <c r="T31" s="169"/>
      <c r="U31" s="134"/>
      <c r="V31" s="135"/>
      <c r="W31" s="135"/>
      <c r="X31" s="136"/>
      <c r="Y31" s="132"/>
      <c r="Z31" s="133"/>
      <c r="AA31" s="133"/>
      <c r="AB31" s="186"/>
      <c r="AC31" s="186"/>
      <c r="AD31" s="185"/>
      <c r="AE31" s="185"/>
      <c r="AF31" s="185"/>
      <c r="AG31" s="187">
        <f t="shared" si="0"/>
        <v>0</v>
      </c>
      <c r="AH31" s="187"/>
      <c r="AI31" s="187"/>
      <c r="AJ31" s="53"/>
      <c r="AK31" s="188"/>
      <c r="AL31" s="188"/>
      <c r="AM31" s="186"/>
      <c r="AN31" s="186"/>
      <c r="AO31" s="185"/>
      <c r="AP31" s="185"/>
      <c r="AQ31" s="185"/>
      <c r="AR31" s="187">
        <f t="shared" si="1"/>
        <v>0</v>
      </c>
      <c r="AS31" s="187"/>
      <c r="AT31" s="200"/>
      <c r="AU31" s="137"/>
      <c r="AV31" s="135"/>
      <c r="AW31" s="135"/>
      <c r="AX31" s="135"/>
      <c r="AY31" s="135"/>
      <c r="AZ31" s="136"/>
      <c r="BC31" s="27" t="str">
        <f>O10</f>
        <v>1570-8</v>
      </c>
    </row>
    <row r="32" spans="1:55" ht="36" customHeight="1" x14ac:dyDescent="0.2">
      <c r="A32" s="73">
        <v>14</v>
      </c>
      <c r="B32" s="170"/>
      <c r="C32" s="167"/>
      <c r="D32" s="167"/>
      <c r="E32" s="167"/>
      <c r="F32" s="167"/>
      <c r="G32" s="167"/>
      <c r="H32" s="167"/>
      <c r="I32" s="167"/>
      <c r="J32" s="167"/>
      <c r="K32" s="167"/>
      <c r="L32" s="167"/>
      <c r="M32" s="167"/>
      <c r="N32" s="167"/>
      <c r="O32" s="167"/>
      <c r="P32" s="168"/>
      <c r="Q32" s="168"/>
      <c r="R32" s="169"/>
      <c r="S32" s="169"/>
      <c r="T32" s="169"/>
      <c r="U32" s="134"/>
      <c r="V32" s="135"/>
      <c r="W32" s="135"/>
      <c r="X32" s="136"/>
      <c r="Y32" s="132"/>
      <c r="Z32" s="133"/>
      <c r="AA32" s="133"/>
      <c r="AB32" s="186"/>
      <c r="AC32" s="186"/>
      <c r="AD32" s="185"/>
      <c r="AE32" s="185"/>
      <c r="AF32" s="185"/>
      <c r="AG32" s="187">
        <f t="shared" si="0"/>
        <v>0</v>
      </c>
      <c r="AH32" s="187"/>
      <c r="AI32" s="187"/>
      <c r="AJ32" s="53"/>
      <c r="AK32" s="188"/>
      <c r="AL32" s="188"/>
      <c r="AM32" s="186"/>
      <c r="AN32" s="186"/>
      <c r="AO32" s="185"/>
      <c r="AP32" s="185"/>
      <c r="AQ32" s="185"/>
      <c r="AR32" s="187">
        <f t="shared" si="1"/>
        <v>0</v>
      </c>
      <c r="AS32" s="187"/>
      <c r="AT32" s="200"/>
      <c r="AU32" s="137"/>
      <c r="AV32" s="135"/>
      <c r="AW32" s="135"/>
      <c r="AX32" s="135"/>
      <c r="AY32" s="135"/>
      <c r="AZ32" s="136"/>
    </row>
    <row r="33" spans="1:52" ht="36" customHeight="1" x14ac:dyDescent="0.2">
      <c r="A33" s="73">
        <v>15</v>
      </c>
      <c r="B33" s="170"/>
      <c r="C33" s="167"/>
      <c r="D33" s="167"/>
      <c r="E33" s="167"/>
      <c r="F33" s="167"/>
      <c r="G33" s="167"/>
      <c r="H33" s="167"/>
      <c r="I33" s="167"/>
      <c r="J33" s="167"/>
      <c r="K33" s="167"/>
      <c r="L33" s="167"/>
      <c r="M33" s="167"/>
      <c r="N33" s="167"/>
      <c r="O33" s="167"/>
      <c r="P33" s="168"/>
      <c r="Q33" s="168"/>
      <c r="R33" s="169"/>
      <c r="S33" s="169"/>
      <c r="T33" s="169"/>
      <c r="U33" s="134"/>
      <c r="V33" s="135"/>
      <c r="W33" s="135"/>
      <c r="X33" s="136"/>
      <c r="Y33" s="132"/>
      <c r="Z33" s="133"/>
      <c r="AA33" s="133"/>
      <c r="AB33" s="186"/>
      <c r="AC33" s="186"/>
      <c r="AD33" s="185"/>
      <c r="AE33" s="185"/>
      <c r="AF33" s="185"/>
      <c r="AG33" s="187">
        <f t="shared" si="0"/>
        <v>0</v>
      </c>
      <c r="AH33" s="187"/>
      <c r="AI33" s="187"/>
      <c r="AJ33" s="53"/>
      <c r="AK33" s="188"/>
      <c r="AL33" s="188"/>
      <c r="AM33" s="186"/>
      <c r="AN33" s="186"/>
      <c r="AO33" s="185"/>
      <c r="AP33" s="185"/>
      <c r="AQ33" s="185"/>
      <c r="AR33" s="187">
        <f t="shared" si="1"/>
        <v>0</v>
      </c>
      <c r="AS33" s="187"/>
      <c r="AT33" s="200"/>
      <c r="AU33" s="137"/>
      <c r="AV33" s="135"/>
      <c r="AW33" s="135"/>
      <c r="AX33" s="135"/>
      <c r="AY33" s="135"/>
      <c r="AZ33" s="136"/>
    </row>
    <row r="34" spans="1:52" ht="36" customHeight="1" x14ac:dyDescent="0.2">
      <c r="A34" s="73">
        <v>16</v>
      </c>
      <c r="B34" s="170"/>
      <c r="C34" s="167"/>
      <c r="D34" s="167"/>
      <c r="E34" s="167"/>
      <c r="F34" s="167"/>
      <c r="G34" s="167"/>
      <c r="H34" s="167"/>
      <c r="I34" s="167"/>
      <c r="J34" s="167"/>
      <c r="K34" s="167"/>
      <c r="L34" s="167"/>
      <c r="M34" s="167"/>
      <c r="N34" s="167"/>
      <c r="O34" s="167"/>
      <c r="P34" s="168"/>
      <c r="Q34" s="168"/>
      <c r="R34" s="169"/>
      <c r="S34" s="169"/>
      <c r="T34" s="169"/>
      <c r="U34" s="134"/>
      <c r="V34" s="135"/>
      <c r="W34" s="135"/>
      <c r="X34" s="136"/>
      <c r="Y34" s="132"/>
      <c r="Z34" s="133"/>
      <c r="AA34" s="133"/>
      <c r="AB34" s="186"/>
      <c r="AC34" s="186"/>
      <c r="AD34" s="185"/>
      <c r="AE34" s="185"/>
      <c r="AF34" s="185"/>
      <c r="AG34" s="187">
        <f t="shared" si="0"/>
        <v>0</v>
      </c>
      <c r="AH34" s="187"/>
      <c r="AI34" s="187"/>
      <c r="AJ34" s="53"/>
      <c r="AK34" s="188"/>
      <c r="AL34" s="188"/>
      <c r="AM34" s="186"/>
      <c r="AN34" s="186"/>
      <c r="AO34" s="185"/>
      <c r="AP34" s="185"/>
      <c r="AQ34" s="185"/>
      <c r="AR34" s="187">
        <f t="shared" si="1"/>
        <v>0</v>
      </c>
      <c r="AS34" s="187"/>
      <c r="AT34" s="200"/>
      <c r="AU34" s="137"/>
      <c r="AV34" s="135"/>
      <c r="AW34" s="135"/>
      <c r="AX34" s="135"/>
      <c r="AY34" s="135"/>
      <c r="AZ34" s="136"/>
    </row>
    <row r="35" spans="1:52" ht="36" customHeight="1" x14ac:dyDescent="0.2">
      <c r="A35" s="73">
        <v>17</v>
      </c>
      <c r="B35" s="170"/>
      <c r="C35" s="167"/>
      <c r="D35" s="167"/>
      <c r="E35" s="167"/>
      <c r="F35" s="167"/>
      <c r="G35" s="167"/>
      <c r="H35" s="167"/>
      <c r="I35" s="167"/>
      <c r="J35" s="167"/>
      <c r="K35" s="167"/>
      <c r="L35" s="167"/>
      <c r="M35" s="167"/>
      <c r="N35" s="167"/>
      <c r="O35" s="167"/>
      <c r="P35" s="168"/>
      <c r="Q35" s="168"/>
      <c r="R35" s="169"/>
      <c r="S35" s="169"/>
      <c r="T35" s="169"/>
      <c r="U35" s="134"/>
      <c r="V35" s="135"/>
      <c r="W35" s="135"/>
      <c r="X35" s="136"/>
      <c r="Y35" s="132"/>
      <c r="Z35" s="133"/>
      <c r="AA35" s="133"/>
      <c r="AB35" s="186"/>
      <c r="AC35" s="186"/>
      <c r="AD35" s="185"/>
      <c r="AE35" s="185"/>
      <c r="AF35" s="185"/>
      <c r="AG35" s="187">
        <f t="shared" si="0"/>
        <v>0</v>
      </c>
      <c r="AH35" s="187"/>
      <c r="AI35" s="187"/>
      <c r="AJ35" s="53"/>
      <c r="AK35" s="188"/>
      <c r="AL35" s="188"/>
      <c r="AM35" s="186"/>
      <c r="AN35" s="186"/>
      <c r="AO35" s="185"/>
      <c r="AP35" s="185"/>
      <c r="AQ35" s="185"/>
      <c r="AR35" s="187">
        <f t="shared" si="1"/>
        <v>0</v>
      </c>
      <c r="AS35" s="187"/>
      <c r="AT35" s="200"/>
      <c r="AU35" s="137"/>
      <c r="AV35" s="135"/>
      <c r="AW35" s="135"/>
      <c r="AX35" s="135"/>
      <c r="AY35" s="135"/>
      <c r="AZ35" s="136"/>
    </row>
    <row r="36" spans="1:52" ht="36" customHeight="1" x14ac:dyDescent="0.2">
      <c r="A36" s="73">
        <v>18</v>
      </c>
      <c r="B36" s="170"/>
      <c r="C36" s="167"/>
      <c r="D36" s="167"/>
      <c r="E36" s="167"/>
      <c r="F36" s="167"/>
      <c r="G36" s="167"/>
      <c r="H36" s="167"/>
      <c r="I36" s="167"/>
      <c r="J36" s="167"/>
      <c r="K36" s="167"/>
      <c r="L36" s="167"/>
      <c r="M36" s="167"/>
      <c r="N36" s="167"/>
      <c r="O36" s="167"/>
      <c r="P36" s="168"/>
      <c r="Q36" s="168"/>
      <c r="R36" s="169"/>
      <c r="S36" s="169"/>
      <c r="T36" s="169"/>
      <c r="U36" s="134"/>
      <c r="V36" s="135"/>
      <c r="W36" s="135"/>
      <c r="X36" s="136"/>
      <c r="Y36" s="132"/>
      <c r="Z36" s="133"/>
      <c r="AA36" s="133"/>
      <c r="AB36" s="186"/>
      <c r="AC36" s="186"/>
      <c r="AD36" s="185"/>
      <c r="AE36" s="185"/>
      <c r="AF36" s="185"/>
      <c r="AG36" s="187">
        <f t="shared" si="0"/>
        <v>0</v>
      </c>
      <c r="AH36" s="187"/>
      <c r="AI36" s="187"/>
      <c r="AJ36" s="53"/>
      <c r="AK36" s="188"/>
      <c r="AL36" s="188"/>
      <c r="AM36" s="186"/>
      <c r="AN36" s="186"/>
      <c r="AO36" s="185"/>
      <c r="AP36" s="185"/>
      <c r="AQ36" s="185"/>
      <c r="AR36" s="187">
        <f t="shared" si="1"/>
        <v>0</v>
      </c>
      <c r="AS36" s="187"/>
      <c r="AT36" s="200"/>
      <c r="AU36" s="137"/>
      <c r="AV36" s="135"/>
      <c r="AW36" s="135"/>
      <c r="AX36" s="135"/>
      <c r="AY36" s="135"/>
      <c r="AZ36" s="136"/>
    </row>
    <row r="37" spans="1:52" ht="36" customHeight="1" x14ac:dyDescent="0.2">
      <c r="A37" s="73">
        <v>19</v>
      </c>
      <c r="B37" s="170"/>
      <c r="C37" s="167"/>
      <c r="D37" s="167"/>
      <c r="E37" s="167"/>
      <c r="F37" s="167"/>
      <c r="G37" s="167"/>
      <c r="H37" s="167"/>
      <c r="I37" s="167"/>
      <c r="J37" s="167"/>
      <c r="K37" s="167"/>
      <c r="L37" s="167"/>
      <c r="M37" s="167"/>
      <c r="N37" s="167"/>
      <c r="O37" s="167"/>
      <c r="P37" s="168"/>
      <c r="Q37" s="168"/>
      <c r="R37" s="169"/>
      <c r="S37" s="169"/>
      <c r="T37" s="169"/>
      <c r="U37" s="134"/>
      <c r="V37" s="135"/>
      <c r="W37" s="135"/>
      <c r="X37" s="136"/>
      <c r="Y37" s="132"/>
      <c r="Z37" s="133"/>
      <c r="AA37" s="133"/>
      <c r="AB37" s="186"/>
      <c r="AC37" s="186"/>
      <c r="AD37" s="185"/>
      <c r="AE37" s="185"/>
      <c r="AF37" s="185"/>
      <c r="AG37" s="187">
        <f t="shared" si="0"/>
        <v>0</v>
      </c>
      <c r="AH37" s="187"/>
      <c r="AI37" s="187"/>
      <c r="AJ37" s="53"/>
      <c r="AK37" s="188"/>
      <c r="AL37" s="188"/>
      <c r="AM37" s="186"/>
      <c r="AN37" s="186"/>
      <c r="AO37" s="185"/>
      <c r="AP37" s="185"/>
      <c r="AQ37" s="185"/>
      <c r="AR37" s="187">
        <f t="shared" si="1"/>
        <v>0</v>
      </c>
      <c r="AS37" s="187"/>
      <c r="AT37" s="200"/>
      <c r="AU37" s="137"/>
      <c r="AV37" s="135"/>
      <c r="AW37" s="135"/>
      <c r="AX37" s="135"/>
      <c r="AY37" s="135"/>
      <c r="AZ37" s="136"/>
    </row>
    <row r="38" spans="1:52" ht="36" customHeight="1" x14ac:dyDescent="0.2">
      <c r="A38" s="73">
        <v>20</v>
      </c>
      <c r="B38" s="170"/>
      <c r="C38" s="167"/>
      <c r="D38" s="167"/>
      <c r="E38" s="167"/>
      <c r="F38" s="167"/>
      <c r="G38" s="167"/>
      <c r="H38" s="167"/>
      <c r="I38" s="167"/>
      <c r="J38" s="167"/>
      <c r="K38" s="167"/>
      <c r="L38" s="167"/>
      <c r="M38" s="167"/>
      <c r="N38" s="167"/>
      <c r="O38" s="167"/>
      <c r="P38" s="168"/>
      <c r="Q38" s="168"/>
      <c r="R38" s="169"/>
      <c r="S38" s="169"/>
      <c r="T38" s="169"/>
      <c r="U38" s="134"/>
      <c r="V38" s="135"/>
      <c r="W38" s="135"/>
      <c r="X38" s="136"/>
      <c r="Y38" s="132"/>
      <c r="Z38" s="133"/>
      <c r="AA38" s="133"/>
      <c r="AB38" s="186"/>
      <c r="AC38" s="186"/>
      <c r="AD38" s="185"/>
      <c r="AE38" s="185"/>
      <c r="AF38" s="185"/>
      <c r="AG38" s="187">
        <f t="shared" si="0"/>
        <v>0</v>
      </c>
      <c r="AH38" s="187"/>
      <c r="AI38" s="187"/>
      <c r="AJ38" s="53"/>
      <c r="AK38" s="188"/>
      <c r="AL38" s="188"/>
      <c r="AM38" s="186"/>
      <c r="AN38" s="186"/>
      <c r="AO38" s="185"/>
      <c r="AP38" s="185"/>
      <c r="AQ38" s="185"/>
      <c r="AR38" s="187">
        <f t="shared" si="1"/>
        <v>0</v>
      </c>
      <c r="AS38" s="187"/>
      <c r="AT38" s="200"/>
      <c r="AU38" s="137"/>
      <c r="AV38" s="135"/>
      <c r="AW38" s="135"/>
      <c r="AX38" s="135"/>
      <c r="AY38" s="135"/>
      <c r="AZ38" s="136"/>
    </row>
    <row r="39" spans="1:52" ht="36" customHeight="1" x14ac:dyDescent="0.2">
      <c r="A39" s="73">
        <v>21</v>
      </c>
      <c r="B39" s="170"/>
      <c r="C39" s="167"/>
      <c r="D39" s="167"/>
      <c r="E39" s="167"/>
      <c r="F39" s="167"/>
      <c r="G39" s="167"/>
      <c r="H39" s="167"/>
      <c r="I39" s="167"/>
      <c r="J39" s="167"/>
      <c r="K39" s="167"/>
      <c r="L39" s="167"/>
      <c r="M39" s="167"/>
      <c r="N39" s="167"/>
      <c r="O39" s="167"/>
      <c r="P39" s="168"/>
      <c r="Q39" s="168"/>
      <c r="R39" s="169"/>
      <c r="S39" s="169"/>
      <c r="T39" s="169"/>
      <c r="U39" s="134"/>
      <c r="V39" s="135"/>
      <c r="W39" s="135"/>
      <c r="X39" s="136"/>
      <c r="Y39" s="132"/>
      <c r="Z39" s="133"/>
      <c r="AA39" s="133"/>
      <c r="AB39" s="186"/>
      <c r="AC39" s="186"/>
      <c r="AD39" s="185"/>
      <c r="AE39" s="185"/>
      <c r="AF39" s="185"/>
      <c r="AG39" s="187">
        <f t="shared" si="0"/>
        <v>0</v>
      </c>
      <c r="AH39" s="187"/>
      <c r="AI39" s="187"/>
      <c r="AJ39" s="53"/>
      <c r="AK39" s="188"/>
      <c r="AL39" s="188"/>
      <c r="AM39" s="186"/>
      <c r="AN39" s="186"/>
      <c r="AO39" s="185"/>
      <c r="AP39" s="185"/>
      <c r="AQ39" s="185"/>
      <c r="AR39" s="187">
        <f t="shared" si="1"/>
        <v>0</v>
      </c>
      <c r="AS39" s="187"/>
      <c r="AT39" s="200"/>
      <c r="AU39" s="137"/>
      <c r="AV39" s="135"/>
      <c r="AW39" s="135"/>
      <c r="AX39" s="135"/>
      <c r="AY39" s="135"/>
      <c r="AZ39" s="136"/>
    </row>
    <row r="40" spans="1:52" ht="36" customHeight="1" x14ac:dyDescent="0.2">
      <c r="A40" s="73">
        <v>22</v>
      </c>
      <c r="B40" s="170"/>
      <c r="C40" s="167"/>
      <c r="D40" s="167"/>
      <c r="E40" s="167"/>
      <c r="F40" s="167"/>
      <c r="G40" s="167"/>
      <c r="H40" s="167"/>
      <c r="I40" s="167"/>
      <c r="J40" s="167"/>
      <c r="K40" s="167"/>
      <c r="L40" s="167"/>
      <c r="M40" s="167"/>
      <c r="N40" s="167"/>
      <c r="O40" s="167"/>
      <c r="P40" s="168"/>
      <c r="Q40" s="168"/>
      <c r="R40" s="169"/>
      <c r="S40" s="169"/>
      <c r="T40" s="169"/>
      <c r="U40" s="134"/>
      <c r="V40" s="135"/>
      <c r="W40" s="135"/>
      <c r="X40" s="136"/>
      <c r="Y40" s="132"/>
      <c r="Z40" s="133"/>
      <c r="AA40" s="133"/>
      <c r="AB40" s="186"/>
      <c r="AC40" s="186"/>
      <c r="AD40" s="185"/>
      <c r="AE40" s="185"/>
      <c r="AF40" s="185"/>
      <c r="AG40" s="187">
        <f t="shared" si="0"/>
        <v>0</v>
      </c>
      <c r="AH40" s="187"/>
      <c r="AI40" s="187"/>
      <c r="AJ40" s="53"/>
      <c r="AK40" s="188"/>
      <c r="AL40" s="188"/>
      <c r="AM40" s="186"/>
      <c r="AN40" s="186"/>
      <c r="AO40" s="185"/>
      <c r="AP40" s="185"/>
      <c r="AQ40" s="185"/>
      <c r="AR40" s="187">
        <f t="shared" si="1"/>
        <v>0</v>
      </c>
      <c r="AS40" s="187"/>
      <c r="AT40" s="200"/>
      <c r="AU40" s="137"/>
      <c r="AV40" s="135"/>
      <c r="AW40" s="135"/>
      <c r="AX40" s="135"/>
      <c r="AY40" s="135"/>
      <c r="AZ40" s="136"/>
    </row>
    <row r="41" spans="1:52" ht="36" customHeight="1" x14ac:dyDescent="0.2">
      <c r="A41" s="73">
        <v>23</v>
      </c>
      <c r="B41" s="170"/>
      <c r="C41" s="167"/>
      <c r="D41" s="167"/>
      <c r="E41" s="167"/>
      <c r="F41" s="167"/>
      <c r="G41" s="167"/>
      <c r="H41" s="167"/>
      <c r="I41" s="167"/>
      <c r="J41" s="167"/>
      <c r="K41" s="167"/>
      <c r="L41" s="167"/>
      <c r="M41" s="167"/>
      <c r="N41" s="167"/>
      <c r="O41" s="167"/>
      <c r="P41" s="168"/>
      <c r="Q41" s="168"/>
      <c r="R41" s="169"/>
      <c r="S41" s="169"/>
      <c r="T41" s="169"/>
      <c r="U41" s="134"/>
      <c r="V41" s="135"/>
      <c r="W41" s="135"/>
      <c r="X41" s="136"/>
      <c r="Y41" s="132"/>
      <c r="Z41" s="133"/>
      <c r="AA41" s="133"/>
      <c r="AB41" s="186"/>
      <c r="AC41" s="186"/>
      <c r="AD41" s="185"/>
      <c r="AE41" s="185"/>
      <c r="AF41" s="185"/>
      <c r="AG41" s="187">
        <f t="shared" si="0"/>
        <v>0</v>
      </c>
      <c r="AH41" s="187"/>
      <c r="AI41" s="187"/>
      <c r="AJ41" s="53"/>
      <c r="AK41" s="188"/>
      <c r="AL41" s="188"/>
      <c r="AM41" s="186"/>
      <c r="AN41" s="186"/>
      <c r="AO41" s="185"/>
      <c r="AP41" s="185"/>
      <c r="AQ41" s="185"/>
      <c r="AR41" s="187">
        <f t="shared" si="1"/>
        <v>0</v>
      </c>
      <c r="AS41" s="187"/>
      <c r="AT41" s="200"/>
      <c r="AU41" s="137"/>
      <c r="AV41" s="135"/>
      <c r="AW41" s="135"/>
      <c r="AX41" s="135"/>
      <c r="AY41" s="135"/>
      <c r="AZ41" s="136"/>
    </row>
    <row r="42" spans="1:52" ht="36" customHeight="1" x14ac:dyDescent="0.2">
      <c r="A42" s="73">
        <v>24</v>
      </c>
      <c r="B42" s="170"/>
      <c r="C42" s="167"/>
      <c r="D42" s="167"/>
      <c r="E42" s="167"/>
      <c r="F42" s="167"/>
      <c r="G42" s="167"/>
      <c r="H42" s="167"/>
      <c r="I42" s="167"/>
      <c r="J42" s="167"/>
      <c r="K42" s="167"/>
      <c r="L42" s="167"/>
      <c r="M42" s="167"/>
      <c r="N42" s="167"/>
      <c r="O42" s="167"/>
      <c r="P42" s="168"/>
      <c r="Q42" s="168"/>
      <c r="R42" s="169"/>
      <c r="S42" s="169"/>
      <c r="T42" s="169"/>
      <c r="U42" s="134"/>
      <c r="V42" s="135"/>
      <c r="W42" s="135"/>
      <c r="X42" s="136"/>
      <c r="Y42" s="132"/>
      <c r="Z42" s="133"/>
      <c r="AA42" s="133"/>
      <c r="AB42" s="186"/>
      <c r="AC42" s="186"/>
      <c r="AD42" s="185"/>
      <c r="AE42" s="185"/>
      <c r="AF42" s="185"/>
      <c r="AG42" s="187">
        <f t="shared" si="0"/>
        <v>0</v>
      </c>
      <c r="AH42" s="187"/>
      <c r="AI42" s="187"/>
      <c r="AJ42" s="53"/>
      <c r="AK42" s="188"/>
      <c r="AL42" s="188"/>
      <c r="AM42" s="186"/>
      <c r="AN42" s="186"/>
      <c r="AO42" s="185"/>
      <c r="AP42" s="185"/>
      <c r="AQ42" s="185"/>
      <c r="AR42" s="187">
        <f t="shared" si="1"/>
        <v>0</v>
      </c>
      <c r="AS42" s="187"/>
      <c r="AT42" s="200"/>
      <c r="AU42" s="137"/>
      <c r="AV42" s="135"/>
      <c r="AW42" s="135"/>
      <c r="AX42" s="135"/>
      <c r="AY42" s="135"/>
      <c r="AZ42" s="136"/>
    </row>
    <row r="43" spans="1:52" ht="36" customHeight="1" x14ac:dyDescent="0.2">
      <c r="A43" s="73">
        <v>25</v>
      </c>
      <c r="B43" s="170"/>
      <c r="C43" s="167"/>
      <c r="D43" s="167"/>
      <c r="E43" s="167"/>
      <c r="F43" s="167"/>
      <c r="G43" s="167"/>
      <c r="H43" s="167"/>
      <c r="I43" s="167"/>
      <c r="J43" s="167"/>
      <c r="K43" s="167"/>
      <c r="L43" s="167"/>
      <c r="M43" s="167"/>
      <c r="N43" s="167"/>
      <c r="O43" s="167"/>
      <c r="P43" s="168"/>
      <c r="Q43" s="168"/>
      <c r="R43" s="169"/>
      <c r="S43" s="169"/>
      <c r="T43" s="169"/>
      <c r="U43" s="134"/>
      <c r="V43" s="135"/>
      <c r="W43" s="135"/>
      <c r="X43" s="136"/>
      <c r="Y43" s="132"/>
      <c r="Z43" s="133"/>
      <c r="AA43" s="133"/>
      <c r="AB43" s="186"/>
      <c r="AC43" s="186"/>
      <c r="AD43" s="185"/>
      <c r="AE43" s="185"/>
      <c r="AF43" s="185"/>
      <c r="AG43" s="187">
        <f t="shared" si="0"/>
        <v>0</v>
      </c>
      <c r="AH43" s="187"/>
      <c r="AI43" s="187"/>
      <c r="AJ43" s="53"/>
      <c r="AK43" s="188"/>
      <c r="AL43" s="188"/>
      <c r="AM43" s="186"/>
      <c r="AN43" s="186"/>
      <c r="AO43" s="185"/>
      <c r="AP43" s="185"/>
      <c r="AQ43" s="185"/>
      <c r="AR43" s="187">
        <f t="shared" si="1"/>
        <v>0</v>
      </c>
      <c r="AS43" s="187"/>
      <c r="AT43" s="200"/>
      <c r="AU43" s="137"/>
      <c r="AV43" s="135"/>
      <c r="AW43" s="135"/>
      <c r="AX43" s="135"/>
      <c r="AY43" s="135"/>
      <c r="AZ43" s="136"/>
    </row>
    <row r="44" spans="1:52" ht="36" customHeight="1" x14ac:dyDescent="0.2">
      <c r="A44" s="73">
        <v>26</v>
      </c>
      <c r="B44" s="170"/>
      <c r="C44" s="167"/>
      <c r="D44" s="167"/>
      <c r="E44" s="167"/>
      <c r="F44" s="167"/>
      <c r="G44" s="167"/>
      <c r="H44" s="167"/>
      <c r="I44" s="167"/>
      <c r="J44" s="167"/>
      <c r="K44" s="167"/>
      <c r="L44" s="167"/>
      <c r="M44" s="167"/>
      <c r="N44" s="167"/>
      <c r="O44" s="167"/>
      <c r="P44" s="168"/>
      <c r="Q44" s="168"/>
      <c r="R44" s="169"/>
      <c r="S44" s="169"/>
      <c r="T44" s="169"/>
      <c r="U44" s="134"/>
      <c r="V44" s="135"/>
      <c r="W44" s="135"/>
      <c r="X44" s="136"/>
      <c r="Y44" s="132"/>
      <c r="Z44" s="133"/>
      <c r="AA44" s="133"/>
      <c r="AB44" s="186"/>
      <c r="AC44" s="186"/>
      <c r="AD44" s="185"/>
      <c r="AE44" s="185"/>
      <c r="AF44" s="185"/>
      <c r="AG44" s="187">
        <f t="shared" si="0"/>
        <v>0</v>
      </c>
      <c r="AH44" s="187"/>
      <c r="AI44" s="187"/>
      <c r="AJ44" s="53"/>
      <c r="AK44" s="188"/>
      <c r="AL44" s="188"/>
      <c r="AM44" s="186"/>
      <c r="AN44" s="186"/>
      <c r="AO44" s="185"/>
      <c r="AP44" s="185"/>
      <c r="AQ44" s="185"/>
      <c r="AR44" s="187">
        <f t="shared" si="1"/>
        <v>0</v>
      </c>
      <c r="AS44" s="187"/>
      <c r="AT44" s="200"/>
      <c r="AU44" s="137"/>
      <c r="AV44" s="135"/>
      <c r="AW44" s="135"/>
      <c r="AX44" s="135"/>
      <c r="AY44" s="135"/>
      <c r="AZ44" s="136"/>
    </row>
    <row r="45" spans="1:52" ht="36" customHeight="1" x14ac:dyDescent="0.2">
      <c r="A45" s="73">
        <v>27</v>
      </c>
      <c r="B45" s="170"/>
      <c r="C45" s="167"/>
      <c r="D45" s="167"/>
      <c r="E45" s="167"/>
      <c r="F45" s="167"/>
      <c r="G45" s="167"/>
      <c r="H45" s="167"/>
      <c r="I45" s="167"/>
      <c r="J45" s="167"/>
      <c r="K45" s="167"/>
      <c r="L45" s="167"/>
      <c r="M45" s="167"/>
      <c r="N45" s="167"/>
      <c r="O45" s="167"/>
      <c r="P45" s="168"/>
      <c r="Q45" s="168"/>
      <c r="R45" s="169"/>
      <c r="S45" s="169"/>
      <c r="T45" s="169"/>
      <c r="U45" s="134"/>
      <c r="V45" s="135"/>
      <c r="W45" s="135"/>
      <c r="X45" s="136"/>
      <c r="Y45" s="132"/>
      <c r="Z45" s="133"/>
      <c r="AA45" s="133"/>
      <c r="AB45" s="186"/>
      <c r="AC45" s="186"/>
      <c r="AD45" s="185"/>
      <c r="AE45" s="185"/>
      <c r="AF45" s="185"/>
      <c r="AG45" s="187">
        <f t="shared" si="0"/>
        <v>0</v>
      </c>
      <c r="AH45" s="187"/>
      <c r="AI45" s="187"/>
      <c r="AJ45" s="53"/>
      <c r="AK45" s="188"/>
      <c r="AL45" s="188"/>
      <c r="AM45" s="186"/>
      <c r="AN45" s="186"/>
      <c r="AO45" s="185"/>
      <c r="AP45" s="185"/>
      <c r="AQ45" s="185"/>
      <c r="AR45" s="187">
        <f t="shared" si="1"/>
        <v>0</v>
      </c>
      <c r="AS45" s="187"/>
      <c r="AT45" s="200"/>
      <c r="AU45" s="137"/>
      <c r="AV45" s="135"/>
      <c r="AW45" s="135"/>
      <c r="AX45" s="135"/>
      <c r="AY45" s="135"/>
      <c r="AZ45" s="136"/>
    </row>
    <row r="46" spans="1:52" ht="36" customHeight="1" x14ac:dyDescent="0.2">
      <c r="A46" s="73">
        <v>28</v>
      </c>
      <c r="B46" s="170"/>
      <c r="C46" s="167"/>
      <c r="D46" s="167"/>
      <c r="E46" s="167"/>
      <c r="F46" s="167"/>
      <c r="G46" s="167"/>
      <c r="H46" s="167"/>
      <c r="I46" s="167"/>
      <c r="J46" s="167"/>
      <c r="K46" s="167"/>
      <c r="L46" s="167"/>
      <c r="M46" s="167"/>
      <c r="N46" s="167"/>
      <c r="O46" s="167"/>
      <c r="P46" s="168"/>
      <c r="Q46" s="168"/>
      <c r="R46" s="169"/>
      <c r="S46" s="169"/>
      <c r="T46" s="169"/>
      <c r="U46" s="134"/>
      <c r="V46" s="135"/>
      <c r="W46" s="135"/>
      <c r="X46" s="136"/>
      <c r="Y46" s="132"/>
      <c r="Z46" s="133"/>
      <c r="AA46" s="133"/>
      <c r="AB46" s="186"/>
      <c r="AC46" s="186"/>
      <c r="AD46" s="185"/>
      <c r="AE46" s="185"/>
      <c r="AF46" s="185"/>
      <c r="AG46" s="187">
        <f t="shared" si="0"/>
        <v>0</v>
      </c>
      <c r="AH46" s="187"/>
      <c r="AI46" s="187"/>
      <c r="AJ46" s="53"/>
      <c r="AK46" s="188"/>
      <c r="AL46" s="188"/>
      <c r="AM46" s="186"/>
      <c r="AN46" s="186"/>
      <c r="AO46" s="185"/>
      <c r="AP46" s="185"/>
      <c r="AQ46" s="185"/>
      <c r="AR46" s="187">
        <f t="shared" si="1"/>
        <v>0</v>
      </c>
      <c r="AS46" s="187"/>
      <c r="AT46" s="200"/>
      <c r="AU46" s="137"/>
      <c r="AV46" s="135"/>
      <c r="AW46" s="135"/>
      <c r="AX46" s="135"/>
      <c r="AY46" s="135"/>
      <c r="AZ46" s="136"/>
    </row>
    <row r="47" spans="1:52" ht="36" customHeight="1" x14ac:dyDescent="0.2">
      <c r="A47" s="73">
        <v>29</v>
      </c>
      <c r="B47" s="170"/>
      <c r="C47" s="167"/>
      <c r="D47" s="167"/>
      <c r="E47" s="167"/>
      <c r="F47" s="167"/>
      <c r="G47" s="167"/>
      <c r="H47" s="167"/>
      <c r="I47" s="167"/>
      <c r="J47" s="167"/>
      <c r="K47" s="167"/>
      <c r="L47" s="167"/>
      <c r="M47" s="167"/>
      <c r="N47" s="167"/>
      <c r="O47" s="167"/>
      <c r="P47" s="168"/>
      <c r="Q47" s="168"/>
      <c r="R47" s="169"/>
      <c r="S47" s="169"/>
      <c r="T47" s="169"/>
      <c r="U47" s="134"/>
      <c r="V47" s="135"/>
      <c r="W47" s="135"/>
      <c r="X47" s="136"/>
      <c r="Y47" s="132"/>
      <c r="Z47" s="133"/>
      <c r="AA47" s="133"/>
      <c r="AB47" s="186"/>
      <c r="AC47" s="186"/>
      <c r="AD47" s="185"/>
      <c r="AE47" s="185"/>
      <c r="AF47" s="185"/>
      <c r="AG47" s="187">
        <f t="shared" si="0"/>
        <v>0</v>
      </c>
      <c r="AH47" s="187"/>
      <c r="AI47" s="187"/>
      <c r="AJ47" s="53"/>
      <c r="AK47" s="188"/>
      <c r="AL47" s="188"/>
      <c r="AM47" s="186"/>
      <c r="AN47" s="186"/>
      <c r="AO47" s="185"/>
      <c r="AP47" s="185"/>
      <c r="AQ47" s="185"/>
      <c r="AR47" s="187">
        <f t="shared" si="1"/>
        <v>0</v>
      </c>
      <c r="AS47" s="187"/>
      <c r="AT47" s="200"/>
      <c r="AU47" s="137"/>
      <c r="AV47" s="135"/>
      <c r="AW47" s="135"/>
      <c r="AX47" s="135"/>
      <c r="AY47" s="135"/>
      <c r="AZ47" s="136"/>
    </row>
    <row r="48" spans="1:52" ht="36" customHeight="1" x14ac:dyDescent="0.2">
      <c r="A48" s="73">
        <v>30</v>
      </c>
      <c r="B48" s="170"/>
      <c r="C48" s="167"/>
      <c r="D48" s="167"/>
      <c r="E48" s="167"/>
      <c r="F48" s="167"/>
      <c r="G48" s="167"/>
      <c r="H48" s="167"/>
      <c r="I48" s="167"/>
      <c r="J48" s="167"/>
      <c r="K48" s="167"/>
      <c r="L48" s="167"/>
      <c r="M48" s="167"/>
      <c r="N48" s="167"/>
      <c r="O48" s="167"/>
      <c r="P48" s="168"/>
      <c r="Q48" s="168"/>
      <c r="R48" s="169"/>
      <c r="S48" s="169"/>
      <c r="T48" s="169"/>
      <c r="U48" s="134"/>
      <c r="V48" s="135"/>
      <c r="W48" s="135"/>
      <c r="X48" s="136"/>
      <c r="Y48" s="132"/>
      <c r="Z48" s="133"/>
      <c r="AA48" s="133"/>
      <c r="AB48" s="186"/>
      <c r="AC48" s="186"/>
      <c r="AD48" s="185"/>
      <c r="AE48" s="185"/>
      <c r="AF48" s="185"/>
      <c r="AG48" s="187">
        <f t="shared" si="0"/>
        <v>0</v>
      </c>
      <c r="AH48" s="187"/>
      <c r="AI48" s="187"/>
      <c r="AJ48" s="53"/>
      <c r="AK48" s="188"/>
      <c r="AL48" s="188"/>
      <c r="AM48" s="186"/>
      <c r="AN48" s="186"/>
      <c r="AO48" s="185"/>
      <c r="AP48" s="185"/>
      <c r="AQ48" s="185"/>
      <c r="AR48" s="187">
        <f t="shared" si="1"/>
        <v>0</v>
      </c>
      <c r="AS48" s="187"/>
      <c r="AT48" s="200"/>
      <c r="AU48" s="137"/>
      <c r="AV48" s="135"/>
      <c r="AW48" s="135"/>
      <c r="AX48" s="135"/>
      <c r="AY48" s="135"/>
      <c r="AZ48" s="136"/>
    </row>
    <row r="49" spans="1:52" ht="36" customHeight="1" x14ac:dyDescent="0.2">
      <c r="A49" s="73">
        <v>31</v>
      </c>
      <c r="B49" s="170"/>
      <c r="C49" s="167"/>
      <c r="D49" s="167"/>
      <c r="E49" s="167"/>
      <c r="F49" s="167"/>
      <c r="G49" s="167"/>
      <c r="H49" s="167"/>
      <c r="I49" s="167"/>
      <c r="J49" s="167"/>
      <c r="K49" s="167"/>
      <c r="L49" s="167"/>
      <c r="M49" s="167"/>
      <c r="N49" s="167"/>
      <c r="O49" s="167"/>
      <c r="P49" s="168"/>
      <c r="Q49" s="168"/>
      <c r="R49" s="169"/>
      <c r="S49" s="169"/>
      <c r="T49" s="169"/>
      <c r="U49" s="134"/>
      <c r="V49" s="135"/>
      <c r="W49" s="135"/>
      <c r="X49" s="136"/>
      <c r="Y49" s="132"/>
      <c r="Z49" s="133"/>
      <c r="AA49" s="133"/>
      <c r="AB49" s="186"/>
      <c r="AC49" s="186"/>
      <c r="AD49" s="185"/>
      <c r="AE49" s="185"/>
      <c r="AF49" s="185"/>
      <c r="AG49" s="187">
        <f t="shared" si="0"/>
        <v>0</v>
      </c>
      <c r="AH49" s="187"/>
      <c r="AI49" s="187"/>
      <c r="AJ49" s="53"/>
      <c r="AK49" s="188"/>
      <c r="AL49" s="188"/>
      <c r="AM49" s="186"/>
      <c r="AN49" s="186"/>
      <c r="AO49" s="185"/>
      <c r="AP49" s="185"/>
      <c r="AQ49" s="185"/>
      <c r="AR49" s="187">
        <f t="shared" si="1"/>
        <v>0</v>
      </c>
      <c r="AS49" s="187"/>
      <c r="AT49" s="200"/>
      <c r="AU49" s="137"/>
      <c r="AV49" s="135"/>
      <c r="AW49" s="135"/>
      <c r="AX49" s="135"/>
      <c r="AY49" s="135"/>
      <c r="AZ49" s="136"/>
    </row>
    <row r="50" spans="1:52" ht="36" customHeight="1" x14ac:dyDescent="0.2">
      <c r="A50" s="73">
        <v>32</v>
      </c>
      <c r="B50" s="170"/>
      <c r="C50" s="167"/>
      <c r="D50" s="167"/>
      <c r="E50" s="167"/>
      <c r="F50" s="167"/>
      <c r="G50" s="167"/>
      <c r="H50" s="167"/>
      <c r="I50" s="167"/>
      <c r="J50" s="167"/>
      <c r="K50" s="167"/>
      <c r="L50" s="167"/>
      <c r="M50" s="167"/>
      <c r="N50" s="167"/>
      <c r="O50" s="167"/>
      <c r="P50" s="168"/>
      <c r="Q50" s="168"/>
      <c r="R50" s="169"/>
      <c r="S50" s="169"/>
      <c r="T50" s="169"/>
      <c r="U50" s="134"/>
      <c r="V50" s="135"/>
      <c r="W50" s="135"/>
      <c r="X50" s="136"/>
      <c r="Y50" s="132"/>
      <c r="Z50" s="133"/>
      <c r="AA50" s="133"/>
      <c r="AB50" s="186"/>
      <c r="AC50" s="186"/>
      <c r="AD50" s="185"/>
      <c r="AE50" s="185"/>
      <c r="AF50" s="185"/>
      <c r="AG50" s="187">
        <f t="shared" si="0"/>
        <v>0</v>
      </c>
      <c r="AH50" s="187"/>
      <c r="AI50" s="187"/>
      <c r="AJ50" s="53"/>
      <c r="AK50" s="188"/>
      <c r="AL50" s="188"/>
      <c r="AM50" s="186"/>
      <c r="AN50" s="186"/>
      <c r="AO50" s="185"/>
      <c r="AP50" s="185"/>
      <c r="AQ50" s="185"/>
      <c r="AR50" s="187">
        <f t="shared" si="1"/>
        <v>0</v>
      </c>
      <c r="AS50" s="187"/>
      <c r="AT50" s="200"/>
      <c r="AU50" s="137"/>
      <c r="AV50" s="135"/>
      <c r="AW50" s="135"/>
      <c r="AX50" s="135"/>
      <c r="AY50" s="135"/>
      <c r="AZ50" s="136"/>
    </row>
    <row r="51" spans="1:52" ht="36" customHeight="1" x14ac:dyDescent="0.2">
      <c r="A51" s="73">
        <v>33</v>
      </c>
      <c r="B51" s="170"/>
      <c r="C51" s="167"/>
      <c r="D51" s="167"/>
      <c r="E51" s="167"/>
      <c r="F51" s="167"/>
      <c r="G51" s="167"/>
      <c r="H51" s="167"/>
      <c r="I51" s="167"/>
      <c r="J51" s="167"/>
      <c r="K51" s="167"/>
      <c r="L51" s="167"/>
      <c r="M51" s="167"/>
      <c r="N51" s="167"/>
      <c r="O51" s="167"/>
      <c r="P51" s="168"/>
      <c r="Q51" s="168"/>
      <c r="R51" s="169"/>
      <c r="S51" s="169"/>
      <c r="T51" s="169"/>
      <c r="U51" s="134"/>
      <c r="V51" s="135"/>
      <c r="W51" s="135"/>
      <c r="X51" s="136"/>
      <c r="Y51" s="132"/>
      <c r="Z51" s="133"/>
      <c r="AA51" s="133"/>
      <c r="AB51" s="186"/>
      <c r="AC51" s="186"/>
      <c r="AD51" s="185"/>
      <c r="AE51" s="185"/>
      <c r="AF51" s="185"/>
      <c r="AG51" s="187">
        <f t="shared" ref="AG51:AG82" si="2">AD51*AB51</f>
        <v>0</v>
      </c>
      <c r="AH51" s="187"/>
      <c r="AI51" s="187"/>
      <c r="AJ51" s="53"/>
      <c r="AK51" s="188"/>
      <c r="AL51" s="188"/>
      <c r="AM51" s="186"/>
      <c r="AN51" s="186"/>
      <c r="AO51" s="185"/>
      <c r="AP51" s="185"/>
      <c r="AQ51" s="185"/>
      <c r="AR51" s="187">
        <f t="shared" ref="AR51:AR82" si="3">AO51*AM51</f>
        <v>0</v>
      </c>
      <c r="AS51" s="187"/>
      <c r="AT51" s="200"/>
      <c r="AU51" s="137"/>
      <c r="AV51" s="135"/>
      <c r="AW51" s="135"/>
      <c r="AX51" s="135"/>
      <c r="AY51" s="135"/>
      <c r="AZ51" s="136"/>
    </row>
    <row r="52" spans="1:52" ht="36" customHeight="1" x14ac:dyDescent="0.2">
      <c r="A52" s="73">
        <v>34</v>
      </c>
      <c r="B52" s="170"/>
      <c r="C52" s="167"/>
      <c r="D52" s="167"/>
      <c r="E52" s="167"/>
      <c r="F52" s="167"/>
      <c r="G52" s="167"/>
      <c r="H52" s="167"/>
      <c r="I52" s="167"/>
      <c r="J52" s="167"/>
      <c r="K52" s="167"/>
      <c r="L52" s="167"/>
      <c r="M52" s="167"/>
      <c r="N52" s="167"/>
      <c r="O52" s="167"/>
      <c r="P52" s="168"/>
      <c r="Q52" s="168"/>
      <c r="R52" s="169"/>
      <c r="S52" s="169"/>
      <c r="T52" s="169"/>
      <c r="U52" s="134"/>
      <c r="V52" s="135"/>
      <c r="W52" s="135"/>
      <c r="X52" s="136"/>
      <c r="Y52" s="132"/>
      <c r="Z52" s="133"/>
      <c r="AA52" s="133"/>
      <c r="AB52" s="186"/>
      <c r="AC52" s="186"/>
      <c r="AD52" s="185"/>
      <c r="AE52" s="185"/>
      <c r="AF52" s="185"/>
      <c r="AG52" s="187">
        <f t="shared" si="2"/>
        <v>0</v>
      </c>
      <c r="AH52" s="187"/>
      <c r="AI52" s="187"/>
      <c r="AJ52" s="53"/>
      <c r="AK52" s="188"/>
      <c r="AL52" s="188"/>
      <c r="AM52" s="186"/>
      <c r="AN52" s="186"/>
      <c r="AO52" s="185"/>
      <c r="AP52" s="185"/>
      <c r="AQ52" s="185"/>
      <c r="AR52" s="187">
        <f t="shared" si="3"/>
        <v>0</v>
      </c>
      <c r="AS52" s="187"/>
      <c r="AT52" s="200"/>
      <c r="AU52" s="137"/>
      <c r="AV52" s="135"/>
      <c r="AW52" s="135"/>
      <c r="AX52" s="135"/>
      <c r="AY52" s="135"/>
      <c r="AZ52" s="136"/>
    </row>
    <row r="53" spans="1:52" ht="36" customHeight="1" x14ac:dyDescent="0.2">
      <c r="A53" s="73">
        <v>35</v>
      </c>
      <c r="B53" s="170"/>
      <c r="C53" s="167"/>
      <c r="D53" s="167"/>
      <c r="E53" s="167"/>
      <c r="F53" s="167"/>
      <c r="G53" s="167"/>
      <c r="H53" s="167"/>
      <c r="I53" s="167"/>
      <c r="J53" s="167"/>
      <c r="K53" s="167"/>
      <c r="L53" s="167"/>
      <c r="M53" s="167"/>
      <c r="N53" s="167"/>
      <c r="O53" s="167"/>
      <c r="P53" s="168"/>
      <c r="Q53" s="168"/>
      <c r="R53" s="169"/>
      <c r="S53" s="169"/>
      <c r="T53" s="169"/>
      <c r="U53" s="134"/>
      <c r="V53" s="135"/>
      <c r="W53" s="135"/>
      <c r="X53" s="136"/>
      <c r="Y53" s="132"/>
      <c r="Z53" s="133"/>
      <c r="AA53" s="133"/>
      <c r="AB53" s="186"/>
      <c r="AC53" s="186"/>
      <c r="AD53" s="185"/>
      <c r="AE53" s="185"/>
      <c r="AF53" s="185"/>
      <c r="AG53" s="187">
        <f t="shared" si="2"/>
        <v>0</v>
      </c>
      <c r="AH53" s="187"/>
      <c r="AI53" s="187"/>
      <c r="AJ53" s="53"/>
      <c r="AK53" s="188"/>
      <c r="AL53" s="188"/>
      <c r="AM53" s="186"/>
      <c r="AN53" s="186"/>
      <c r="AO53" s="185"/>
      <c r="AP53" s="185"/>
      <c r="AQ53" s="185"/>
      <c r="AR53" s="187">
        <f t="shared" si="3"/>
        <v>0</v>
      </c>
      <c r="AS53" s="187"/>
      <c r="AT53" s="200"/>
      <c r="AU53" s="137"/>
      <c r="AV53" s="135"/>
      <c r="AW53" s="135"/>
      <c r="AX53" s="135"/>
      <c r="AY53" s="135"/>
      <c r="AZ53" s="136"/>
    </row>
    <row r="54" spans="1:52" ht="36" customHeight="1" x14ac:dyDescent="0.2">
      <c r="A54" s="73">
        <v>36</v>
      </c>
      <c r="B54" s="170"/>
      <c r="C54" s="167"/>
      <c r="D54" s="167"/>
      <c r="E54" s="167"/>
      <c r="F54" s="167"/>
      <c r="G54" s="167"/>
      <c r="H54" s="167"/>
      <c r="I54" s="167"/>
      <c r="J54" s="167"/>
      <c r="K54" s="167"/>
      <c r="L54" s="167"/>
      <c r="M54" s="167"/>
      <c r="N54" s="167"/>
      <c r="O54" s="167"/>
      <c r="P54" s="168"/>
      <c r="Q54" s="168"/>
      <c r="R54" s="169"/>
      <c r="S54" s="169"/>
      <c r="T54" s="169"/>
      <c r="U54" s="134"/>
      <c r="V54" s="135"/>
      <c r="W54" s="135"/>
      <c r="X54" s="136"/>
      <c r="Y54" s="132"/>
      <c r="Z54" s="133"/>
      <c r="AA54" s="133"/>
      <c r="AB54" s="186"/>
      <c r="AC54" s="186"/>
      <c r="AD54" s="185"/>
      <c r="AE54" s="185"/>
      <c r="AF54" s="185"/>
      <c r="AG54" s="187">
        <f t="shared" si="2"/>
        <v>0</v>
      </c>
      <c r="AH54" s="187"/>
      <c r="AI54" s="187"/>
      <c r="AJ54" s="53"/>
      <c r="AK54" s="188"/>
      <c r="AL54" s="188"/>
      <c r="AM54" s="186"/>
      <c r="AN54" s="186"/>
      <c r="AO54" s="185"/>
      <c r="AP54" s="185"/>
      <c r="AQ54" s="185"/>
      <c r="AR54" s="187">
        <f t="shared" si="3"/>
        <v>0</v>
      </c>
      <c r="AS54" s="187"/>
      <c r="AT54" s="200"/>
      <c r="AU54" s="137"/>
      <c r="AV54" s="135"/>
      <c r="AW54" s="135"/>
      <c r="AX54" s="135"/>
      <c r="AY54" s="135"/>
      <c r="AZ54" s="136"/>
    </row>
    <row r="55" spans="1:52" ht="36" customHeight="1" x14ac:dyDescent="0.2">
      <c r="A55" s="73">
        <v>37</v>
      </c>
      <c r="B55" s="170"/>
      <c r="C55" s="167"/>
      <c r="D55" s="167"/>
      <c r="E55" s="167"/>
      <c r="F55" s="167"/>
      <c r="G55" s="167"/>
      <c r="H55" s="167"/>
      <c r="I55" s="167"/>
      <c r="J55" s="167"/>
      <c r="K55" s="167"/>
      <c r="L55" s="167"/>
      <c r="M55" s="167"/>
      <c r="N55" s="167"/>
      <c r="O55" s="167"/>
      <c r="P55" s="168"/>
      <c r="Q55" s="168"/>
      <c r="R55" s="169"/>
      <c r="S55" s="169"/>
      <c r="T55" s="169"/>
      <c r="U55" s="134"/>
      <c r="V55" s="135"/>
      <c r="W55" s="135"/>
      <c r="X55" s="136"/>
      <c r="Y55" s="132"/>
      <c r="Z55" s="133"/>
      <c r="AA55" s="133"/>
      <c r="AB55" s="186"/>
      <c r="AC55" s="186"/>
      <c r="AD55" s="185"/>
      <c r="AE55" s="185"/>
      <c r="AF55" s="185"/>
      <c r="AG55" s="187">
        <f t="shared" si="2"/>
        <v>0</v>
      </c>
      <c r="AH55" s="187"/>
      <c r="AI55" s="187"/>
      <c r="AJ55" s="53"/>
      <c r="AK55" s="188"/>
      <c r="AL55" s="188"/>
      <c r="AM55" s="186"/>
      <c r="AN55" s="186"/>
      <c r="AO55" s="185"/>
      <c r="AP55" s="185"/>
      <c r="AQ55" s="185"/>
      <c r="AR55" s="187">
        <f t="shared" si="3"/>
        <v>0</v>
      </c>
      <c r="AS55" s="187"/>
      <c r="AT55" s="200"/>
      <c r="AU55" s="137"/>
      <c r="AV55" s="135"/>
      <c r="AW55" s="135"/>
      <c r="AX55" s="135"/>
      <c r="AY55" s="135"/>
      <c r="AZ55" s="136"/>
    </row>
    <row r="56" spans="1:52" ht="36" customHeight="1" x14ac:dyDescent="0.2">
      <c r="A56" s="73">
        <v>38</v>
      </c>
      <c r="B56" s="170"/>
      <c r="C56" s="167"/>
      <c r="D56" s="167"/>
      <c r="E56" s="167"/>
      <c r="F56" s="167"/>
      <c r="G56" s="167"/>
      <c r="H56" s="167"/>
      <c r="I56" s="167"/>
      <c r="J56" s="167"/>
      <c r="K56" s="167"/>
      <c r="L56" s="167"/>
      <c r="M56" s="167"/>
      <c r="N56" s="167"/>
      <c r="O56" s="167"/>
      <c r="P56" s="168"/>
      <c r="Q56" s="168"/>
      <c r="R56" s="169"/>
      <c r="S56" s="169"/>
      <c r="T56" s="169"/>
      <c r="U56" s="134"/>
      <c r="V56" s="135"/>
      <c r="W56" s="135"/>
      <c r="X56" s="136"/>
      <c r="Y56" s="132"/>
      <c r="Z56" s="133"/>
      <c r="AA56" s="133"/>
      <c r="AB56" s="186"/>
      <c r="AC56" s="186"/>
      <c r="AD56" s="185"/>
      <c r="AE56" s="185"/>
      <c r="AF56" s="185"/>
      <c r="AG56" s="187">
        <f t="shared" si="2"/>
        <v>0</v>
      </c>
      <c r="AH56" s="187"/>
      <c r="AI56" s="187"/>
      <c r="AJ56" s="53"/>
      <c r="AK56" s="188"/>
      <c r="AL56" s="188"/>
      <c r="AM56" s="186"/>
      <c r="AN56" s="186"/>
      <c r="AO56" s="185"/>
      <c r="AP56" s="185"/>
      <c r="AQ56" s="185"/>
      <c r="AR56" s="187">
        <f t="shared" si="3"/>
        <v>0</v>
      </c>
      <c r="AS56" s="187"/>
      <c r="AT56" s="200"/>
      <c r="AU56" s="137"/>
      <c r="AV56" s="135"/>
      <c r="AW56" s="135"/>
      <c r="AX56" s="135"/>
      <c r="AY56" s="135"/>
      <c r="AZ56" s="136"/>
    </row>
    <row r="57" spans="1:52" ht="36" customHeight="1" x14ac:dyDescent="0.2">
      <c r="A57" s="73">
        <v>39</v>
      </c>
      <c r="B57" s="170"/>
      <c r="C57" s="167"/>
      <c r="D57" s="167"/>
      <c r="E57" s="167"/>
      <c r="F57" s="167"/>
      <c r="G57" s="167"/>
      <c r="H57" s="167"/>
      <c r="I57" s="167"/>
      <c r="J57" s="167"/>
      <c r="K57" s="167"/>
      <c r="L57" s="167"/>
      <c r="M57" s="167"/>
      <c r="N57" s="167"/>
      <c r="O57" s="167"/>
      <c r="P57" s="168"/>
      <c r="Q57" s="168"/>
      <c r="R57" s="169"/>
      <c r="S57" s="169"/>
      <c r="T57" s="169"/>
      <c r="U57" s="134"/>
      <c r="V57" s="135"/>
      <c r="W57" s="135"/>
      <c r="X57" s="136"/>
      <c r="Y57" s="132"/>
      <c r="Z57" s="133"/>
      <c r="AA57" s="133"/>
      <c r="AB57" s="186"/>
      <c r="AC57" s="186"/>
      <c r="AD57" s="185"/>
      <c r="AE57" s="185"/>
      <c r="AF57" s="185"/>
      <c r="AG57" s="187">
        <f t="shared" si="2"/>
        <v>0</v>
      </c>
      <c r="AH57" s="187"/>
      <c r="AI57" s="187"/>
      <c r="AJ57" s="53"/>
      <c r="AK57" s="188"/>
      <c r="AL57" s="188"/>
      <c r="AM57" s="186"/>
      <c r="AN57" s="186"/>
      <c r="AO57" s="185"/>
      <c r="AP57" s="185"/>
      <c r="AQ57" s="185"/>
      <c r="AR57" s="187">
        <f t="shared" si="3"/>
        <v>0</v>
      </c>
      <c r="AS57" s="187"/>
      <c r="AT57" s="200"/>
      <c r="AU57" s="137"/>
      <c r="AV57" s="135"/>
      <c r="AW57" s="135"/>
      <c r="AX57" s="135"/>
      <c r="AY57" s="135"/>
      <c r="AZ57" s="136"/>
    </row>
    <row r="58" spans="1:52" ht="36" customHeight="1" x14ac:dyDescent="0.2">
      <c r="A58" s="73">
        <v>40</v>
      </c>
      <c r="B58" s="170"/>
      <c r="C58" s="167"/>
      <c r="D58" s="167"/>
      <c r="E58" s="167"/>
      <c r="F58" s="167"/>
      <c r="G58" s="167"/>
      <c r="H58" s="167"/>
      <c r="I58" s="167"/>
      <c r="J58" s="167"/>
      <c r="K58" s="167"/>
      <c r="L58" s="167"/>
      <c r="M58" s="167"/>
      <c r="N58" s="167"/>
      <c r="O58" s="167"/>
      <c r="P58" s="168"/>
      <c r="Q58" s="168"/>
      <c r="R58" s="169"/>
      <c r="S58" s="169"/>
      <c r="T58" s="169"/>
      <c r="U58" s="134"/>
      <c r="V58" s="135"/>
      <c r="W58" s="135"/>
      <c r="X58" s="136"/>
      <c r="Y58" s="132"/>
      <c r="Z58" s="133"/>
      <c r="AA58" s="133"/>
      <c r="AB58" s="186"/>
      <c r="AC58" s="186"/>
      <c r="AD58" s="185"/>
      <c r="AE58" s="185"/>
      <c r="AF58" s="185"/>
      <c r="AG58" s="187">
        <f t="shared" si="2"/>
        <v>0</v>
      </c>
      <c r="AH58" s="187"/>
      <c r="AI58" s="187"/>
      <c r="AJ58" s="53"/>
      <c r="AK58" s="188"/>
      <c r="AL58" s="188"/>
      <c r="AM58" s="186"/>
      <c r="AN58" s="186"/>
      <c r="AO58" s="185"/>
      <c r="AP58" s="185"/>
      <c r="AQ58" s="185"/>
      <c r="AR58" s="187">
        <f t="shared" si="3"/>
        <v>0</v>
      </c>
      <c r="AS58" s="187"/>
      <c r="AT58" s="200"/>
      <c r="AU58" s="137"/>
      <c r="AV58" s="135"/>
      <c r="AW58" s="135"/>
      <c r="AX58" s="135"/>
      <c r="AY58" s="135"/>
      <c r="AZ58" s="136"/>
    </row>
    <row r="59" spans="1:52" ht="36" customHeight="1" x14ac:dyDescent="0.2">
      <c r="A59" s="73">
        <v>41</v>
      </c>
      <c r="B59" s="170"/>
      <c r="C59" s="167"/>
      <c r="D59" s="167"/>
      <c r="E59" s="167"/>
      <c r="F59" s="167"/>
      <c r="G59" s="167"/>
      <c r="H59" s="167"/>
      <c r="I59" s="167"/>
      <c r="J59" s="167"/>
      <c r="K59" s="167"/>
      <c r="L59" s="167"/>
      <c r="M59" s="167"/>
      <c r="N59" s="167"/>
      <c r="O59" s="167"/>
      <c r="P59" s="168"/>
      <c r="Q59" s="168"/>
      <c r="R59" s="169"/>
      <c r="S59" s="169"/>
      <c r="T59" s="169"/>
      <c r="U59" s="134"/>
      <c r="V59" s="135"/>
      <c r="W59" s="135"/>
      <c r="X59" s="136"/>
      <c r="Y59" s="132"/>
      <c r="Z59" s="133"/>
      <c r="AA59" s="133"/>
      <c r="AB59" s="186"/>
      <c r="AC59" s="186"/>
      <c r="AD59" s="185"/>
      <c r="AE59" s="185"/>
      <c r="AF59" s="185"/>
      <c r="AG59" s="187">
        <f t="shared" si="2"/>
        <v>0</v>
      </c>
      <c r="AH59" s="187"/>
      <c r="AI59" s="187"/>
      <c r="AJ59" s="53"/>
      <c r="AK59" s="188"/>
      <c r="AL59" s="188"/>
      <c r="AM59" s="186"/>
      <c r="AN59" s="186"/>
      <c r="AO59" s="185"/>
      <c r="AP59" s="185"/>
      <c r="AQ59" s="185"/>
      <c r="AR59" s="187">
        <f t="shared" si="3"/>
        <v>0</v>
      </c>
      <c r="AS59" s="187"/>
      <c r="AT59" s="200"/>
      <c r="AU59" s="137"/>
      <c r="AV59" s="135"/>
      <c r="AW59" s="135"/>
      <c r="AX59" s="135"/>
      <c r="AY59" s="135"/>
      <c r="AZ59" s="136"/>
    </row>
    <row r="60" spans="1:52" ht="36" customHeight="1" x14ac:dyDescent="0.2">
      <c r="A60" s="73">
        <v>42</v>
      </c>
      <c r="B60" s="170"/>
      <c r="C60" s="167"/>
      <c r="D60" s="167"/>
      <c r="E60" s="167"/>
      <c r="F60" s="167"/>
      <c r="G60" s="167"/>
      <c r="H60" s="167"/>
      <c r="I60" s="167"/>
      <c r="J60" s="167"/>
      <c r="K60" s="167"/>
      <c r="L60" s="167"/>
      <c r="M60" s="167"/>
      <c r="N60" s="167"/>
      <c r="O60" s="167"/>
      <c r="P60" s="168"/>
      <c r="Q60" s="168"/>
      <c r="R60" s="169"/>
      <c r="S60" s="169"/>
      <c r="T60" s="169"/>
      <c r="U60" s="134"/>
      <c r="V60" s="135"/>
      <c r="W60" s="135"/>
      <c r="X60" s="136"/>
      <c r="Y60" s="132"/>
      <c r="Z60" s="133"/>
      <c r="AA60" s="133"/>
      <c r="AB60" s="186"/>
      <c r="AC60" s="186"/>
      <c r="AD60" s="185"/>
      <c r="AE60" s="185"/>
      <c r="AF60" s="185"/>
      <c r="AG60" s="187">
        <f t="shared" si="2"/>
        <v>0</v>
      </c>
      <c r="AH60" s="187"/>
      <c r="AI60" s="187"/>
      <c r="AJ60" s="53"/>
      <c r="AK60" s="188"/>
      <c r="AL60" s="188"/>
      <c r="AM60" s="186"/>
      <c r="AN60" s="186"/>
      <c r="AO60" s="185"/>
      <c r="AP60" s="185"/>
      <c r="AQ60" s="185"/>
      <c r="AR60" s="187">
        <f t="shared" si="3"/>
        <v>0</v>
      </c>
      <c r="AS60" s="187"/>
      <c r="AT60" s="200"/>
      <c r="AU60" s="137"/>
      <c r="AV60" s="135"/>
      <c r="AW60" s="135"/>
      <c r="AX60" s="135"/>
      <c r="AY60" s="135"/>
      <c r="AZ60" s="136"/>
    </row>
    <row r="61" spans="1:52" ht="36" customHeight="1" x14ac:dyDescent="0.2">
      <c r="A61" s="73">
        <v>43</v>
      </c>
      <c r="B61" s="170"/>
      <c r="C61" s="167"/>
      <c r="D61" s="167"/>
      <c r="E61" s="167"/>
      <c r="F61" s="167"/>
      <c r="G61" s="167"/>
      <c r="H61" s="167"/>
      <c r="I61" s="167"/>
      <c r="J61" s="167"/>
      <c r="K61" s="167"/>
      <c r="L61" s="167"/>
      <c r="M61" s="167"/>
      <c r="N61" s="167"/>
      <c r="O61" s="167"/>
      <c r="P61" s="168"/>
      <c r="Q61" s="168"/>
      <c r="R61" s="169"/>
      <c r="S61" s="169"/>
      <c r="T61" s="169"/>
      <c r="U61" s="134"/>
      <c r="V61" s="135"/>
      <c r="W61" s="135"/>
      <c r="X61" s="136"/>
      <c r="Y61" s="132"/>
      <c r="Z61" s="133"/>
      <c r="AA61" s="133"/>
      <c r="AB61" s="186"/>
      <c r="AC61" s="186"/>
      <c r="AD61" s="185"/>
      <c r="AE61" s="185"/>
      <c r="AF61" s="185"/>
      <c r="AG61" s="187">
        <f t="shared" si="2"/>
        <v>0</v>
      </c>
      <c r="AH61" s="187"/>
      <c r="AI61" s="187"/>
      <c r="AJ61" s="53"/>
      <c r="AK61" s="188"/>
      <c r="AL61" s="188"/>
      <c r="AM61" s="186"/>
      <c r="AN61" s="186"/>
      <c r="AO61" s="185"/>
      <c r="AP61" s="185"/>
      <c r="AQ61" s="185"/>
      <c r="AR61" s="187">
        <f t="shared" si="3"/>
        <v>0</v>
      </c>
      <c r="AS61" s="187"/>
      <c r="AT61" s="200"/>
      <c r="AU61" s="137"/>
      <c r="AV61" s="135"/>
      <c r="AW61" s="135"/>
      <c r="AX61" s="135"/>
      <c r="AY61" s="135"/>
      <c r="AZ61" s="136"/>
    </row>
    <row r="62" spans="1:52" ht="36" customHeight="1" x14ac:dyDescent="0.2">
      <c r="A62" s="73">
        <v>44</v>
      </c>
      <c r="B62" s="170"/>
      <c r="C62" s="167"/>
      <c r="D62" s="167"/>
      <c r="E62" s="167"/>
      <c r="F62" s="167"/>
      <c r="G62" s="167"/>
      <c r="H62" s="167"/>
      <c r="I62" s="167"/>
      <c r="J62" s="167"/>
      <c r="K62" s="167"/>
      <c r="L62" s="167"/>
      <c r="M62" s="167"/>
      <c r="N62" s="167"/>
      <c r="O62" s="167"/>
      <c r="P62" s="168"/>
      <c r="Q62" s="168"/>
      <c r="R62" s="169"/>
      <c r="S62" s="169"/>
      <c r="T62" s="169"/>
      <c r="U62" s="134"/>
      <c r="V62" s="135"/>
      <c r="W62" s="135"/>
      <c r="X62" s="136"/>
      <c r="Y62" s="132"/>
      <c r="Z62" s="133"/>
      <c r="AA62" s="133"/>
      <c r="AB62" s="186"/>
      <c r="AC62" s="186"/>
      <c r="AD62" s="185"/>
      <c r="AE62" s="185"/>
      <c r="AF62" s="185"/>
      <c r="AG62" s="187">
        <f t="shared" si="2"/>
        <v>0</v>
      </c>
      <c r="AH62" s="187"/>
      <c r="AI62" s="187"/>
      <c r="AJ62" s="53"/>
      <c r="AK62" s="188"/>
      <c r="AL62" s="188"/>
      <c r="AM62" s="186"/>
      <c r="AN62" s="186"/>
      <c r="AO62" s="185"/>
      <c r="AP62" s="185"/>
      <c r="AQ62" s="185"/>
      <c r="AR62" s="187">
        <f t="shared" si="3"/>
        <v>0</v>
      </c>
      <c r="AS62" s="187"/>
      <c r="AT62" s="200"/>
      <c r="AU62" s="137"/>
      <c r="AV62" s="135"/>
      <c r="AW62" s="135"/>
      <c r="AX62" s="135"/>
      <c r="AY62" s="135"/>
      <c r="AZ62" s="136"/>
    </row>
    <row r="63" spans="1:52" ht="36" customHeight="1" x14ac:dyDescent="0.2">
      <c r="A63" s="73">
        <v>45</v>
      </c>
      <c r="B63" s="170"/>
      <c r="C63" s="167"/>
      <c r="D63" s="167"/>
      <c r="E63" s="167"/>
      <c r="F63" s="167"/>
      <c r="G63" s="167"/>
      <c r="H63" s="167"/>
      <c r="I63" s="167"/>
      <c r="J63" s="167"/>
      <c r="K63" s="167"/>
      <c r="L63" s="167"/>
      <c r="M63" s="167"/>
      <c r="N63" s="167"/>
      <c r="O63" s="167"/>
      <c r="P63" s="168"/>
      <c r="Q63" s="168"/>
      <c r="R63" s="169"/>
      <c r="S63" s="169"/>
      <c r="T63" s="169"/>
      <c r="U63" s="134"/>
      <c r="V63" s="135"/>
      <c r="W63" s="135"/>
      <c r="X63" s="136"/>
      <c r="Y63" s="132"/>
      <c r="Z63" s="133"/>
      <c r="AA63" s="133"/>
      <c r="AB63" s="186"/>
      <c r="AC63" s="186"/>
      <c r="AD63" s="185"/>
      <c r="AE63" s="185"/>
      <c r="AF63" s="185"/>
      <c r="AG63" s="187">
        <f t="shared" si="2"/>
        <v>0</v>
      </c>
      <c r="AH63" s="187"/>
      <c r="AI63" s="187"/>
      <c r="AJ63" s="53"/>
      <c r="AK63" s="188"/>
      <c r="AL63" s="188"/>
      <c r="AM63" s="186"/>
      <c r="AN63" s="186"/>
      <c r="AO63" s="185"/>
      <c r="AP63" s="185"/>
      <c r="AQ63" s="185"/>
      <c r="AR63" s="187">
        <f t="shared" si="3"/>
        <v>0</v>
      </c>
      <c r="AS63" s="187"/>
      <c r="AT63" s="200"/>
      <c r="AU63" s="137"/>
      <c r="AV63" s="135"/>
      <c r="AW63" s="135"/>
      <c r="AX63" s="135"/>
      <c r="AY63" s="135"/>
      <c r="AZ63" s="136"/>
    </row>
    <row r="64" spans="1:52" ht="36" customHeight="1" x14ac:dyDescent="0.2">
      <c r="A64" s="73">
        <v>46</v>
      </c>
      <c r="B64" s="170"/>
      <c r="C64" s="167"/>
      <c r="D64" s="167"/>
      <c r="E64" s="167"/>
      <c r="F64" s="167"/>
      <c r="G64" s="167"/>
      <c r="H64" s="167"/>
      <c r="I64" s="167"/>
      <c r="J64" s="167"/>
      <c r="K64" s="167"/>
      <c r="L64" s="167"/>
      <c r="M64" s="167"/>
      <c r="N64" s="167"/>
      <c r="O64" s="167"/>
      <c r="P64" s="168"/>
      <c r="Q64" s="168"/>
      <c r="R64" s="169"/>
      <c r="S64" s="169"/>
      <c r="T64" s="169"/>
      <c r="U64" s="134"/>
      <c r="V64" s="135"/>
      <c r="W64" s="135"/>
      <c r="X64" s="136"/>
      <c r="Y64" s="132"/>
      <c r="Z64" s="133"/>
      <c r="AA64" s="133"/>
      <c r="AB64" s="186"/>
      <c r="AC64" s="186"/>
      <c r="AD64" s="185"/>
      <c r="AE64" s="185"/>
      <c r="AF64" s="185"/>
      <c r="AG64" s="187">
        <f t="shared" si="2"/>
        <v>0</v>
      </c>
      <c r="AH64" s="187"/>
      <c r="AI64" s="187"/>
      <c r="AJ64" s="53"/>
      <c r="AK64" s="188"/>
      <c r="AL64" s="188"/>
      <c r="AM64" s="186"/>
      <c r="AN64" s="186"/>
      <c r="AO64" s="185"/>
      <c r="AP64" s="185"/>
      <c r="AQ64" s="185"/>
      <c r="AR64" s="187">
        <f t="shared" si="3"/>
        <v>0</v>
      </c>
      <c r="AS64" s="187"/>
      <c r="AT64" s="200"/>
      <c r="AU64" s="137"/>
      <c r="AV64" s="135"/>
      <c r="AW64" s="135"/>
      <c r="AX64" s="135"/>
      <c r="AY64" s="135"/>
      <c r="AZ64" s="136"/>
    </row>
    <row r="65" spans="1:52" ht="36" customHeight="1" x14ac:dyDescent="0.2">
      <c r="A65" s="73">
        <v>47</v>
      </c>
      <c r="B65" s="170"/>
      <c r="C65" s="167"/>
      <c r="D65" s="167"/>
      <c r="E65" s="167"/>
      <c r="F65" s="167"/>
      <c r="G65" s="167"/>
      <c r="H65" s="167"/>
      <c r="I65" s="167"/>
      <c r="J65" s="167"/>
      <c r="K65" s="167"/>
      <c r="L65" s="167"/>
      <c r="M65" s="167"/>
      <c r="N65" s="167"/>
      <c r="O65" s="167"/>
      <c r="P65" s="168"/>
      <c r="Q65" s="168"/>
      <c r="R65" s="169"/>
      <c r="S65" s="169"/>
      <c r="T65" s="169"/>
      <c r="U65" s="134"/>
      <c r="V65" s="135"/>
      <c r="W65" s="135"/>
      <c r="X65" s="136"/>
      <c r="Y65" s="132"/>
      <c r="Z65" s="133"/>
      <c r="AA65" s="133"/>
      <c r="AB65" s="186"/>
      <c r="AC65" s="186"/>
      <c r="AD65" s="185"/>
      <c r="AE65" s="185"/>
      <c r="AF65" s="185"/>
      <c r="AG65" s="187">
        <f t="shared" si="2"/>
        <v>0</v>
      </c>
      <c r="AH65" s="187"/>
      <c r="AI65" s="187"/>
      <c r="AJ65" s="53"/>
      <c r="AK65" s="188"/>
      <c r="AL65" s="188"/>
      <c r="AM65" s="186"/>
      <c r="AN65" s="186"/>
      <c r="AO65" s="185"/>
      <c r="AP65" s="185"/>
      <c r="AQ65" s="185"/>
      <c r="AR65" s="187">
        <f t="shared" si="3"/>
        <v>0</v>
      </c>
      <c r="AS65" s="187"/>
      <c r="AT65" s="200"/>
      <c r="AU65" s="137"/>
      <c r="AV65" s="135"/>
      <c r="AW65" s="135"/>
      <c r="AX65" s="135"/>
      <c r="AY65" s="135"/>
      <c r="AZ65" s="136"/>
    </row>
    <row r="66" spans="1:52" ht="36" customHeight="1" x14ac:dyDescent="0.2">
      <c r="A66" s="73">
        <v>48</v>
      </c>
      <c r="B66" s="170"/>
      <c r="C66" s="167"/>
      <c r="D66" s="167"/>
      <c r="E66" s="167"/>
      <c r="F66" s="167"/>
      <c r="G66" s="167"/>
      <c r="H66" s="167"/>
      <c r="I66" s="167"/>
      <c r="J66" s="167"/>
      <c r="K66" s="167"/>
      <c r="L66" s="167"/>
      <c r="M66" s="167"/>
      <c r="N66" s="167"/>
      <c r="O66" s="167"/>
      <c r="P66" s="168"/>
      <c r="Q66" s="168"/>
      <c r="R66" s="169"/>
      <c r="S66" s="169"/>
      <c r="T66" s="169"/>
      <c r="U66" s="134"/>
      <c r="V66" s="135"/>
      <c r="W66" s="135"/>
      <c r="X66" s="136"/>
      <c r="Y66" s="132"/>
      <c r="Z66" s="133"/>
      <c r="AA66" s="133"/>
      <c r="AB66" s="186"/>
      <c r="AC66" s="186"/>
      <c r="AD66" s="185"/>
      <c r="AE66" s="185"/>
      <c r="AF66" s="185"/>
      <c r="AG66" s="187">
        <f t="shared" si="2"/>
        <v>0</v>
      </c>
      <c r="AH66" s="187"/>
      <c r="AI66" s="187"/>
      <c r="AJ66" s="53"/>
      <c r="AK66" s="188"/>
      <c r="AL66" s="188"/>
      <c r="AM66" s="186"/>
      <c r="AN66" s="186"/>
      <c r="AO66" s="185"/>
      <c r="AP66" s="185"/>
      <c r="AQ66" s="185"/>
      <c r="AR66" s="187">
        <f t="shared" si="3"/>
        <v>0</v>
      </c>
      <c r="AS66" s="187"/>
      <c r="AT66" s="200"/>
      <c r="AU66" s="137"/>
      <c r="AV66" s="135"/>
      <c r="AW66" s="135"/>
      <c r="AX66" s="135"/>
      <c r="AY66" s="135"/>
      <c r="AZ66" s="136"/>
    </row>
    <row r="67" spans="1:52" ht="36" customHeight="1" x14ac:dyDescent="0.2">
      <c r="A67" s="73">
        <v>49</v>
      </c>
      <c r="B67" s="170"/>
      <c r="C67" s="167"/>
      <c r="D67" s="167"/>
      <c r="E67" s="167"/>
      <c r="F67" s="167"/>
      <c r="G67" s="167"/>
      <c r="H67" s="167"/>
      <c r="I67" s="167"/>
      <c r="J67" s="167"/>
      <c r="K67" s="167"/>
      <c r="L67" s="167"/>
      <c r="M67" s="167"/>
      <c r="N67" s="167"/>
      <c r="O67" s="167"/>
      <c r="P67" s="168"/>
      <c r="Q67" s="168"/>
      <c r="R67" s="169"/>
      <c r="S67" s="169"/>
      <c r="T67" s="169"/>
      <c r="U67" s="134"/>
      <c r="V67" s="135"/>
      <c r="W67" s="135"/>
      <c r="X67" s="136"/>
      <c r="Y67" s="132"/>
      <c r="Z67" s="133"/>
      <c r="AA67" s="133"/>
      <c r="AB67" s="186"/>
      <c r="AC67" s="186"/>
      <c r="AD67" s="185"/>
      <c r="AE67" s="185"/>
      <c r="AF67" s="185"/>
      <c r="AG67" s="187">
        <f t="shared" si="2"/>
        <v>0</v>
      </c>
      <c r="AH67" s="187"/>
      <c r="AI67" s="187"/>
      <c r="AJ67" s="53"/>
      <c r="AK67" s="188"/>
      <c r="AL67" s="188"/>
      <c r="AM67" s="186"/>
      <c r="AN67" s="186"/>
      <c r="AO67" s="185"/>
      <c r="AP67" s="185"/>
      <c r="AQ67" s="185"/>
      <c r="AR67" s="187">
        <f t="shared" si="3"/>
        <v>0</v>
      </c>
      <c r="AS67" s="187"/>
      <c r="AT67" s="200"/>
      <c r="AU67" s="137"/>
      <c r="AV67" s="135"/>
      <c r="AW67" s="135"/>
      <c r="AX67" s="135"/>
      <c r="AY67" s="135"/>
      <c r="AZ67" s="136"/>
    </row>
    <row r="68" spans="1:52" ht="36" customHeight="1" x14ac:dyDescent="0.2">
      <c r="A68" s="73">
        <v>50</v>
      </c>
      <c r="B68" s="170"/>
      <c r="C68" s="167"/>
      <c r="D68" s="167"/>
      <c r="E68" s="167"/>
      <c r="F68" s="167"/>
      <c r="G68" s="167"/>
      <c r="H68" s="167"/>
      <c r="I68" s="167"/>
      <c r="J68" s="167"/>
      <c r="K68" s="167"/>
      <c r="L68" s="167"/>
      <c r="M68" s="167"/>
      <c r="N68" s="167"/>
      <c r="O68" s="167"/>
      <c r="P68" s="168"/>
      <c r="Q68" s="168"/>
      <c r="R68" s="169"/>
      <c r="S68" s="169"/>
      <c r="T68" s="169"/>
      <c r="U68" s="134"/>
      <c r="V68" s="135"/>
      <c r="W68" s="135"/>
      <c r="X68" s="136"/>
      <c r="Y68" s="132"/>
      <c r="Z68" s="133"/>
      <c r="AA68" s="133"/>
      <c r="AB68" s="186"/>
      <c r="AC68" s="186"/>
      <c r="AD68" s="185"/>
      <c r="AE68" s="185"/>
      <c r="AF68" s="185"/>
      <c r="AG68" s="187">
        <f t="shared" si="2"/>
        <v>0</v>
      </c>
      <c r="AH68" s="187"/>
      <c r="AI68" s="187"/>
      <c r="AJ68" s="53"/>
      <c r="AK68" s="188"/>
      <c r="AL68" s="188"/>
      <c r="AM68" s="186"/>
      <c r="AN68" s="186"/>
      <c r="AO68" s="185"/>
      <c r="AP68" s="185"/>
      <c r="AQ68" s="185"/>
      <c r="AR68" s="187">
        <f t="shared" si="3"/>
        <v>0</v>
      </c>
      <c r="AS68" s="187"/>
      <c r="AT68" s="200"/>
      <c r="AU68" s="137"/>
      <c r="AV68" s="135"/>
      <c r="AW68" s="135"/>
      <c r="AX68" s="135"/>
      <c r="AY68" s="135"/>
      <c r="AZ68" s="136"/>
    </row>
    <row r="69" spans="1:52" ht="36" customHeight="1" x14ac:dyDescent="0.2">
      <c r="A69" s="73">
        <v>51</v>
      </c>
      <c r="B69" s="170"/>
      <c r="C69" s="167"/>
      <c r="D69" s="167"/>
      <c r="E69" s="167"/>
      <c r="F69" s="167"/>
      <c r="G69" s="167"/>
      <c r="H69" s="167"/>
      <c r="I69" s="167"/>
      <c r="J69" s="167"/>
      <c r="K69" s="167"/>
      <c r="L69" s="167"/>
      <c r="M69" s="167"/>
      <c r="N69" s="167"/>
      <c r="O69" s="167"/>
      <c r="P69" s="168"/>
      <c r="Q69" s="168"/>
      <c r="R69" s="169"/>
      <c r="S69" s="169"/>
      <c r="T69" s="169"/>
      <c r="U69" s="134"/>
      <c r="V69" s="135"/>
      <c r="W69" s="135"/>
      <c r="X69" s="136"/>
      <c r="Y69" s="132"/>
      <c r="Z69" s="133"/>
      <c r="AA69" s="133"/>
      <c r="AB69" s="186"/>
      <c r="AC69" s="186"/>
      <c r="AD69" s="185"/>
      <c r="AE69" s="185"/>
      <c r="AF69" s="185"/>
      <c r="AG69" s="187">
        <f t="shared" si="2"/>
        <v>0</v>
      </c>
      <c r="AH69" s="187"/>
      <c r="AI69" s="187"/>
      <c r="AJ69" s="53"/>
      <c r="AK69" s="188"/>
      <c r="AL69" s="188"/>
      <c r="AM69" s="186"/>
      <c r="AN69" s="186"/>
      <c r="AO69" s="185"/>
      <c r="AP69" s="185"/>
      <c r="AQ69" s="185"/>
      <c r="AR69" s="187">
        <f t="shared" si="3"/>
        <v>0</v>
      </c>
      <c r="AS69" s="187"/>
      <c r="AT69" s="200"/>
      <c r="AU69" s="137"/>
      <c r="AV69" s="135"/>
      <c r="AW69" s="135"/>
      <c r="AX69" s="135"/>
      <c r="AY69" s="135"/>
      <c r="AZ69" s="136"/>
    </row>
    <row r="70" spans="1:52" ht="36" customHeight="1" x14ac:dyDescent="0.2">
      <c r="A70" s="73">
        <v>52</v>
      </c>
      <c r="B70" s="170"/>
      <c r="C70" s="167"/>
      <c r="D70" s="167"/>
      <c r="E70" s="167"/>
      <c r="F70" s="167"/>
      <c r="G70" s="167"/>
      <c r="H70" s="167"/>
      <c r="I70" s="167"/>
      <c r="J70" s="167"/>
      <c r="K70" s="167"/>
      <c r="L70" s="167"/>
      <c r="M70" s="167"/>
      <c r="N70" s="167"/>
      <c r="O70" s="167"/>
      <c r="P70" s="168"/>
      <c r="Q70" s="168"/>
      <c r="R70" s="169"/>
      <c r="S70" s="169"/>
      <c r="T70" s="169"/>
      <c r="U70" s="134"/>
      <c r="V70" s="135"/>
      <c r="W70" s="135"/>
      <c r="X70" s="136"/>
      <c r="Y70" s="132"/>
      <c r="Z70" s="133"/>
      <c r="AA70" s="133"/>
      <c r="AB70" s="186"/>
      <c r="AC70" s="186"/>
      <c r="AD70" s="185"/>
      <c r="AE70" s="185"/>
      <c r="AF70" s="185"/>
      <c r="AG70" s="187">
        <f t="shared" si="2"/>
        <v>0</v>
      </c>
      <c r="AH70" s="187"/>
      <c r="AI70" s="187"/>
      <c r="AJ70" s="53"/>
      <c r="AK70" s="188"/>
      <c r="AL70" s="188"/>
      <c r="AM70" s="186"/>
      <c r="AN70" s="186"/>
      <c r="AO70" s="185"/>
      <c r="AP70" s="185"/>
      <c r="AQ70" s="185"/>
      <c r="AR70" s="187">
        <f t="shared" si="3"/>
        <v>0</v>
      </c>
      <c r="AS70" s="187"/>
      <c r="AT70" s="200"/>
      <c r="AU70" s="137"/>
      <c r="AV70" s="135"/>
      <c r="AW70" s="135"/>
      <c r="AX70" s="135"/>
      <c r="AY70" s="135"/>
      <c r="AZ70" s="136"/>
    </row>
    <row r="71" spans="1:52" ht="36" customHeight="1" x14ac:dyDescent="0.2">
      <c r="A71" s="73">
        <v>53</v>
      </c>
      <c r="B71" s="170"/>
      <c r="C71" s="167"/>
      <c r="D71" s="167"/>
      <c r="E71" s="167"/>
      <c r="F71" s="167"/>
      <c r="G71" s="167"/>
      <c r="H71" s="167"/>
      <c r="I71" s="167"/>
      <c r="J71" s="167"/>
      <c r="K71" s="167"/>
      <c r="L71" s="167"/>
      <c r="M71" s="167"/>
      <c r="N71" s="167"/>
      <c r="O71" s="167"/>
      <c r="P71" s="168"/>
      <c r="Q71" s="168"/>
      <c r="R71" s="169"/>
      <c r="S71" s="169"/>
      <c r="T71" s="169"/>
      <c r="U71" s="134"/>
      <c r="V71" s="135"/>
      <c r="W71" s="135"/>
      <c r="X71" s="136"/>
      <c r="Y71" s="132"/>
      <c r="Z71" s="133"/>
      <c r="AA71" s="133"/>
      <c r="AB71" s="186"/>
      <c r="AC71" s="186"/>
      <c r="AD71" s="185"/>
      <c r="AE71" s="185"/>
      <c r="AF71" s="185"/>
      <c r="AG71" s="187">
        <f t="shared" si="2"/>
        <v>0</v>
      </c>
      <c r="AH71" s="187"/>
      <c r="AI71" s="187"/>
      <c r="AJ71" s="53"/>
      <c r="AK71" s="188"/>
      <c r="AL71" s="188"/>
      <c r="AM71" s="186"/>
      <c r="AN71" s="186"/>
      <c r="AO71" s="185"/>
      <c r="AP71" s="185"/>
      <c r="AQ71" s="185"/>
      <c r="AR71" s="187">
        <f t="shared" si="3"/>
        <v>0</v>
      </c>
      <c r="AS71" s="187"/>
      <c r="AT71" s="200"/>
      <c r="AU71" s="137"/>
      <c r="AV71" s="135"/>
      <c r="AW71" s="135"/>
      <c r="AX71" s="135"/>
      <c r="AY71" s="135"/>
      <c r="AZ71" s="136"/>
    </row>
    <row r="72" spans="1:52" ht="36" customHeight="1" x14ac:dyDescent="0.2">
      <c r="A72" s="73">
        <v>54</v>
      </c>
      <c r="B72" s="170"/>
      <c r="C72" s="167"/>
      <c r="D72" s="167"/>
      <c r="E72" s="167"/>
      <c r="F72" s="167"/>
      <c r="G72" s="167"/>
      <c r="H72" s="167"/>
      <c r="I72" s="167"/>
      <c r="J72" s="167"/>
      <c r="K72" s="167"/>
      <c r="L72" s="167"/>
      <c r="M72" s="167"/>
      <c r="N72" s="167"/>
      <c r="O72" s="167"/>
      <c r="P72" s="168"/>
      <c r="Q72" s="168"/>
      <c r="R72" s="169"/>
      <c r="S72" s="169"/>
      <c r="T72" s="169"/>
      <c r="U72" s="134"/>
      <c r="V72" s="135"/>
      <c r="W72" s="135"/>
      <c r="X72" s="136"/>
      <c r="Y72" s="132"/>
      <c r="Z72" s="133"/>
      <c r="AA72" s="133"/>
      <c r="AB72" s="186"/>
      <c r="AC72" s="186"/>
      <c r="AD72" s="185"/>
      <c r="AE72" s="185"/>
      <c r="AF72" s="185"/>
      <c r="AG72" s="187">
        <f t="shared" si="2"/>
        <v>0</v>
      </c>
      <c r="AH72" s="187"/>
      <c r="AI72" s="187"/>
      <c r="AJ72" s="53"/>
      <c r="AK72" s="188"/>
      <c r="AL72" s="188"/>
      <c r="AM72" s="186"/>
      <c r="AN72" s="186"/>
      <c r="AO72" s="185"/>
      <c r="AP72" s="185"/>
      <c r="AQ72" s="185"/>
      <c r="AR72" s="187">
        <f t="shared" si="3"/>
        <v>0</v>
      </c>
      <c r="AS72" s="187"/>
      <c r="AT72" s="200"/>
      <c r="AU72" s="137"/>
      <c r="AV72" s="135"/>
      <c r="AW72" s="135"/>
      <c r="AX72" s="135"/>
      <c r="AY72" s="135"/>
      <c r="AZ72" s="136"/>
    </row>
    <row r="73" spans="1:52" ht="36" customHeight="1" x14ac:dyDescent="0.2">
      <c r="A73" s="73">
        <v>55</v>
      </c>
      <c r="B73" s="170"/>
      <c r="C73" s="167"/>
      <c r="D73" s="167"/>
      <c r="E73" s="167"/>
      <c r="F73" s="167"/>
      <c r="G73" s="167"/>
      <c r="H73" s="167"/>
      <c r="I73" s="167"/>
      <c r="J73" s="167"/>
      <c r="K73" s="167"/>
      <c r="L73" s="167"/>
      <c r="M73" s="167"/>
      <c r="N73" s="167"/>
      <c r="O73" s="167"/>
      <c r="P73" s="168"/>
      <c r="Q73" s="168"/>
      <c r="R73" s="169"/>
      <c r="S73" s="169"/>
      <c r="T73" s="169"/>
      <c r="U73" s="134"/>
      <c r="V73" s="135"/>
      <c r="W73" s="135"/>
      <c r="X73" s="136"/>
      <c r="Y73" s="132"/>
      <c r="Z73" s="133"/>
      <c r="AA73" s="133"/>
      <c r="AB73" s="186"/>
      <c r="AC73" s="186"/>
      <c r="AD73" s="185"/>
      <c r="AE73" s="185"/>
      <c r="AF73" s="185"/>
      <c r="AG73" s="187">
        <f t="shared" si="2"/>
        <v>0</v>
      </c>
      <c r="AH73" s="187"/>
      <c r="AI73" s="187"/>
      <c r="AJ73" s="53"/>
      <c r="AK73" s="188"/>
      <c r="AL73" s="188"/>
      <c r="AM73" s="186"/>
      <c r="AN73" s="186"/>
      <c r="AO73" s="185"/>
      <c r="AP73" s="185"/>
      <c r="AQ73" s="185"/>
      <c r="AR73" s="187">
        <f t="shared" si="3"/>
        <v>0</v>
      </c>
      <c r="AS73" s="187"/>
      <c r="AT73" s="200"/>
      <c r="AU73" s="137"/>
      <c r="AV73" s="135"/>
      <c r="AW73" s="135"/>
      <c r="AX73" s="135"/>
      <c r="AY73" s="135"/>
      <c r="AZ73" s="136"/>
    </row>
    <row r="74" spans="1:52" ht="36" customHeight="1" x14ac:dyDescent="0.2">
      <c r="A74" s="73">
        <v>56</v>
      </c>
      <c r="B74" s="170"/>
      <c r="C74" s="167"/>
      <c r="D74" s="167"/>
      <c r="E74" s="167"/>
      <c r="F74" s="167"/>
      <c r="G74" s="167"/>
      <c r="H74" s="167"/>
      <c r="I74" s="167"/>
      <c r="J74" s="167"/>
      <c r="K74" s="167"/>
      <c r="L74" s="167"/>
      <c r="M74" s="167"/>
      <c r="N74" s="167"/>
      <c r="O74" s="167"/>
      <c r="P74" s="168"/>
      <c r="Q74" s="168"/>
      <c r="R74" s="169"/>
      <c r="S74" s="169"/>
      <c r="T74" s="169"/>
      <c r="U74" s="134"/>
      <c r="V74" s="135"/>
      <c r="W74" s="135"/>
      <c r="X74" s="136"/>
      <c r="Y74" s="132"/>
      <c r="Z74" s="133"/>
      <c r="AA74" s="133"/>
      <c r="AB74" s="186"/>
      <c r="AC74" s="186"/>
      <c r="AD74" s="185"/>
      <c r="AE74" s="185"/>
      <c r="AF74" s="185"/>
      <c r="AG74" s="187">
        <f t="shared" si="2"/>
        <v>0</v>
      </c>
      <c r="AH74" s="187"/>
      <c r="AI74" s="187"/>
      <c r="AJ74" s="53"/>
      <c r="AK74" s="188"/>
      <c r="AL74" s="188"/>
      <c r="AM74" s="186"/>
      <c r="AN74" s="186"/>
      <c r="AO74" s="185"/>
      <c r="AP74" s="185"/>
      <c r="AQ74" s="185"/>
      <c r="AR74" s="187">
        <f t="shared" si="3"/>
        <v>0</v>
      </c>
      <c r="AS74" s="187"/>
      <c r="AT74" s="200"/>
      <c r="AU74" s="137"/>
      <c r="AV74" s="135"/>
      <c r="AW74" s="135"/>
      <c r="AX74" s="135"/>
      <c r="AY74" s="135"/>
      <c r="AZ74" s="136"/>
    </row>
    <row r="75" spans="1:52" ht="36" customHeight="1" x14ac:dyDescent="0.2">
      <c r="A75" s="73">
        <v>57</v>
      </c>
      <c r="B75" s="170"/>
      <c r="C75" s="167"/>
      <c r="D75" s="167"/>
      <c r="E75" s="167"/>
      <c r="F75" s="167"/>
      <c r="G75" s="167"/>
      <c r="H75" s="167"/>
      <c r="I75" s="167"/>
      <c r="J75" s="167"/>
      <c r="K75" s="167"/>
      <c r="L75" s="167"/>
      <c r="M75" s="167"/>
      <c r="N75" s="167"/>
      <c r="O75" s="167"/>
      <c r="P75" s="168"/>
      <c r="Q75" s="168"/>
      <c r="R75" s="169"/>
      <c r="S75" s="169"/>
      <c r="T75" s="169"/>
      <c r="U75" s="134"/>
      <c r="V75" s="135"/>
      <c r="W75" s="135"/>
      <c r="X75" s="136"/>
      <c r="Y75" s="132"/>
      <c r="Z75" s="133"/>
      <c r="AA75" s="133"/>
      <c r="AB75" s="186"/>
      <c r="AC75" s="186"/>
      <c r="AD75" s="185"/>
      <c r="AE75" s="185"/>
      <c r="AF75" s="185"/>
      <c r="AG75" s="187">
        <f t="shared" si="2"/>
        <v>0</v>
      </c>
      <c r="AH75" s="187"/>
      <c r="AI75" s="187"/>
      <c r="AJ75" s="53"/>
      <c r="AK75" s="188"/>
      <c r="AL75" s="188"/>
      <c r="AM75" s="186"/>
      <c r="AN75" s="186"/>
      <c r="AO75" s="185"/>
      <c r="AP75" s="185"/>
      <c r="AQ75" s="185"/>
      <c r="AR75" s="187">
        <f t="shared" si="3"/>
        <v>0</v>
      </c>
      <c r="AS75" s="187"/>
      <c r="AT75" s="200"/>
      <c r="AU75" s="137"/>
      <c r="AV75" s="135"/>
      <c r="AW75" s="135"/>
      <c r="AX75" s="135"/>
      <c r="AY75" s="135"/>
      <c r="AZ75" s="136"/>
    </row>
    <row r="76" spans="1:52" ht="36" customHeight="1" x14ac:dyDescent="0.2">
      <c r="A76" s="73">
        <v>58</v>
      </c>
      <c r="B76" s="170"/>
      <c r="C76" s="167"/>
      <c r="D76" s="167"/>
      <c r="E76" s="167"/>
      <c r="F76" s="167"/>
      <c r="G76" s="167"/>
      <c r="H76" s="167"/>
      <c r="I76" s="167"/>
      <c r="J76" s="167"/>
      <c r="K76" s="167"/>
      <c r="L76" s="167"/>
      <c r="M76" s="167"/>
      <c r="N76" s="167"/>
      <c r="O76" s="167"/>
      <c r="P76" s="168"/>
      <c r="Q76" s="168"/>
      <c r="R76" s="169"/>
      <c r="S76" s="169"/>
      <c r="T76" s="169"/>
      <c r="U76" s="134"/>
      <c r="V76" s="135"/>
      <c r="W76" s="135"/>
      <c r="X76" s="136"/>
      <c r="Y76" s="132"/>
      <c r="Z76" s="133"/>
      <c r="AA76" s="133"/>
      <c r="AB76" s="186"/>
      <c r="AC76" s="186"/>
      <c r="AD76" s="185"/>
      <c r="AE76" s="185"/>
      <c r="AF76" s="185"/>
      <c r="AG76" s="187">
        <f t="shared" si="2"/>
        <v>0</v>
      </c>
      <c r="AH76" s="187"/>
      <c r="AI76" s="187"/>
      <c r="AJ76" s="53"/>
      <c r="AK76" s="188"/>
      <c r="AL76" s="188"/>
      <c r="AM76" s="186"/>
      <c r="AN76" s="186"/>
      <c r="AO76" s="185"/>
      <c r="AP76" s="185"/>
      <c r="AQ76" s="185"/>
      <c r="AR76" s="187">
        <f t="shared" si="3"/>
        <v>0</v>
      </c>
      <c r="AS76" s="187"/>
      <c r="AT76" s="200"/>
      <c r="AU76" s="137"/>
      <c r="AV76" s="135"/>
      <c r="AW76" s="135"/>
      <c r="AX76" s="135"/>
      <c r="AY76" s="135"/>
      <c r="AZ76" s="136"/>
    </row>
    <row r="77" spans="1:52" ht="36" customHeight="1" x14ac:dyDescent="0.2">
      <c r="A77" s="73">
        <v>59</v>
      </c>
      <c r="B77" s="170"/>
      <c r="C77" s="167"/>
      <c r="D77" s="167"/>
      <c r="E77" s="167"/>
      <c r="F77" s="167"/>
      <c r="G77" s="167"/>
      <c r="H77" s="167"/>
      <c r="I77" s="167"/>
      <c r="J77" s="167"/>
      <c r="K77" s="167"/>
      <c r="L77" s="167"/>
      <c r="M77" s="167"/>
      <c r="N77" s="167"/>
      <c r="O77" s="167"/>
      <c r="P77" s="168"/>
      <c r="Q77" s="168"/>
      <c r="R77" s="169"/>
      <c r="S77" s="169"/>
      <c r="T77" s="169"/>
      <c r="U77" s="134"/>
      <c r="V77" s="135"/>
      <c r="W77" s="135"/>
      <c r="X77" s="136"/>
      <c r="Y77" s="132"/>
      <c r="Z77" s="133"/>
      <c r="AA77" s="133"/>
      <c r="AB77" s="186"/>
      <c r="AC77" s="186"/>
      <c r="AD77" s="185"/>
      <c r="AE77" s="185"/>
      <c r="AF77" s="185"/>
      <c r="AG77" s="187">
        <f t="shared" si="2"/>
        <v>0</v>
      </c>
      <c r="AH77" s="187"/>
      <c r="AI77" s="187"/>
      <c r="AJ77" s="53"/>
      <c r="AK77" s="188"/>
      <c r="AL77" s="188"/>
      <c r="AM77" s="186"/>
      <c r="AN77" s="186"/>
      <c r="AO77" s="185"/>
      <c r="AP77" s="185"/>
      <c r="AQ77" s="185"/>
      <c r="AR77" s="187">
        <f t="shared" si="3"/>
        <v>0</v>
      </c>
      <c r="AS77" s="187"/>
      <c r="AT77" s="200"/>
      <c r="AU77" s="137"/>
      <c r="AV77" s="135"/>
      <c r="AW77" s="135"/>
      <c r="AX77" s="135"/>
      <c r="AY77" s="135"/>
      <c r="AZ77" s="136"/>
    </row>
    <row r="78" spans="1:52" ht="36" customHeight="1" x14ac:dyDescent="0.2">
      <c r="A78" s="73">
        <v>60</v>
      </c>
      <c r="B78" s="170"/>
      <c r="C78" s="167"/>
      <c r="D78" s="167"/>
      <c r="E78" s="167"/>
      <c r="F78" s="167"/>
      <c r="G78" s="167"/>
      <c r="H78" s="167"/>
      <c r="I78" s="167"/>
      <c r="J78" s="167"/>
      <c r="K78" s="167"/>
      <c r="L78" s="167"/>
      <c r="M78" s="167"/>
      <c r="N78" s="167"/>
      <c r="O78" s="167"/>
      <c r="P78" s="168"/>
      <c r="Q78" s="168"/>
      <c r="R78" s="169"/>
      <c r="S78" s="169"/>
      <c r="T78" s="169"/>
      <c r="U78" s="134"/>
      <c r="V78" s="135"/>
      <c r="W78" s="135"/>
      <c r="X78" s="136"/>
      <c r="Y78" s="132"/>
      <c r="Z78" s="133"/>
      <c r="AA78" s="133"/>
      <c r="AB78" s="186"/>
      <c r="AC78" s="186"/>
      <c r="AD78" s="185"/>
      <c r="AE78" s="185"/>
      <c r="AF78" s="185"/>
      <c r="AG78" s="187">
        <f t="shared" si="2"/>
        <v>0</v>
      </c>
      <c r="AH78" s="187"/>
      <c r="AI78" s="187"/>
      <c r="AJ78" s="53"/>
      <c r="AK78" s="188"/>
      <c r="AL78" s="188"/>
      <c r="AM78" s="186"/>
      <c r="AN78" s="186"/>
      <c r="AO78" s="185"/>
      <c r="AP78" s="185"/>
      <c r="AQ78" s="185"/>
      <c r="AR78" s="187">
        <f t="shared" si="3"/>
        <v>0</v>
      </c>
      <c r="AS78" s="187"/>
      <c r="AT78" s="200"/>
      <c r="AU78" s="137"/>
      <c r="AV78" s="135"/>
      <c r="AW78" s="135"/>
      <c r="AX78" s="135"/>
      <c r="AY78" s="135"/>
      <c r="AZ78" s="136"/>
    </row>
    <row r="79" spans="1:52" ht="36" customHeight="1" x14ac:dyDescent="0.2">
      <c r="A79" s="73">
        <v>61</v>
      </c>
      <c r="B79" s="170"/>
      <c r="C79" s="167"/>
      <c r="D79" s="167"/>
      <c r="E79" s="167"/>
      <c r="F79" s="167"/>
      <c r="G79" s="167"/>
      <c r="H79" s="167"/>
      <c r="I79" s="167"/>
      <c r="J79" s="167"/>
      <c r="K79" s="167"/>
      <c r="L79" s="167"/>
      <c r="M79" s="167"/>
      <c r="N79" s="167"/>
      <c r="O79" s="167"/>
      <c r="P79" s="168"/>
      <c r="Q79" s="168"/>
      <c r="R79" s="169"/>
      <c r="S79" s="169"/>
      <c r="T79" s="169"/>
      <c r="U79" s="134"/>
      <c r="V79" s="135"/>
      <c r="W79" s="135"/>
      <c r="X79" s="136"/>
      <c r="Y79" s="132"/>
      <c r="Z79" s="133"/>
      <c r="AA79" s="133"/>
      <c r="AB79" s="186"/>
      <c r="AC79" s="186"/>
      <c r="AD79" s="185"/>
      <c r="AE79" s="185"/>
      <c r="AF79" s="185"/>
      <c r="AG79" s="187">
        <f t="shared" si="2"/>
        <v>0</v>
      </c>
      <c r="AH79" s="187"/>
      <c r="AI79" s="187"/>
      <c r="AJ79" s="53"/>
      <c r="AK79" s="188"/>
      <c r="AL79" s="188"/>
      <c r="AM79" s="186"/>
      <c r="AN79" s="186"/>
      <c r="AO79" s="185"/>
      <c r="AP79" s="185"/>
      <c r="AQ79" s="185"/>
      <c r="AR79" s="187">
        <f t="shared" si="3"/>
        <v>0</v>
      </c>
      <c r="AS79" s="187"/>
      <c r="AT79" s="200"/>
      <c r="AU79" s="137"/>
      <c r="AV79" s="135"/>
      <c r="AW79" s="135"/>
      <c r="AX79" s="135"/>
      <c r="AY79" s="135"/>
      <c r="AZ79" s="136"/>
    </row>
    <row r="80" spans="1:52" ht="36" customHeight="1" x14ac:dyDescent="0.2">
      <c r="A80" s="73">
        <v>62</v>
      </c>
      <c r="B80" s="170"/>
      <c r="C80" s="167"/>
      <c r="D80" s="167"/>
      <c r="E80" s="167"/>
      <c r="F80" s="167"/>
      <c r="G80" s="167"/>
      <c r="H80" s="167"/>
      <c r="I80" s="167"/>
      <c r="J80" s="167"/>
      <c r="K80" s="167"/>
      <c r="L80" s="167"/>
      <c r="M80" s="167"/>
      <c r="N80" s="167"/>
      <c r="O80" s="167"/>
      <c r="P80" s="168"/>
      <c r="Q80" s="168"/>
      <c r="R80" s="169"/>
      <c r="S80" s="169"/>
      <c r="T80" s="169"/>
      <c r="U80" s="134"/>
      <c r="V80" s="135"/>
      <c r="W80" s="135"/>
      <c r="X80" s="136"/>
      <c r="Y80" s="132"/>
      <c r="Z80" s="133"/>
      <c r="AA80" s="133"/>
      <c r="AB80" s="186"/>
      <c r="AC80" s="186"/>
      <c r="AD80" s="185"/>
      <c r="AE80" s="185"/>
      <c r="AF80" s="185"/>
      <c r="AG80" s="187">
        <f t="shared" si="2"/>
        <v>0</v>
      </c>
      <c r="AH80" s="187"/>
      <c r="AI80" s="187"/>
      <c r="AJ80" s="53"/>
      <c r="AK80" s="188"/>
      <c r="AL80" s="188"/>
      <c r="AM80" s="186"/>
      <c r="AN80" s="186"/>
      <c r="AO80" s="185"/>
      <c r="AP80" s="185"/>
      <c r="AQ80" s="185"/>
      <c r="AR80" s="187">
        <f t="shared" si="3"/>
        <v>0</v>
      </c>
      <c r="AS80" s="187"/>
      <c r="AT80" s="200"/>
      <c r="AU80" s="137"/>
      <c r="AV80" s="135"/>
      <c r="AW80" s="135"/>
      <c r="AX80" s="135"/>
      <c r="AY80" s="135"/>
      <c r="AZ80" s="136"/>
    </row>
    <row r="81" spans="1:52" ht="36" customHeight="1" x14ac:dyDescent="0.2">
      <c r="A81" s="73">
        <v>63</v>
      </c>
      <c r="B81" s="170"/>
      <c r="C81" s="167"/>
      <c r="D81" s="167"/>
      <c r="E81" s="167"/>
      <c r="F81" s="167"/>
      <c r="G81" s="167"/>
      <c r="H81" s="167"/>
      <c r="I81" s="167"/>
      <c r="J81" s="167"/>
      <c r="K81" s="167"/>
      <c r="L81" s="167"/>
      <c r="M81" s="167"/>
      <c r="N81" s="167"/>
      <c r="O81" s="167"/>
      <c r="P81" s="168"/>
      <c r="Q81" s="168"/>
      <c r="R81" s="169"/>
      <c r="S81" s="169"/>
      <c r="T81" s="169"/>
      <c r="U81" s="134"/>
      <c r="V81" s="135"/>
      <c r="W81" s="135"/>
      <c r="X81" s="136"/>
      <c r="Y81" s="132"/>
      <c r="Z81" s="133"/>
      <c r="AA81" s="133"/>
      <c r="AB81" s="186"/>
      <c r="AC81" s="186"/>
      <c r="AD81" s="185"/>
      <c r="AE81" s="185"/>
      <c r="AF81" s="185"/>
      <c r="AG81" s="187">
        <f t="shared" si="2"/>
        <v>0</v>
      </c>
      <c r="AH81" s="187"/>
      <c r="AI81" s="187"/>
      <c r="AJ81" s="53"/>
      <c r="AK81" s="188"/>
      <c r="AL81" s="188"/>
      <c r="AM81" s="186"/>
      <c r="AN81" s="186"/>
      <c r="AO81" s="185"/>
      <c r="AP81" s="185"/>
      <c r="AQ81" s="185"/>
      <c r="AR81" s="187">
        <f t="shared" si="3"/>
        <v>0</v>
      </c>
      <c r="AS81" s="187"/>
      <c r="AT81" s="200"/>
      <c r="AU81" s="137"/>
      <c r="AV81" s="135"/>
      <c r="AW81" s="135"/>
      <c r="AX81" s="135"/>
      <c r="AY81" s="135"/>
      <c r="AZ81" s="136"/>
    </row>
    <row r="82" spans="1:52" ht="36" customHeight="1" x14ac:dyDescent="0.2">
      <c r="A82" s="73">
        <v>64</v>
      </c>
      <c r="B82" s="170"/>
      <c r="C82" s="167"/>
      <c r="D82" s="167"/>
      <c r="E82" s="167"/>
      <c r="F82" s="167"/>
      <c r="G82" s="167"/>
      <c r="H82" s="167"/>
      <c r="I82" s="167"/>
      <c r="J82" s="167"/>
      <c r="K82" s="167"/>
      <c r="L82" s="167"/>
      <c r="M82" s="167"/>
      <c r="N82" s="167"/>
      <c r="O82" s="167"/>
      <c r="P82" s="168"/>
      <c r="Q82" s="168"/>
      <c r="R82" s="169"/>
      <c r="S82" s="169"/>
      <c r="T82" s="169"/>
      <c r="U82" s="134"/>
      <c r="V82" s="135"/>
      <c r="W82" s="135"/>
      <c r="X82" s="136"/>
      <c r="Y82" s="132"/>
      <c r="Z82" s="133"/>
      <c r="AA82" s="133"/>
      <c r="AB82" s="186"/>
      <c r="AC82" s="186"/>
      <c r="AD82" s="185"/>
      <c r="AE82" s="185"/>
      <c r="AF82" s="185"/>
      <c r="AG82" s="187">
        <f t="shared" si="2"/>
        <v>0</v>
      </c>
      <c r="AH82" s="187"/>
      <c r="AI82" s="187"/>
      <c r="AJ82" s="53"/>
      <c r="AK82" s="188"/>
      <c r="AL82" s="188"/>
      <c r="AM82" s="186"/>
      <c r="AN82" s="186"/>
      <c r="AO82" s="185"/>
      <c r="AP82" s="185"/>
      <c r="AQ82" s="185"/>
      <c r="AR82" s="187">
        <f t="shared" si="3"/>
        <v>0</v>
      </c>
      <c r="AS82" s="187"/>
      <c r="AT82" s="200"/>
      <c r="AU82" s="137"/>
      <c r="AV82" s="135"/>
      <c r="AW82" s="135"/>
      <c r="AX82" s="135"/>
      <c r="AY82" s="135"/>
      <c r="AZ82" s="136"/>
    </row>
    <row r="83" spans="1:52" ht="36" customHeight="1" x14ac:dyDescent="0.2">
      <c r="A83" s="73">
        <v>65</v>
      </c>
      <c r="B83" s="170"/>
      <c r="C83" s="167"/>
      <c r="D83" s="167"/>
      <c r="E83" s="167"/>
      <c r="F83" s="167"/>
      <c r="G83" s="167"/>
      <c r="H83" s="167"/>
      <c r="I83" s="167"/>
      <c r="J83" s="167"/>
      <c r="K83" s="167"/>
      <c r="L83" s="167"/>
      <c r="M83" s="167"/>
      <c r="N83" s="167"/>
      <c r="O83" s="167"/>
      <c r="P83" s="168"/>
      <c r="Q83" s="168"/>
      <c r="R83" s="169"/>
      <c r="S83" s="169"/>
      <c r="T83" s="169"/>
      <c r="U83" s="134"/>
      <c r="V83" s="135"/>
      <c r="W83" s="135"/>
      <c r="X83" s="136"/>
      <c r="Y83" s="132"/>
      <c r="Z83" s="133"/>
      <c r="AA83" s="133"/>
      <c r="AB83" s="186"/>
      <c r="AC83" s="186"/>
      <c r="AD83" s="185"/>
      <c r="AE83" s="185"/>
      <c r="AF83" s="185"/>
      <c r="AG83" s="187">
        <f t="shared" ref="AG83:AG114" si="4">AD83*AB83</f>
        <v>0</v>
      </c>
      <c r="AH83" s="187"/>
      <c r="AI83" s="187"/>
      <c r="AJ83" s="53"/>
      <c r="AK83" s="188"/>
      <c r="AL83" s="188"/>
      <c r="AM83" s="186"/>
      <c r="AN83" s="186"/>
      <c r="AO83" s="185"/>
      <c r="AP83" s="185"/>
      <c r="AQ83" s="185"/>
      <c r="AR83" s="187">
        <f t="shared" ref="AR83:AR114" si="5">AO83*AM83</f>
        <v>0</v>
      </c>
      <c r="AS83" s="187"/>
      <c r="AT83" s="200"/>
      <c r="AU83" s="137"/>
      <c r="AV83" s="135"/>
      <c r="AW83" s="135"/>
      <c r="AX83" s="135"/>
      <c r="AY83" s="135"/>
      <c r="AZ83" s="136"/>
    </row>
    <row r="84" spans="1:52" ht="36" customHeight="1" x14ac:dyDescent="0.2">
      <c r="A84" s="73">
        <v>66</v>
      </c>
      <c r="B84" s="170"/>
      <c r="C84" s="167"/>
      <c r="D84" s="167"/>
      <c r="E84" s="167"/>
      <c r="F84" s="167"/>
      <c r="G84" s="167"/>
      <c r="H84" s="167"/>
      <c r="I84" s="167"/>
      <c r="J84" s="167"/>
      <c r="K84" s="167"/>
      <c r="L84" s="167"/>
      <c r="M84" s="167"/>
      <c r="N84" s="167"/>
      <c r="O84" s="167"/>
      <c r="P84" s="168"/>
      <c r="Q84" s="168"/>
      <c r="R84" s="169"/>
      <c r="S84" s="169"/>
      <c r="T84" s="169"/>
      <c r="U84" s="134"/>
      <c r="V84" s="135"/>
      <c r="W84" s="135"/>
      <c r="X84" s="136"/>
      <c r="Y84" s="132"/>
      <c r="Z84" s="133"/>
      <c r="AA84" s="133"/>
      <c r="AB84" s="186"/>
      <c r="AC84" s="186"/>
      <c r="AD84" s="185"/>
      <c r="AE84" s="185"/>
      <c r="AF84" s="185"/>
      <c r="AG84" s="187">
        <f t="shared" si="4"/>
        <v>0</v>
      </c>
      <c r="AH84" s="187"/>
      <c r="AI84" s="187"/>
      <c r="AJ84" s="53"/>
      <c r="AK84" s="188"/>
      <c r="AL84" s="188"/>
      <c r="AM84" s="186"/>
      <c r="AN84" s="186"/>
      <c r="AO84" s="185"/>
      <c r="AP84" s="185"/>
      <c r="AQ84" s="185"/>
      <c r="AR84" s="187">
        <f t="shared" si="5"/>
        <v>0</v>
      </c>
      <c r="AS84" s="187"/>
      <c r="AT84" s="200"/>
      <c r="AU84" s="137"/>
      <c r="AV84" s="135"/>
      <c r="AW84" s="135"/>
      <c r="AX84" s="135"/>
      <c r="AY84" s="135"/>
      <c r="AZ84" s="136"/>
    </row>
    <row r="85" spans="1:52" ht="36" customHeight="1" x14ac:dyDescent="0.2">
      <c r="A85" s="73">
        <v>67</v>
      </c>
      <c r="B85" s="170"/>
      <c r="C85" s="167"/>
      <c r="D85" s="167"/>
      <c r="E85" s="167"/>
      <c r="F85" s="167"/>
      <c r="G85" s="167"/>
      <c r="H85" s="167"/>
      <c r="I85" s="167"/>
      <c r="J85" s="167"/>
      <c r="K85" s="167"/>
      <c r="L85" s="167"/>
      <c r="M85" s="167"/>
      <c r="N85" s="167"/>
      <c r="O85" s="167"/>
      <c r="P85" s="168"/>
      <c r="Q85" s="168"/>
      <c r="R85" s="169"/>
      <c r="S85" s="169"/>
      <c r="T85" s="169"/>
      <c r="U85" s="134"/>
      <c r="V85" s="135"/>
      <c r="W85" s="135"/>
      <c r="X85" s="136"/>
      <c r="Y85" s="132"/>
      <c r="Z85" s="133"/>
      <c r="AA85" s="133"/>
      <c r="AB85" s="186"/>
      <c r="AC85" s="186"/>
      <c r="AD85" s="185"/>
      <c r="AE85" s="185"/>
      <c r="AF85" s="185"/>
      <c r="AG85" s="187">
        <f t="shared" si="4"/>
        <v>0</v>
      </c>
      <c r="AH85" s="187"/>
      <c r="AI85" s="187"/>
      <c r="AJ85" s="53"/>
      <c r="AK85" s="188"/>
      <c r="AL85" s="188"/>
      <c r="AM85" s="186"/>
      <c r="AN85" s="186"/>
      <c r="AO85" s="185"/>
      <c r="AP85" s="185"/>
      <c r="AQ85" s="185"/>
      <c r="AR85" s="187">
        <f t="shared" si="5"/>
        <v>0</v>
      </c>
      <c r="AS85" s="187"/>
      <c r="AT85" s="200"/>
      <c r="AU85" s="137"/>
      <c r="AV85" s="135"/>
      <c r="AW85" s="135"/>
      <c r="AX85" s="135"/>
      <c r="AY85" s="135"/>
      <c r="AZ85" s="136"/>
    </row>
    <row r="86" spans="1:52" ht="36" customHeight="1" x14ac:dyDescent="0.2">
      <c r="A86" s="73">
        <v>68</v>
      </c>
      <c r="B86" s="170"/>
      <c r="C86" s="167"/>
      <c r="D86" s="167"/>
      <c r="E86" s="167"/>
      <c r="F86" s="167"/>
      <c r="G86" s="167"/>
      <c r="H86" s="167"/>
      <c r="I86" s="167"/>
      <c r="J86" s="167"/>
      <c r="K86" s="167"/>
      <c r="L86" s="167"/>
      <c r="M86" s="167"/>
      <c r="N86" s="167"/>
      <c r="O86" s="167"/>
      <c r="P86" s="168"/>
      <c r="Q86" s="168"/>
      <c r="R86" s="169"/>
      <c r="S86" s="169"/>
      <c r="T86" s="169"/>
      <c r="U86" s="134"/>
      <c r="V86" s="135"/>
      <c r="W86" s="135"/>
      <c r="X86" s="136"/>
      <c r="Y86" s="132"/>
      <c r="Z86" s="133"/>
      <c r="AA86" s="133"/>
      <c r="AB86" s="186"/>
      <c r="AC86" s="186"/>
      <c r="AD86" s="185"/>
      <c r="AE86" s="185"/>
      <c r="AF86" s="185"/>
      <c r="AG86" s="187">
        <f t="shared" si="4"/>
        <v>0</v>
      </c>
      <c r="AH86" s="187"/>
      <c r="AI86" s="187"/>
      <c r="AJ86" s="53"/>
      <c r="AK86" s="188"/>
      <c r="AL86" s="188"/>
      <c r="AM86" s="186"/>
      <c r="AN86" s="186"/>
      <c r="AO86" s="185"/>
      <c r="AP86" s="185"/>
      <c r="AQ86" s="185"/>
      <c r="AR86" s="187">
        <f t="shared" si="5"/>
        <v>0</v>
      </c>
      <c r="AS86" s="187"/>
      <c r="AT86" s="200"/>
      <c r="AU86" s="137"/>
      <c r="AV86" s="135"/>
      <c r="AW86" s="135"/>
      <c r="AX86" s="135"/>
      <c r="AY86" s="135"/>
      <c r="AZ86" s="136"/>
    </row>
    <row r="87" spans="1:52" ht="36" customHeight="1" x14ac:dyDescent="0.2">
      <c r="A87" s="73">
        <v>69</v>
      </c>
      <c r="B87" s="170"/>
      <c r="C87" s="167"/>
      <c r="D87" s="167"/>
      <c r="E87" s="167"/>
      <c r="F87" s="167"/>
      <c r="G87" s="167"/>
      <c r="H87" s="167"/>
      <c r="I87" s="167"/>
      <c r="J87" s="167"/>
      <c r="K87" s="167"/>
      <c r="L87" s="167"/>
      <c r="M87" s="167"/>
      <c r="N87" s="167"/>
      <c r="O87" s="167"/>
      <c r="P87" s="168"/>
      <c r="Q87" s="168"/>
      <c r="R87" s="169"/>
      <c r="S87" s="169"/>
      <c r="T87" s="169"/>
      <c r="U87" s="134"/>
      <c r="V87" s="135"/>
      <c r="W87" s="135"/>
      <c r="X87" s="136"/>
      <c r="Y87" s="132"/>
      <c r="Z87" s="133"/>
      <c r="AA87" s="133"/>
      <c r="AB87" s="186"/>
      <c r="AC87" s="186"/>
      <c r="AD87" s="185"/>
      <c r="AE87" s="185"/>
      <c r="AF87" s="185"/>
      <c r="AG87" s="187">
        <f t="shared" si="4"/>
        <v>0</v>
      </c>
      <c r="AH87" s="187"/>
      <c r="AI87" s="187"/>
      <c r="AJ87" s="53"/>
      <c r="AK87" s="188"/>
      <c r="AL87" s="188"/>
      <c r="AM87" s="186"/>
      <c r="AN87" s="186"/>
      <c r="AO87" s="185"/>
      <c r="AP87" s="185"/>
      <c r="AQ87" s="185"/>
      <c r="AR87" s="187">
        <f t="shared" si="5"/>
        <v>0</v>
      </c>
      <c r="AS87" s="187"/>
      <c r="AT87" s="200"/>
      <c r="AU87" s="137"/>
      <c r="AV87" s="135"/>
      <c r="AW87" s="135"/>
      <c r="AX87" s="135"/>
      <c r="AY87" s="135"/>
      <c r="AZ87" s="136"/>
    </row>
    <row r="88" spans="1:52" ht="36" customHeight="1" x14ac:dyDescent="0.2">
      <c r="A88" s="73">
        <v>70</v>
      </c>
      <c r="B88" s="170"/>
      <c r="C88" s="167"/>
      <c r="D88" s="167"/>
      <c r="E88" s="167"/>
      <c r="F88" s="167"/>
      <c r="G88" s="167"/>
      <c r="H88" s="167"/>
      <c r="I88" s="167"/>
      <c r="J88" s="167"/>
      <c r="K88" s="167"/>
      <c r="L88" s="167"/>
      <c r="M88" s="167"/>
      <c r="N88" s="167"/>
      <c r="O88" s="167"/>
      <c r="P88" s="168"/>
      <c r="Q88" s="168"/>
      <c r="R88" s="169"/>
      <c r="S88" s="169"/>
      <c r="T88" s="169"/>
      <c r="U88" s="134"/>
      <c r="V88" s="135"/>
      <c r="W88" s="135"/>
      <c r="X88" s="136"/>
      <c r="Y88" s="132"/>
      <c r="Z88" s="133"/>
      <c r="AA88" s="133"/>
      <c r="AB88" s="186"/>
      <c r="AC88" s="186"/>
      <c r="AD88" s="185"/>
      <c r="AE88" s="185"/>
      <c r="AF88" s="185"/>
      <c r="AG88" s="187">
        <f t="shared" si="4"/>
        <v>0</v>
      </c>
      <c r="AH88" s="187"/>
      <c r="AI88" s="187"/>
      <c r="AJ88" s="53"/>
      <c r="AK88" s="188"/>
      <c r="AL88" s="188"/>
      <c r="AM88" s="186"/>
      <c r="AN88" s="186"/>
      <c r="AO88" s="185"/>
      <c r="AP88" s="185"/>
      <c r="AQ88" s="185"/>
      <c r="AR88" s="187">
        <f t="shared" si="5"/>
        <v>0</v>
      </c>
      <c r="AS88" s="187"/>
      <c r="AT88" s="200"/>
      <c r="AU88" s="137"/>
      <c r="AV88" s="135"/>
      <c r="AW88" s="135"/>
      <c r="AX88" s="135"/>
      <c r="AY88" s="135"/>
      <c r="AZ88" s="136"/>
    </row>
    <row r="89" spans="1:52" ht="36" customHeight="1" x14ac:dyDescent="0.2">
      <c r="A89" s="73">
        <v>71</v>
      </c>
      <c r="B89" s="170"/>
      <c r="C89" s="167"/>
      <c r="D89" s="167"/>
      <c r="E89" s="167"/>
      <c r="F89" s="167"/>
      <c r="G89" s="167"/>
      <c r="H89" s="167"/>
      <c r="I89" s="167"/>
      <c r="J89" s="167"/>
      <c r="K89" s="167"/>
      <c r="L89" s="167"/>
      <c r="M89" s="167"/>
      <c r="N89" s="167"/>
      <c r="O89" s="167"/>
      <c r="P89" s="168"/>
      <c r="Q89" s="168"/>
      <c r="R89" s="169"/>
      <c r="S89" s="169"/>
      <c r="T89" s="169"/>
      <c r="U89" s="134"/>
      <c r="V89" s="135"/>
      <c r="W89" s="135"/>
      <c r="X89" s="136"/>
      <c r="Y89" s="132"/>
      <c r="Z89" s="133"/>
      <c r="AA89" s="133"/>
      <c r="AB89" s="186"/>
      <c r="AC89" s="186"/>
      <c r="AD89" s="185"/>
      <c r="AE89" s="185"/>
      <c r="AF89" s="185"/>
      <c r="AG89" s="187">
        <f t="shared" si="4"/>
        <v>0</v>
      </c>
      <c r="AH89" s="187"/>
      <c r="AI89" s="187"/>
      <c r="AJ89" s="53"/>
      <c r="AK89" s="188"/>
      <c r="AL89" s="188"/>
      <c r="AM89" s="186"/>
      <c r="AN89" s="186"/>
      <c r="AO89" s="185"/>
      <c r="AP89" s="185"/>
      <c r="AQ89" s="185"/>
      <c r="AR89" s="187">
        <f t="shared" si="5"/>
        <v>0</v>
      </c>
      <c r="AS89" s="187"/>
      <c r="AT89" s="200"/>
      <c r="AU89" s="137"/>
      <c r="AV89" s="135"/>
      <c r="AW89" s="135"/>
      <c r="AX89" s="135"/>
      <c r="AY89" s="135"/>
      <c r="AZ89" s="136"/>
    </row>
    <row r="90" spans="1:52" ht="36" customHeight="1" x14ac:dyDescent="0.2">
      <c r="A90" s="73">
        <v>72</v>
      </c>
      <c r="B90" s="170"/>
      <c r="C90" s="167"/>
      <c r="D90" s="167"/>
      <c r="E90" s="167"/>
      <c r="F90" s="167"/>
      <c r="G90" s="167"/>
      <c r="H90" s="167"/>
      <c r="I90" s="167"/>
      <c r="J90" s="167"/>
      <c r="K90" s="167"/>
      <c r="L90" s="167"/>
      <c r="M90" s="167"/>
      <c r="N90" s="167"/>
      <c r="O90" s="167"/>
      <c r="P90" s="168"/>
      <c r="Q90" s="168"/>
      <c r="R90" s="169"/>
      <c r="S90" s="169"/>
      <c r="T90" s="169"/>
      <c r="U90" s="134"/>
      <c r="V90" s="135"/>
      <c r="W90" s="135"/>
      <c r="X90" s="136"/>
      <c r="Y90" s="132"/>
      <c r="Z90" s="133"/>
      <c r="AA90" s="133"/>
      <c r="AB90" s="186"/>
      <c r="AC90" s="186"/>
      <c r="AD90" s="185"/>
      <c r="AE90" s="185"/>
      <c r="AF90" s="185"/>
      <c r="AG90" s="187">
        <f t="shared" si="4"/>
        <v>0</v>
      </c>
      <c r="AH90" s="187"/>
      <c r="AI90" s="187"/>
      <c r="AJ90" s="53"/>
      <c r="AK90" s="188"/>
      <c r="AL90" s="188"/>
      <c r="AM90" s="186"/>
      <c r="AN90" s="186"/>
      <c r="AO90" s="185"/>
      <c r="AP90" s="185"/>
      <c r="AQ90" s="185"/>
      <c r="AR90" s="187">
        <f t="shared" si="5"/>
        <v>0</v>
      </c>
      <c r="AS90" s="187"/>
      <c r="AT90" s="200"/>
      <c r="AU90" s="137"/>
      <c r="AV90" s="135"/>
      <c r="AW90" s="135"/>
      <c r="AX90" s="135"/>
      <c r="AY90" s="135"/>
      <c r="AZ90" s="136"/>
    </row>
    <row r="91" spans="1:52" ht="36" customHeight="1" x14ac:dyDescent="0.2">
      <c r="A91" s="73">
        <v>73</v>
      </c>
      <c r="B91" s="170"/>
      <c r="C91" s="167"/>
      <c r="D91" s="167"/>
      <c r="E91" s="167"/>
      <c r="F91" s="167"/>
      <c r="G91" s="167"/>
      <c r="H91" s="167"/>
      <c r="I91" s="167"/>
      <c r="J91" s="167"/>
      <c r="K91" s="167"/>
      <c r="L91" s="167"/>
      <c r="M91" s="167"/>
      <c r="N91" s="167"/>
      <c r="O91" s="167"/>
      <c r="P91" s="168"/>
      <c r="Q91" s="168"/>
      <c r="R91" s="169"/>
      <c r="S91" s="169"/>
      <c r="T91" s="169"/>
      <c r="U91" s="134"/>
      <c r="V91" s="135"/>
      <c r="W91" s="135"/>
      <c r="X91" s="136"/>
      <c r="Y91" s="132"/>
      <c r="Z91" s="133"/>
      <c r="AA91" s="133"/>
      <c r="AB91" s="186"/>
      <c r="AC91" s="186"/>
      <c r="AD91" s="185"/>
      <c r="AE91" s="185"/>
      <c r="AF91" s="185"/>
      <c r="AG91" s="187">
        <f t="shared" si="4"/>
        <v>0</v>
      </c>
      <c r="AH91" s="187"/>
      <c r="AI91" s="187"/>
      <c r="AJ91" s="53"/>
      <c r="AK91" s="188"/>
      <c r="AL91" s="188"/>
      <c r="AM91" s="186"/>
      <c r="AN91" s="186"/>
      <c r="AO91" s="185"/>
      <c r="AP91" s="185"/>
      <c r="AQ91" s="185"/>
      <c r="AR91" s="187">
        <f t="shared" si="5"/>
        <v>0</v>
      </c>
      <c r="AS91" s="187"/>
      <c r="AT91" s="200"/>
      <c r="AU91" s="137"/>
      <c r="AV91" s="135"/>
      <c r="AW91" s="135"/>
      <c r="AX91" s="135"/>
      <c r="AY91" s="135"/>
      <c r="AZ91" s="136"/>
    </row>
    <row r="92" spans="1:52" ht="36" customHeight="1" x14ac:dyDescent="0.2">
      <c r="A92" s="73">
        <v>74</v>
      </c>
      <c r="B92" s="170"/>
      <c r="C92" s="167"/>
      <c r="D92" s="167"/>
      <c r="E92" s="167"/>
      <c r="F92" s="167"/>
      <c r="G92" s="167"/>
      <c r="H92" s="167"/>
      <c r="I92" s="167"/>
      <c r="J92" s="167"/>
      <c r="K92" s="167"/>
      <c r="L92" s="167"/>
      <c r="M92" s="167"/>
      <c r="N92" s="167"/>
      <c r="O92" s="167"/>
      <c r="P92" s="168"/>
      <c r="Q92" s="168"/>
      <c r="R92" s="169"/>
      <c r="S92" s="169"/>
      <c r="T92" s="169"/>
      <c r="U92" s="134"/>
      <c r="V92" s="135"/>
      <c r="W92" s="135"/>
      <c r="X92" s="136"/>
      <c r="Y92" s="132"/>
      <c r="Z92" s="133"/>
      <c r="AA92" s="133"/>
      <c r="AB92" s="186"/>
      <c r="AC92" s="186"/>
      <c r="AD92" s="185"/>
      <c r="AE92" s="185"/>
      <c r="AF92" s="185"/>
      <c r="AG92" s="187">
        <f t="shared" si="4"/>
        <v>0</v>
      </c>
      <c r="AH92" s="187"/>
      <c r="AI92" s="187"/>
      <c r="AJ92" s="53"/>
      <c r="AK92" s="188"/>
      <c r="AL92" s="188"/>
      <c r="AM92" s="186"/>
      <c r="AN92" s="186"/>
      <c r="AO92" s="185"/>
      <c r="AP92" s="185"/>
      <c r="AQ92" s="185"/>
      <c r="AR92" s="187">
        <f t="shared" si="5"/>
        <v>0</v>
      </c>
      <c r="AS92" s="187"/>
      <c r="AT92" s="200"/>
      <c r="AU92" s="137"/>
      <c r="AV92" s="135"/>
      <c r="AW92" s="135"/>
      <c r="AX92" s="135"/>
      <c r="AY92" s="135"/>
      <c r="AZ92" s="136"/>
    </row>
    <row r="93" spans="1:52" ht="36" customHeight="1" x14ac:dyDescent="0.2">
      <c r="A93" s="73">
        <v>75</v>
      </c>
      <c r="B93" s="170"/>
      <c r="C93" s="167"/>
      <c r="D93" s="167"/>
      <c r="E93" s="167"/>
      <c r="F93" s="167"/>
      <c r="G93" s="167"/>
      <c r="H93" s="167"/>
      <c r="I93" s="167"/>
      <c r="J93" s="167"/>
      <c r="K93" s="167"/>
      <c r="L93" s="167"/>
      <c r="M93" s="167"/>
      <c r="N93" s="167"/>
      <c r="O93" s="167"/>
      <c r="P93" s="168"/>
      <c r="Q93" s="168"/>
      <c r="R93" s="169"/>
      <c r="S93" s="169"/>
      <c r="T93" s="169"/>
      <c r="U93" s="134"/>
      <c r="V93" s="135"/>
      <c r="W93" s="135"/>
      <c r="X93" s="136"/>
      <c r="Y93" s="132"/>
      <c r="Z93" s="133"/>
      <c r="AA93" s="133"/>
      <c r="AB93" s="186"/>
      <c r="AC93" s="186"/>
      <c r="AD93" s="185"/>
      <c r="AE93" s="185"/>
      <c r="AF93" s="185"/>
      <c r="AG93" s="187">
        <f t="shared" si="4"/>
        <v>0</v>
      </c>
      <c r="AH93" s="187"/>
      <c r="AI93" s="187"/>
      <c r="AJ93" s="53"/>
      <c r="AK93" s="188"/>
      <c r="AL93" s="188"/>
      <c r="AM93" s="186"/>
      <c r="AN93" s="186"/>
      <c r="AO93" s="185"/>
      <c r="AP93" s="185"/>
      <c r="AQ93" s="185"/>
      <c r="AR93" s="187">
        <f t="shared" si="5"/>
        <v>0</v>
      </c>
      <c r="AS93" s="187"/>
      <c r="AT93" s="200"/>
      <c r="AU93" s="137"/>
      <c r="AV93" s="135"/>
      <c r="AW93" s="135"/>
      <c r="AX93" s="135"/>
      <c r="AY93" s="135"/>
      <c r="AZ93" s="136"/>
    </row>
    <row r="94" spans="1:52" ht="36" customHeight="1" x14ac:dyDescent="0.2">
      <c r="A94" s="73">
        <v>76</v>
      </c>
      <c r="B94" s="170"/>
      <c r="C94" s="167"/>
      <c r="D94" s="167"/>
      <c r="E94" s="167"/>
      <c r="F94" s="167"/>
      <c r="G94" s="167"/>
      <c r="H94" s="167"/>
      <c r="I94" s="167"/>
      <c r="J94" s="167"/>
      <c r="K94" s="167"/>
      <c r="L94" s="167"/>
      <c r="M94" s="167"/>
      <c r="N94" s="167"/>
      <c r="O94" s="167"/>
      <c r="P94" s="168"/>
      <c r="Q94" s="168"/>
      <c r="R94" s="169"/>
      <c r="S94" s="169"/>
      <c r="T94" s="169"/>
      <c r="U94" s="134"/>
      <c r="V94" s="135"/>
      <c r="W94" s="135"/>
      <c r="X94" s="136"/>
      <c r="Y94" s="132"/>
      <c r="Z94" s="133"/>
      <c r="AA94" s="133"/>
      <c r="AB94" s="186"/>
      <c r="AC94" s="186"/>
      <c r="AD94" s="185"/>
      <c r="AE94" s="185"/>
      <c r="AF94" s="185"/>
      <c r="AG94" s="187">
        <f t="shared" si="4"/>
        <v>0</v>
      </c>
      <c r="AH94" s="187"/>
      <c r="AI94" s="187"/>
      <c r="AJ94" s="53"/>
      <c r="AK94" s="188"/>
      <c r="AL94" s="188"/>
      <c r="AM94" s="186"/>
      <c r="AN94" s="186"/>
      <c r="AO94" s="185"/>
      <c r="AP94" s="185"/>
      <c r="AQ94" s="185"/>
      <c r="AR94" s="187">
        <f t="shared" si="5"/>
        <v>0</v>
      </c>
      <c r="AS94" s="187"/>
      <c r="AT94" s="200"/>
      <c r="AU94" s="137"/>
      <c r="AV94" s="135"/>
      <c r="AW94" s="135"/>
      <c r="AX94" s="135"/>
      <c r="AY94" s="135"/>
      <c r="AZ94" s="136"/>
    </row>
    <row r="95" spans="1:52" ht="36" customHeight="1" x14ac:dyDescent="0.2">
      <c r="A95" s="73">
        <v>77</v>
      </c>
      <c r="B95" s="170"/>
      <c r="C95" s="167"/>
      <c r="D95" s="167"/>
      <c r="E95" s="167"/>
      <c r="F95" s="167"/>
      <c r="G95" s="167"/>
      <c r="H95" s="167"/>
      <c r="I95" s="167"/>
      <c r="J95" s="167"/>
      <c r="K95" s="167"/>
      <c r="L95" s="167"/>
      <c r="M95" s="167"/>
      <c r="N95" s="167"/>
      <c r="O95" s="167"/>
      <c r="P95" s="168"/>
      <c r="Q95" s="168"/>
      <c r="R95" s="169"/>
      <c r="S95" s="169"/>
      <c r="T95" s="169"/>
      <c r="U95" s="134"/>
      <c r="V95" s="135"/>
      <c r="W95" s="135"/>
      <c r="X95" s="136"/>
      <c r="Y95" s="132"/>
      <c r="Z95" s="133"/>
      <c r="AA95" s="133"/>
      <c r="AB95" s="186"/>
      <c r="AC95" s="186"/>
      <c r="AD95" s="185"/>
      <c r="AE95" s="185"/>
      <c r="AF95" s="185"/>
      <c r="AG95" s="187">
        <f t="shared" si="4"/>
        <v>0</v>
      </c>
      <c r="AH95" s="187"/>
      <c r="AI95" s="187"/>
      <c r="AJ95" s="53"/>
      <c r="AK95" s="188"/>
      <c r="AL95" s="188"/>
      <c r="AM95" s="186"/>
      <c r="AN95" s="186"/>
      <c r="AO95" s="185"/>
      <c r="AP95" s="185"/>
      <c r="AQ95" s="185"/>
      <c r="AR95" s="187">
        <f t="shared" si="5"/>
        <v>0</v>
      </c>
      <c r="AS95" s="187"/>
      <c r="AT95" s="200"/>
      <c r="AU95" s="137"/>
      <c r="AV95" s="135"/>
      <c r="AW95" s="135"/>
      <c r="AX95" s="135"/>
      <c r="AY95" s="135"/>
      <c r="AZ95" s="136"/>
    </row>
    <row r="96" spans="1:52" ht="36" customHeight="1" x14ac:dyDescent="0.2">
      <c r="A96" s="73">
        <v>78</v>
      </c>
      <c r="B96" s="170"/>
      <c r="C96" s="167"/>
      <c r="D96" s="167"/>
      <c r="E96" s="167"/>
      <c r="F96" s="167"/>
      <c r="G96" s="167"/>
      <c r="H96" s="167"/>
      <c r="I96" s="167"/>
      <c r="J96" s="167"/>
      <c r="K96" s="167"/>
      <c r="L96" s="167"/>
      <c r="M96" s="167"/>
      <c r="N96" s="167"/>
      <c r="O96" s="167"/>
      <c r="P96" s="168"/>
      <c r="Q96" s="168"/>
      <c r="R96" s="169"/>
      <c r="S96" s="169"/>
      <c r="T96" s="169"/>
      <c r="U96" s="134"/>
      <c r="V96" s="135"/>
      <c r="W96" s="135"/>
      <c r="X96" s="136"/>
      <c r="Y96" s="132"/>
      <c r="Z96" s="133"/>
      <c r="AA96" s="133"/>
      <c r="AB96" s="186"/>
      <c r="AC96" s="186"/>
      <c r="AD96" s="185"/>
      <c r="AE96" s="185"/>
      <c r="AF96" s="185"/>
      <c r="AG96" s="187">
        <f t="shared" si="4"/>
        <v>0</v>
      </c>
      <c r="AH96" s="187"/>
      <c r="AI96" s="187"/>
      <c r="AJ96" s="53"/>
      <c r="AK96" s="188"/>
      <c r="AL96" s="188"/>
      <c r="AM96" s="186"/>
      <c r="AN96" s="186"/>
      <c r="AO96" s="185"/>
      <c r="AP96" s="185"/>
      <c r="AQ96" s="185"/>
      <c r="AR96" s="187">
        <f t="shared" si="5"/>
        <v>0</v>
      </c>
      <c r="AS96" s="187"/>
      <c r="AT96" s="200"/>
      <c r="AU96" s="137"/>
      <c r="AV96" s="135"/>
      <c r="AW96" s="135"/>
      <c r="AX96" s="135"/>
      <c r="AY96" s="135"/>
      <c r="AZ96" s="136"/>
    </row>
    <row r="97" spans="1:52" ht="36" customHeight="1" x14ac:dyDescent="0.2">
      <c r="A97" s="73">
        <v>79</v>
      </c>
      <c r="B97" s="170"/>
      <c r="C97" s="167"/>
      <c r="D97" s="167"/>
      <c r="E97" s="167"/>
      <c r="F97" s="167"/>
      <c r="G97" s="167"/>
      <c r="H97" s="167"/>
      <c r="I97" s="167"/>
      <c r="J97" s="167"/>
      <c r="K97" s="167"/>
      <c r="L97" s="167"/>
      <c r="M97" s="167"/>
      <c r="N97" s="167"/>
      <c r="O97" s="167"/>
      <c r="P97" s="168"/>
      <c r="Q97" s="168"/>
      <c r="R97" s="169"/>
      <c r="S97" s="169"/>
      <c r="T97" s="169"/>
      <c r="U97" s="134"/>
      <c r="V97" s="135"/>
      <c r="W97" s="135"/>
      <c r="X97" s="136"/>
      <c r="Y97" s="132"/>
      <c r="Z97" s="133"/>
      <c r="AA97" s="133"/>
      <c r="AB97" s="186"/>
      <c r="AC97" s="186"/>
      <c r="AD97" s="185"/>
      <c r="AE97" s="185"/>
      <c r="AF97" s="185"/>
      <c r="AG97" s="187">
        <f t="shared" si="4"/>
        <v>0</v>
      </c>
      <c r="AH97" s="187"/>
      <c r="AI97" s="187"/>
      <c r="AJ97" s="53"/>
      <c r="AK97" s="188"/>
      <c r="AL97" s="188"/>
      <c r="AM97" s="186"/>
      <c r="AN97" s="186"/>
      <c r="AO97" s="185"/>
      <c r="AP97" s="185"/>
      <c r="AQ97" s="185"/>
      <c r="AR97" s="187">
        <f t="shared" si="5"/>
        <v>0</v>
      </c>
      <c r="AS97" s="187"/>
      <c r="AT97" s="200"/>
      <c r="AU97" s="137"/>
      <c r="AV97" s="135"/>
      <c r="AW97" s="135"/>
      <c r="AX97" s="135"/>
      <c r="AY97" s="135"/>
      <c r="AZ97" s="136"/>
    </row>
    <row r="98" spans="1:52" ht="36" customHeight="1" x14ac:dyDescent="0.2">
      <c r="A98" s="73">
        <v>80</v>
      </c>
      <c r="B98" s="170"/>
      <c r="C98" s="167"/>
      <c r="D98" s="167"/>
      <c r="E98" s="167"/>
      <c r="F98" s="167"/>
      <c r="G98" s="167"/>
      <c r="H98" s="167"/>
      <c r="I98" s="167"/>
      <c r="J98" s="167"/>
      <c r="K98" s="167"/>
      <c r="L98" s="167"/>
      <c r="M98" s="167"/>
      <c r="N98" s="167"/>
      <c r="O98" s="167"/>
      <c r="P98" s="168"/>
      <c r="Q98" s="168"/>
      <c r="R98" s="169"/>
      <c r="S98" s="169"/>
      <c r="T98" s="169"/>
      <c r="U98" s="134"/>
      <c r="V98" s="135"/>
      <c r="W98" s="135"/>
      <c r="X98" s="136"/>
      <c r="Y98" s="132"/>
      <c r="Z98" s="133"/>
      <c r="AA98" s="133"/>
      <c r="AB98" s="186"/>
      <c r="AC98" s="186"/>
      <c r="AD98" s="185"/>
      <c r="AE98" s="185"/>
      <c r="AF98" s="185"/>
      <c r="AG98" s="187">
        <f t="shared" si="4"/>
        <v>0</v>
      </c>
      <c r="AH98" s="187"/>
      <c r="AI98" s="187"/>
      <c r="AJ98" s="53"/>
      <c r="AK98" s="188"/>
      <c r="AL98" s="188"/>
      <c r="AM98" s="186"/>
      <c r="AN98" s="186"/>
      <c r="AO98" s="185"/>
      <c r="AP98" s="185"/>
      <c r="AQ98" s="185"/>
      <c r="AR98" s="187">
        <f t="shared" si="5"/>
        <v>0</v>
      </c>
      <c r="AS98" s="187"/>
      <c r="AT98" s="200"/>
      <c r="AU98" s="137"/>
      <c r="AV98" s="135"/>
      <c r="AW98" s="135"/>
      <c r="AX98" s="135"/>
      <c r="AY98" s="135"/>
      <c r="AZ98" s="136"/>
    </row>
    <row r="99" spans="1:52" ht="36" customHeight="1" x14ac:dyDescent="0.2">
      <c r="A99" s="73">
        <v>81</v>
      </c>
      <c r="B99" s="170"/>
      <c r="C99" s="167"/>
      <c r="D99" s="167"/>
      <c r="E99" s="167"/>
      <c r="F99" s="167"/>
      <c r="G99" s="167"/>
      <c r="H99" s="167"/>
      <c r="I99" s="167"/>
      <c r="J99" s="167"/>
      <c r="K99" s="167"/>
      <c r="L99" s="167"/>
      <c r="M99" s="167"/>
      <c r="N99" s="167"/>
      <c r="O99" s="167"/>
      <c r="P99" s="168"/>
      <c r="Q99" s="168"/>
      <c r="R99" s="169"/>
      <c r="S99" s="169"/>
      <c r="T99" s="169"/>
      <c r="U99" s="134"/>
      <c r="V99" s="135"/>
      <c r="W99" s="135"/>
      <c r="X99" s="136"/>
      <c r="Y99" s="132"/>
      <c r="Z99" s="133"/>
      <c r="AA99" s="133"/>
      <c r="AB99" s="186"/>
      <c r="AC99" s="186"/>
      <c r="AD99" s="185"/>
      <c r="AE99" s="185"/>
      <c r="AF99" s="185"/>
      <c r="AG99" s="187">
        <f t="shared" si="4"/>
        <v>0</v>
      </c>
      <c r="AH99" s="187"/>
      <c r="AI99" s="187"/>
      <c r="AJ99" s="53"/>
      <c r="AK99" s="188"/>
      <c r="AL99" s="188"/>
      <c r="AM99" s="186"/>
      <c r="AN99" s="186"/>
      <c r="AO99" s="185"/>
      <c r="AP99" s="185"/>
      <c r="AQ99" s="185"/>
      <c r="AR99" s="187">
        <f t="shared" si="5"/>
        <v>0</v>
      </c>
      <c r="AS99" s="187"/>
      <c r="AT99" s="200"/>
      <c r="AU99" s="137"/>
      <c r="AV99" s="135"/>
      <c r="AW99" s="135"/>
      <c r="AX99" s="135"/>
      <c r="AY99" s="135"/>
      <c r="AZ99" s="136"/>
    </row>
    <row r="100" spans="1:52" ht="36" customHeight="1" x14ac:dyDescent="0.2">
      <c r="A100" s="73">
        <v>82</v>
      </c>
      <c r="B100" s="170"/>
      <c r="C100" s="167"/>
      <c r="D100" s="167"/>
      <c r="E100" s="167"/>
      <c r="F100" s="167"/>
      <c r="G100" s="167"/>
      <c r="H100" s="167"/>
      <c r="I100" s="167"/>
      <c r="J100" s="167"/>
      <c r="K100" s="167"/>
      <c r="L100" s="167"/>
      <c r="M100" s="167"/>
      <c r="N100" s="167"/>
      <c r="O100" s="167"/>
      <c r="P100" s="168"/>
      <c r="Q100" s="168"/>
      <c r="R100" s="169"/>
      <c r="S100" s="169"/>
      <c r="T100" s="169"/>
      <c r="U100" s="134"/>
      <c r="V100" s="135"/>
      <c r="W100" s="135"/>
      <c r="X100" s="136"/>
      <c r="Y100" s="132"/>
      <c r="Z100" s="133"/>
      <c r="AA100" s="133"/>
      <c r="AB100" s="186"/>
      <c r="AC100" s="186"/>
      <c r="AD100" s="185"/>
      <c r="AE100" s="185"/>
      <c r="AF100" s="185"/>
      <c r="AG100" s="187">
        <f t="shared" si="4"/>
        <v>0</v>
      </c>
      <c r="AH100" s="187"/>
      <c r="AI100" s="187"/>
      <c r="AJ100" s="53"/>
      <c r="AK100" s="188"/>
      <c r="AL100" s="188"/>
      <c r="AM100" s="186"/>
      <c r="AN100" s="186"/>
      <c r="AO100" s="185"/>
      <c r="AP100" s="185"/>
      <c r="AQ100" s="185"/>
      <c r="AR100" s="187">
        <f t="shared" si="5"/>
        <v>0</v>
      </c>
      <c r="AS100" s="187"/>
      <c r="AT100" s="200"/>
      <c r="AU100" s="137"/>
      <c r="AV100" s="135"/>
      <c r="AW100" s="135"/>
      <c r="AX100" s="135"/>
      <c r="AY100" s="135"/>
      <c r="AZ100" s="136"/>
    </row>
    <row r="101" spans="1:52" ht="36" customHeight="1" x14ac:dyDescent="0.2">
      <c r="A101" s="73">
        <v>83</v>
      </c>
      <c r="B101" s="170"/>
      <c r="C101" s="167"/>
      <c r="D101" s="167"/>
      <c r="E101" s="167"/>
      <c r="F101" s="167"/>
      <c r="G101" s="167"/>
      <c r="H101" s="167"/>
      <c r="I101" s="167"/>
      <c r="J101" s="167"/>
      <c r="K101" s="167"/>
      <c r="L101" s="167"/>
      <c r="M101" s="167"/>
      <c r="N101" s="167"/>
      <c r="O101" s="167"/>
      <c r="P101" s="168"/>
      <c r="Q101" s="168"/>
      <c r="R101" s="169"/>
      <c r="S101" s="169"/>
      <c r="T101" s="169"/>
      <c r="U101" s="134"/>
      <c r="V101" s="135"/>
      <c r="W101" s="135"/>
      <c r="X101" s="136"/>
      <c r="Y101" s="132"/>
      <c r="Z101" s="133"/>
      <c r="AA101" s="133"/>
      <c r="AB101" s="186"/>
      <c r="AC101" s="186"/>
      <c r="AD101" s="185"/>
      <c r="AE101" s="185"/>
      <c r="AF101" s="185"/>
      <c r="AG101" s="187">
        <f t="shared" si="4"/>
        <v>0</v>
      </c>
      <c r="AH101" s="187"/>
      <c r="AI101" s="187"/>
      <c r="AJ101" s="53"/>
      <c r="AK101" s="188"/>
      <c r="AL101" s="188"/>
      <c r="AM101" s="186"/>
      <c r="AN101" s="186"/>
      <c r="AO101" s="185"/>
      <c r="AP101" s="185"/>
      <c r="AQ101" s="185"/>
      <c r="AR101" s="187">
        <f t="shared" si="5"/>
        <v>0</v>
      </c>
      <c r="AS101" s="187"/>
      <c r="AT101" s="200"/>
      <c r="AU101" s="137"/>
      <c r="AV101" s="135"/>
      <c r="AW101" s="135"/>
      <c r="AX101" s="135"/>
      <c r="AY101" s="135"/>
      <c r="AZ101" s="136"/>
    </row>
    <row r="102" spans="1:52" ht="36" customHeight="1" x14ac:dyDescent="0.2">
      <c r="A102" s="73">
        <v>84</v>
      </c>
      <c r="B102" s="170"/>
      <c r="C102" s="167"/>
      <c r="D102" s="167"/>
      <c r="E102" s="167"/>
      <c r="F102" s="167"/>
      <c r="G102" s="167"/>
      <c r="H102" s="167"/>
      <c r="I102" s="167"/>
      <c r="J102" s="167"/>
      <c r="K102" s="167"/>
      <c r="L102" s="167"/>
      <c r="M102" s="167"/>
      <c r="N102" s="167"/>
      <c r="O102" s="167"/>
      <c r="P102" s="168"/>
      <c r="Q102" s="168"/>
      <c r="R102" s="169"/>
      <c r="S102" s="169"/>
      <c r="T102" s="169"/>
      <c r="U102" s="134"/>
      <c r="V102" s="135"/>
      <c r="W102" s="135"/>
      <c r="X102" s="136"/>
      <c r="Y102" s="132"/>
      <c r="Z102" s="133"/>
      <c r="AA102" s="133"/>
      <c r="AB102" s="186"/>
      <c r="AC102" s="186"/>
      <c r="AD102" s="185"/>
      <c r="AE102" s="185"/>
      <c r="AF102" s="185"/>
      <c r="AG102" s="187">
        <f t="shared" si="4"/>
        <v>0</v>
      </c>
      <c r="AH102" s="187"/>
      <c r="AI102" s="187"/>
      <c r="AJ102" s="53"/>
      <c r="AK102" s="188"/>
      <c r="AL102" s="188"/>
      <c r="AM102" s="186"/>
      <c r="AN102" s="186"/>
      <c r="AO102" s="185"/>
      <c r="AP102" s="185"/>
      <c r="AQ102" s="185"/>
      <c r="AR102" s="187">
        <f t="shared" si="5"/>
        <v>0</v>
      </c>
      <c r="AS102" s="187"/>
      <c r="AT102" s="200"/>
      <c r="AU102" s="137"/>
      <c r="AV102" s="135"/>
      <c r="AW102" s="135"/>
      <c r="AX102" s="135"/>
      <c r="AY102" s="135"/>
      <c r="AZ102" s="136"/>
    </row>
    <row r="103" spans="1:52" ht="36" customHeight="1" x14ac:dyDescent="0.2">
      <c r="A103" s="73">
        <v>85</v>
      </c>
      <c r="B103" s="170"/>
      <c r="C103" s="167"/>
      <c r="D103" s="167"/>
      <c r="E103" s="167"/>
      <c r="F103" s="167"/>
      <c r="G103" s="167"/>
      <c r="H103" s="167"/>
      <c r="I103" s="167"/>
      <c r="J103" s="167"/>
      <c r="K103" s="167"/>
      <c r="L103" s="167"/>
      <c r="M103" s="167"/>
      <c r="N103" s="167"/>
      <c r="O103" s="167"/>
      <c r="P103" s="168"/>
      <c r="Q103" s="168"/>
      <c r="R103" s="169"/>
      <c r="S103" s="169"/>
      <c r="T103" s="169"/>
      <c r="U103" s="134"/>
      <c r="V103" s="135"/>
      <c r="W103" s="135"/>
      <c r="X103" s="136"/>
      <c r="Y103" s="132"/>
      <c r="Z103" s="133"/>
      <c r="AA103" s="133"/>
      <c r="AB103" s="186"/>
      <c r="AC103" s="186"/>
      <c r="AD103" s="185"/>
      <c r="AE103" s="185"/>
      <c r="AF103" s="185"/>
      <c r="AG103" s="187">
        <f t="shared" si="4"/>
        <v>0</v>
      </c>
      <c r="AH103" s="187"/>
      <c r="AI103" s="187"/>
      <c r="AJ103" s="53"/>
      <c r="AK103" s="188"/>
      <c r="AL103" s="188"/>
      <c r="AM103" s="186"/>
      <c r="AN103" s="186"/>
      <c r="AO103" s="185"/>
      <c r="AP103" s="185"/>
      <c r="AQ103" s="185"/>
      <c r="AR103" s="187">
        <f t="shared" si="5"/>
        <v>0</v>
      </c>
      <c r="AS103" s="187"/>
      <c r="AT103" s="200"/>
      <c r="AU103" s="137"/>
      <c r="AV103" s="135"/>
      <c r="AW103" s="135"/>
      <c r="AX103" s="135"/>
      <c r="AY103" s="135"/>
      <c r="AZ103" s="136"/>
    </row>
    <row r="104" spans="1:52" ht="36" customHeight="1" x14ac:dyDescent="0.2">
      <c r="A104" s="73">
        <v>86</v>
      </c>
      <c r="B104" s="170"/>
      <c r="C104" s="167"/>
      <c r="D104" s="167"/>
      <c r="E104" s="167"/>
      <c r="F104" s="167"/>
      <c r="G104" s="167"/>
      <c r="H104" s="167"/>
      <c r="I104" s="167"/>
      <c r="J104" s="167"/>
      <c r="K104" s="167"/>
      <c r="L104" s="167"/>
      <c r="M104" s="167"/>
      <c r="N104" s="167"/>
      <c r="O104" s="167"/>
      <c r="P104" s="168"/>
      <c r="Q104" s="168"/>
      <c r="R104" s="169"/>
      <c r="S104" s="169"/>
      <c r="T104" s="169"/>
      <c r="U104" s="134"/>
      <c r="V104" s="135"/>
      <c r="W104" s="135"/>
      <c r="X104" s="136"/>
      <c r="Y104" s="132"/>
      <c r="Z104" s="133"/>
      <c r="AA104" s="133"/>
      <c r="AB104" s="186"/>
      <c r="AC104" s="186"/>
      <c r="AD104" s="185"/>
      <c r="AE104" s="185"/>
      <c r="AF104" s="185"/>
      <c r="AG104" s="187">
        <f t="shared" si="4"/>
        <v>0</v>
      </c>
      <c r="AH104" s="187"/>
      <c r="AI104" s="187"/>
      <c r="AJ104" s="53"/>
      <c r="AK104" s="188"/>
      <c r="AL104" s="188"/>
      <c r="AM104" s="186"/>
      <c r="AN104" s="186"/>
      <c r="AO104" s="185"/>
      <c r="AP104" s="185"/>
      <c r="AQ104" s="185"/>
      <c r="AR104" s="187">
        <f t="shared" si="5"/>
        <v>0</v>
      </c>
      <c r="AS104" s="187"/>
      <c r="AT104" s="200"/>
      <c r="AU104" s="137"/>
      <c r="AV104" s="135"/>
      <c r="AW104" s="135"/>
      <c r="AX104" s="135"/>
      <c r="AY104" s="135"/>
      <c r="AZ104" s="136"/>
    </row>
    <row r="105" spans="1:52" ht="36" customHeight="1" x14ac:dyDescent="0.2">
      <c r="A105" s="73">
        <v>87</v>
      </c>
      <c r="B105" s="170"/>
      <c r="C105" s="167"/>
      <c r="D105" s="167"/>
      <c r="E105" s="167"/>
      <c r="F105" s="167"/>
      <c r="G105" s="167"/>
      <c r="H105" s="167"/>
      <c r="I105" s="167"/>
      <c r="J105" s="167"/>
      <c r="K105" s="167"/>
      <c r="L105" s="167"/>
      <c r="M105" s="167"/>
      <c r="N105" s="167"/>
      <c r="O105" s="167"/>
      <c r="P105" s="168"/>
      <c r="Q105" s="168"/>
      <c r="R105" s="169"/>
      <c r="S105" s="169"/>
      <c r="T105" s="169"/>
      <c r="U105" s="134"/>
      <c r="V105" s="135"/>
      <c r="W105" s="135"/>
      <c r="X105" s="136"/>
      <c r="Y105" s="132"/>
      <c r="Z105" s="133"/>
      <c r="AA105" s="133"/>
      <c r="AB105" s="186"/>
      <c r="AC105" s="186"/>
      <c r="AD105" s="185"/>
      <c r="AE105" s="185"/>
      <c r="AF105" s="185"/>
      <c r="AG105" s="187">
        <f t="shared" si="4"/>
        <v>0</v>
      </c>
      <c r="AH105" s="187"/>
      <c r="AI105" s="187"/>
      <c r="AJ105" s="53"/>
      <c r="AK105" s="188"/>
      <c r="AL105" s="188"/>
      <c r="AM105" s="186"/>
      <c r="AN105" s="186"/>
      <c r="AO105" s="185"/>
      <c r="AP105" s="185"/>
      <c r="AQ105" s="185"/>
      <c r="AR105" s="187">
        <f t="shared" si="5"/>
        <v>0</v>
      </c>
      <c r="AS105" s="187"/>
      <c r="AT105" s="200"/>
      <c r="AU105" s="137"/>
      <c r="AV105" s="135"/>
      <c r="AW105" s="135"/>
      <c r="AX105" s="135"/>
      <c r="AY105" s="135"/>
      <c r="AZ105" s="136"/>
    </row>
    <row r="106" spans="1:52" ht="36" customHeight="1" x14ac:dyDescent="0.2">
      <c r="A106" s="73">
        <v>88</v>
      </c>
      <c r="B106" s="170"/>
      <c r="C106" s="167"/>
      <c r="D106" s="167"/>
      <c r="E106" s="167"/>
      <c r="F106" s="167"/>
      <c r="G106" s="167"/>
      <c r="H106" s="167"/>
      <c r="I106" s="167"/>
      <c r="J106" s="167"/>
      <c r="K106" s="167"/>
      <c r="L106" s="167"/>
      <c r="M106" s="167"/>
      <c r="N106" s="167"/>
      <c r="O106" s="167"/>
      <c r="P106" s="168"/>
      <c r="Q106" s="168"/>
      <c r="R106" s="169"/>
      <c r="S106" s="169"/>
      <c r="T106" s="169"/>
      <c r="U106" s="134"/>
      <c r="V106" s="135"/>
      <c r="W106" s="135"/>
      <c r="X106" s="136"/>
      <c r="Y106" s="132"/>
      <c r="Z106" s="133"/>
      <c r="AA106" s="133"/>
      <c r="AB106" s="186"/>
      <c r="AC106" s="186"/>
      <c r="AD106" s="185"/>
      <c r="AE106" s="185"/>
      <c r="AF106" s="185"/>
      <c r="AG106" s="187">
        <f t="shared" si="4"/>
        <v>0</v>
      </c>
      <c r="AH106" s="187"/>
      <c r="AI106" s="187"/>
      <c r="AJ106" s="53"/>
      <c r="AK106" s="188"/>
      <c r="AL106" s="188"/>
      <c r="AM106" s="186"/>
      <c r="AN106" s="186"/>
      <c r="AO106" s="185"/>
      <c r="AP106" s="185"/>
      <c r="AQ106" s="185"/>
      <c r="AR106" s="187">
        <f t="shared" si="5"/>
        <v>0</v>
      </c>
      <c r="AS106" s="187"/>
      <c r="AT106" s="200"/>
      <c r="AU106" s="137"/>
      <c r="AV106" s="135"/>
      <c r="AW106" s="135"/>
      <c r="AX106" s="135"/>
      <c r="AY106" s="135"/>
      <c r="AZ106" s="136"/>
    </row>
    <row r="107" spans="1:52" ht="36" customHeight="1" x14ac:dyDescent="0.2">
      <c r="A107" s="73">
        <v>89</v>
      </c>
      <c r="B107" s="170"/>
      <c r="C107" s="167"/>
      <c r="D107" s="167"/>
      <c r="E107" s="167"/>
      <c r="F107" s="167"/>
      <c r="G107" s="167"/>
      <c r="H107" s="167"/>
      <c r="I107" s="167"/>
      <c r="J107" s="167"/>
      <c r="K107" s="167"/>
      <c r="L107" s="167"/>
      <c r="M107" s="167"/>
      <c r="N107" s="167"/>
      <c r="O107" s="167"/>
      <c r="P107" s="168"/>
      <c r="Q107" s="168"/>
      <c r="R107" s="169"/>
      <c r="S107" s="169"/>
      <c r="T107" s="169"/>
      <c r="U107" s="134"/>
      <c r="V107" s="135"/>
      <c r="W107" s="135"/>
      <c r="X107" s="136"/>
      <c r="Y107" s="132"/>
      <c r="Z107" s="133"/>
      <c r="AA107" s="133"/>
      <c r="AB107" s="186"/>
      <c r="AC107" s="186"/>
      <c r="AD107" s="185"/>
      <c r="AE107" s="185"/>
      <c r="AF107" s="185"/>
      <c r="AG107" s="187">
        <f t="shared" si="4"/>
        <v>0</v>
      </c>
      <c r="AH107" s="187"/>
      <c r="AI107" s="187"/>
      <c r="AJ107" s="53"/>
      <c r="AK107" s="188"/>
      <c r="AL107" s="188"/>
      <c r="AM107" s="186"/>
      <c r="AN107" s="186"/>
      <c r="AO107" s="185"/>
      <c r="AP107" s="185"/>
      <c r="AQ107" s="185"/>
      <c r="AR107" s="187">
        <f t="shared" si="5"/>
        <v>0</v>
      </c>
      <c r="AS107" s="187"/>
      <c r="AT107" s="200"/>
      <c r="AU107" s="137"/>
      <c r="AV107" s="135"/>
      <c r="AW107" s="135"/>
      <c r="AX107" s="135"/>
      <c r="AY107" s="135"/>
      <c r="AZ107" s="136"/>
    </row>
    <row r="108" spans="1:52" ht="36" customHeight="1" x14ac:dyDescent="0.2">
      <c r="A108" s="73">
        <v>90</v>
      </c>
      <c r="B108" s="170"/>
      <c r="C108" s="167"/>
      <c r="D108" s="167"/>
      <c r="E108" s="167"/>
      <c r="F108" s="167"/>
      <c r="G108" s="167"/>
      <c r="H108" s="167"/>
      <c r="I108" s="167"/>
      <c r="J108" s="167"/>
      <c r="K108" s="167"/>
      <c r="L108" s="167"/>
      <c r="M108" s="167"/>
      <c r="N108" s="167"/>
      <c r="O108" s="167"/>
      <c r="P108" s="168"/>
      <c r="Q108" s="168"/>
      <c r="R108" s="169"/>
      <c r="S108" s="169"/>
      <c r="T108" s="169"/>
      <c r="U108" s="134"/>
      <c r="V108" s="135"/>
      <c r="W108" s="135"/>
      <c r="X108" s="136"/>
      <c r="Y108" s="132"/>
      <c r="Z108" s="133"/>
      <c r="AA108" s="133"/>
      <c r="AB108" s="186"/>
      <c r="AC108" s="186"/>
      <c r="AD108" s="185"/>
      <c r="AE108" s="185"/>
      <c r="AF108" s="185"/>
      <c r="AG108" s="187">
        <f t="shared" si="4"/>
        <v>0</v>
      </c>
      <c r="AH108" s="187"/>
      <c r="AI108" s="187"/>
      <c r="AJ108" s="53"/>
      <c r="AK108" s="188"/>
      <c r="AL108" s="188"/>
      <c r="AM108" s="186"/>
      <c r="AN108" s="186"/>
      <c r="AO108" s="185"/>
      <c r="AP108" s="185"/>
      <c r="AQ108" s="185"/>
      <c r="AR108" s="187">
        <f t="shared" si="5"/>
        <v>0</v>
      </c>
      <c r="AS108" s="187"/>
      <c r="AT108" s="200"/>
      <c r="AU108" s="137"/>
      <c r="AV108" s="135"/>
      <c r="AW108" s="135"/>
      <c r="AX108" s="135"/>
      <c r="AY108" s="135"/>
      <c r="AZ108" s="136"/>
    </row>
    <row r="109" spans="1:52" ht="36" customHeight="1" x14ac:dyDescent="0.2">
      <c r="A109" s="73">
        <v>91</v>
      </c>
      <c r="B109" s="170"/>
      <c r="C109" s="167"/>
      <c r="D109" s="167"/>
      <c r="E109" s="167"/>
      <c r="F109" s="167"/>
      <c r="G109" s="167"/>
      <c r="H109" s="167"/>
      <c r="I109" s="167"/>
      <c r="J109" s="167"/>
      <c r="K109" s="167"/>
      <c r="L109" s="167"/>
      <c r="M109" s="167"/>
      <c r="N109" s="167"/>
      <c r="O109" s="167"/>
      <c r="P109" s="168"/>
      <c r="Q109" s="168"/>
      <c r="R109" s="169"/>
      <c r="S109" s="169"/>
      <c r="T109" s="169"/>
      <c r="U109" s="134"/>
      <c r="V109" s="135"/>
      <c r="W109" s="135"/>
      <c r="X109" s="136"/>
      <c r="Y109" s="132"/>
      <c r="Z109" s="133"/>
      <c r="AA109" s="133"/>
      <c r="AB109" s="186"/>
      <c r="AC109" s="186"/>
      <c r="AD109" s="185"/>
      <c r="AE109" s="185"/>
      <c r="AF109" s="185"/>
      <c r="AG109" s="187">
        <f t="shared" si="4"/>
        <v>0</v>
      </c>
      <c r="AH109" s="187"/>
      <c r="AI109" s="187"/>
      <c r="AJ109" s="53"/>
      <c r="AK109" s="188"/>
      <c r="AL109" s="188"/>
      <c r="AM109" s="186"/>
      <c r="AN109" s="186"/>
      <c r="AO109" s="185"/>
      <c r="AP109" s="185"/>
      <c r="AQ109" s="185"/>
      <c r="AR109" s="187">
        <f t="shared" si="5"/>
        <v>0</v>
      </c>
      <c r="AS109" s="187"/>
      <c r="AT109" s="200"/>
      <c r="AU109" s="137"/>
      <c r="AV109" s="135"/>
      <c r="AW109" s="135"/>
      <c r="AX109" s="135"/>
      <c r="AY109" s="135"/>
      <c r="AZ109" s="136"/>
    </row>
    <row r="110" spans="1:52" ht="36" customHeight="1" x14ac:dyDescent="0.2">
      <c r="A110" s="73">
        <v>92</v>
      </c>
      <c r="B110" s="170"/>
      <c r="C110" s="167"/>
      <c r="D110" s="167"/>
      <c r="E110" s="167"/>
      <c r="F110" s="167"/>
      <c r="G110" s="167"/>
      <c r="H110" s="167"/>
      <c r="I110" s="167"/>
      <c r="J110" s="167"/>
      <c r="K110" s="167"/>
      <c r="L110" s="167"/>
      <c r="M110" s="167"/>
      <c r="N110" s="167"/>
      <c r="O110" s="167"/>
      <c r="P110" s="168"/>
      <c r="Q110" s="168"/>
      <c r="R110" s="169"/>
      <c r="S110" s="169"/>
      <c r="T110" s="169"/>
      <c r="U110" s="134"/>
      <c r="V110" s="135"/>
      <c r="W110" s="135"/>
      <c r="X110" s="136"/>
      <c r="Y110" s="132"/>
      <c r="Z110" s="133"/>
      <c r="AA110" s="133"/>
      <c r="AB110" s="186"/>
      <c r="AC110" s="186"/>
      <c r="AD110" s="185"/>
      <c r="AE110" s="185"/>
      <c r="AF110" s="185"/>
      <c r="AG110" s="187">
        <f t="shared" si="4"/>
        <v>0</v>
      </c>
      <c r="AH110" s="187"/>
      <c r="AI110" s="187"/>
      <c r="AJ110" s="53"/>
      <c r="AK110" s="188"/>
      <c r="AL110" s="188"/>
      <c r="AM110" s="186"/>
      <c r="AN110" s="186"/>
      <c r="AO110" s="185"/>
      <c r="AP110" s="185"/>
      <c r="AQ110" s="185"/>
      <c r="AR110" s="187">
        <f t="shared" si="5"/>
        <v>0</v>
      </c>
      <c r="AS110" s="187"/>
      <c r="AT110" s="200"/>
      <c r="AU110" s="137"/>
      <c r="AV110" s="135"/>
      <c r="AW110" s="135"/>
      <c r="AX110" s="135"/>
      <c r="AY110" s="135"/>
      <c r="AZ110" s="136"/>
    </row>
    <row r="111" spans="1:52" ht="36" customHeight="1" x14ac:dyDescent="0.2">
      <c r="A111" s="73">
        <v>93</v>
      </c>
      <c r="B111" s="170"/>
      <c r="C111" s="167"/>
      <c r="D111" s="167"/>
      <c r="E111" s="167"/>
      <c r="F111" s="167"/>
      <c r="G111" s="167"/>
      <c r="H111" s="167"/>
      <c r="I111" s="167"/>
      <c r="J111" s="167"/>
      <c r="K111" s="167"/>
      <c r="L111" s="167"/>
      <c r="M111" s="167"/>
      <c r="N111" s="167"/>
      <c r="O111" s="167"/>
      <c r="P111" s="168"/>
      <c r="Q111" s="168"/>
      <c r="R111" s="169"/>
      <c r="S111" s="169"/>
      <c r="T111" s="169"/>
      <c r="U111" s="134"/>
      <c r="V111" s="135"/>
      <c r="W111" s="135"/>
      <c r="X111" s="136"/>
      <c r="Y111" s="132"/>
      <c r="Z111" s="133"/>
      <c r="AA111" s="133"/>
      <c r="AB111" s="186"/>
      <c r="AC111" s="186"/>
      <c r="AD111" s="185"/>
      <c r="AE111" s="185"/>
      <c r="AF111" s="185"/>
      <c r="AG111" s="187">
        <f t="shared" si="4"/>
        <v>0</v>
      </c>
      <c r="AH111" s="187"/>
      <c r="AI111" s="187"/>
      <c r="AJ111" s="53"/>
      <c r="AK111" s="188"/>
      <c r="AL111" s="188"/>
      <c r="AM111" s="186"/>
      <c r="AN111" s="186"/>
      <c r="AO111" s="185"/>
      <c r="AP111" s="185"/>
      <c r="AQ111" s="185"/>
      <c r="AR111" s="187">
        <f t="shared" si="5"/>
        <v>0</v>
      </c>
      <c r="AS111" s="187"/>
      <c r="AT111" s="200"/>
      <c r="AU111" s="137"/>
      <c r="AV111" s="135"/>
      <c r="AW111" s="135"/>
      <c r="AX111" s="135"/>
      <c r="AY111" s="135"/>
      <c r="AZ111" s="136"/>
    </row>
    <row r="112" spans="1:52" ht="36" customHeight="1" x14ac:dyDescent="0.2">
      <c r="A112" s="73">
        <v>94</v>
      </c>
      <c r="B112" s="170"/>
      <c r="C112" s="167"/>
      <c r="D112" s="167"/>
      <c r="E112" s="167"/>
      <c r="F112" s="167"/>
      <c r="G112" s="167"/>
      <c r="H112" s="167"/>
      <c r="I112" s="167"/>
      <c r="J112" s="167"/>
      <c r="K112" s="167"/>
      <c r="L112" s="167"/>
      <c r="M112" s="167"/>
      <c r="N112" s="167"/>
      <c r="O112" s="167"/>
      <c r="P112" s="168"/>
      <c r="Q112" s="168"/>
      <c r="R112" s="169"/>
      <c r="S112" s="169"/>
      <c r="T112" s="169"/>
      <c r="U112" s="134"/>
      <c r="V112" s="135"/>
      <c r="W112" s="135"/>
      <c r="X112" s="136"/>
      <c r="Y112" s="132"/>
      <c r="Z112" s="133"/>
      <c r="AA112" s="133"/>
      <c r="AB112" s="186"/>
      <c r="AC112" s="186"/>
      <c r="AD112" s="185"/>
      <c r="AE112" s="185"/>
      <c r="AF112" s="185"/>
      <c r="AG112" s="187">
        <f t="shared" si="4"/>
        <v>0</v>
      </c>
      <c r="AH112" s="187"/>
      <c r="AI112" s="187"/>
      <c r="AJ112" s="53"/>
      <c r="AK112" s="188"/>
      <c r="AL112" s="188"/>
      <c r="AM112" s="186"/>
      <c r="AN112" s="186"/>
      <c r="AO112" s="185"/>
      <c r="AP112" s="185"/>
      <c r="AQ112" s="185"/>
      <c r="AR112" s="187">
        <f t="shared" si="5"/>
        <v>0</v>
      </c>
      <c r="AS112" s="187"/>
      <c r="AT112" s="200"/>
      <c r="AU112" s="137"/>
      <c r="AV112" s="135"/>
      <c r="AW112" s="135"/>
      <c r="AX112" s="135"/>
      <c r="AY112" s="135"/>
      <c r="AZ112" s="136"/>
    </row>
    <row r="113" spans="1:52" ht="36" customHeight="1" x14ac:dyDescent="0.2">
      <c r="A113" s="73">
        <v>95</v>
      </c>
      <c r="B113" s="170"/>
      <c r="C113" s="167"/>
      <c r="D113" s="167"/>
      <c r="E113" s="167"/>
      <c r="F113" s="167"/>
      <c r="G113" s="167"/>
      <c r="H113" s="167"/>
      <c r="I113" s="167"/>
      <c r="J113" s="167"/>
      <c r="K113" s="167"/>
      <c r="L113" s="167"/>
      <c r="M113" s="167"/>
      <c r="N113" s="167"/>
      <c r="O113" s="167"/>
      <c r="P113" s="168"/>
      <c r="Q113" s="168"/>
      <c r="R113" s="169"/>
      <c r="S113" s="169"/>
      <c r="T113" s="169"/>
      <c r="U113" s="134"/>
      <c r="V113" s="135"/>
      <c r="W113" s="135"/>
      <c r="X113" s="136"/>
      <c r="Y113" s="132"/>
      <c r="Z113" s="133"/>
      <c r="AA113" s="133"/>
      <c r="AB113" s="186"/>
      <c r="AC113" s="186"/>
      <c r="AD113" s="185"/>
      <c r="AE113" s="185"/>
      <c r="AF113" s="185"/>
      <c r="AG113" s="187">
        <f t="shared" si="4"/>
        <v>0</v>
      </c>
      <c r="AH113" s="187"/>
      <c r="AI113" s="187"/>
      <c r="AJ113" s="53"/>
      <c r="AK113" s="188"/>
      <c r="AL113" s="188"/>
      <c r="AM113" s="186"/>
      <c r="AN113" s="186"/>
      <c r="AO113" s="185"/>
      <c r="AP113" s="185"/>
      <c r="AQ113" s="185"/>
      <c r="AR113" s="187">
        <f t="shared" si="5"/>
        <v>0</v>
      </c>
      <c r="AS113" s="187"/>
      <c r="AT113" s="200"/>
      <c r="AU113" s="137"/>
      <c r="AV113" s="135"/>
      <c r="AW113" s="135"/>
      <c r="AX113" s="135"/>
      <c r="AY113" s="135"/>
      <c r="AZ113" s="136"/>
    </row>
    <row r="114" spans="1:52" ht="36" customHeight="1" x14ac:dyDescent="0.2">
      <c r="A114" s="73">
        <v>96</v>
      </c>
      <c r="B114" s="170"/>
      <c r="C114" s="167"/>
      <c r="D114" s="167"/>
      <c r="E114" s="167"/>
      <c r="F114" s="167"/>
      <c r="G114" s="167"/>
      <c r="H114" s="167"/>
      <c r="I114" s="167"/>
      <c r="J114" s="167"/>
      <c r="K114" s="167"/>
      <c r="L114" s="167"/>
      <c r="M114" s="167"/>
      <c r="N114" s="167"/>
      <c r="O114" s="167"/>
      <c r="P114" s="168"/>
      <c r="Q114" s="168"/>
      <c r="R114" s="169"/>
      <c r="S114" s="169"/>
      <c r="T114" s="169"/>
      <c r="U114" s="134"/>
      <c r="V114" s="135"/>
      <c r="W114" s="135"/>
      <c r="X114" s="136"/>
      <c r="Y114" s="132"/>
      <c r="Z114" s="133"/>
      <c r="AA114" s="133"/>
      <c r="AB114" s="186"/>
      <c r="AC114" s="186"/>
      <c r="AD114" s="185"/>
      <c r="AE114" s="185"/>
      <c r="AF114" s="185"/>
      <c r="AG114" s="187">
        <f t="shared" si="4"/>
        <v>0</v>
      </c>
      <c r="AH114" s="187"/>
      <c r="AI114" s="187"/>
      <c r="AJ114" s="53"/>
      <c r="AK114" s="188"/>
      <c r="AL114" s="188"/>
      <c r="AM114" s="186"/>
      <c r="AN114" s="186"/>
      <c r="AO114" s="185"/>
      <c r="AP114" s="185"/>
      <c r="AQ114" s="185"/>
      <c r="AR114" s="187">
        <f t="shared" si="5"/>
        <v>0</v>
      </c>
      <c r="AS114" s="187"/>
      <c r="AT114" s="200"/>
      <c r="AU114" s="137"/>
      <c r="AV114" s="135"/>
      <c r="AW114" s="135"/>
      <c r="AX114" s="135"/>
      <c r="AY114" s="135"/>
      <c r="AZ114" s="136"/>
    </row>
    <row r="115" spans="1:52" ht="36" customHeight="1" x14ac:dyDescent="0.2">
      <c r="A115" s="73">
        <v>97</v>
      </c>
      <c r="B115" s="170"/>
      <c r="C115" s="167"/>
      <c r="D115" s="167"/>
      <c r="E115" s="167"/>
      <c r="F115" s="167"/>
      <c r="G115" s="167"/>
      <c r="H115" s="167"/>
      <c r="I115" s="167"/>
      <c r="J115" s="167"/>
      <c r="K115" s="167"/>
      <c r="L115" s="167"/>
      <c r="M115" s="167"/>
      <c r="N115" s="167"/>
      <c r="O115" s="167"/>
      <c r="P115" s="168"/>
      <c r="Q115" s="168"/>
      <c r="R115" s="169"/>
      <c r="S115" s="169"/>
      <c r="T115" s="169"/>
      <c r="U115" s="134"/>
      <c r="V115" s="135"/>
      <c r="W115" s="135"/>
      <c r="X115" s="136"/>
      <c r="Y115" s="132"/>
      <c r="Z115" s="133"/>
      <c r="AA115" s="133"/>
      <c r="AB115" s="186"/>
      <c r="AC115" s="186"/>
      <c r="AD115" s="185"/>
      <c r="AE115" s="185"/>
      <c r="AF115" s="185"/>
      <c r="AG115" s="187">
        <f t="shared" ref="AG115:AG146" si="6">AD115*AB115</f>
        <v>0</v>
      </c>
      <c r="AH115" s="187"/>
      <c r="AI115" s="187"/>
      <c r="AJ115" s="53"/>
      <c r="AK115" s="188"/>
      <c r="AL115" s="188"/>
      <c r="AM115" s="186"/>
      <c r="AN115" s="186"/>
      <c r="AO115" s="185"/>
      <c r="AP115" s="185"/>
      <c r="AQ115" s="185"/>
      <c r="AR115" s="187">
        <f t="shared" ref="AR115:AR146" si="7">AO115*AM115</f>
        <v>0</v>
      </c>
      <c r="AS115" s="187"/>
      <c r="AT115" s="200"/>
      <c r="AU115" s="137"/>
      <c r="AV115" s="135"/>
      <c r="AW115" s="135"/>
      <c r="AX115" s="135"/>
      <c r="AY115" s="135"/>
      <c r="AZ115" s="136"/>
    </row>
    <row r="116" spans="1:52" ht="36" customHeight="1" x14ac:dyDescent="0.2">
      <c r="A116" s="73">
        <v>98</v>
      </c>
      <c r="B116" s="170"/>
      <c r="C116" s="167"/>
      <c r="D116" s="167"/>
      <c r="E116" s="167"/>
      <c r="F116" s="167"/>
      <c r="G116" s="167"/>
      <c r="H116" s="167"/>
      <c r="I116" s="167"/>
      <c r="J116" s="167"/>
      <c r="K116" s="167"/>
      <c r="L116" s="167"/>
      <c r="M116" s="167"/>
      <c r="N116" s="167"/>
      <c r="O116" s="167"/>
      <c r="P116" s="168"/>
      <c r="Q116" s="168"/>
      <c r="R116" s="169"/>
      <c r="S116" s="169"/>
      <c r="T116" s="169"/>
      <c r="U116" s="134"/>
      <c r="V116" s="135"/>
      <c r="W116" s="135"/>
      <c r="X116" s="136"/>
      <c r="Y116" s="132"/>
      <c r="Z116" s="133"/>
      <c r="AA116" s="133"/>
      <c r="AB116" s="186"/>
      <c r="AC116" s="186"/>
      <c r="AD116" s="185"/>
      <c r="AE116" s="185"/>
      <c r="AF116" s="185"/>
      <c r="AG116" s="187">
        <f t="shared" si="6"/>
        <v>0</v>
      </c>
      <c r="AH116" s="187"/>
      <c r="AI116" s="187"/>
      <c r="AJ116" s="53"/>
      <c r="AK116" s="188"/>
      <c r="AL116" s="188"/>
      <c r="AM116" s="186"/>
      <c r="AN116" s="186"/>
      <c r="AO116" s="185"/>
      <c r="AP116" s="185"/>
      <c r="AQ116" s="185"/>
      <c r="AR116" s="187">
        <f t="shared" si="7"/>
        <v>0</v>
      </c>
      <c r="AS116" s="187"/>
      <c r="AT116" s="200"/>
      <c r="AU116" s="137"/>
      <c r="AV116" s="135"/>
      <c r="AW116" s="135"/>
      <c r="AX116" s="135"/>
      <c r="AY116" s="135"/>
      <c r="AZ116" s="136"/>
    </row>
    <row r="117" spans="1:52" ht="36" customHeight="1" x14ac:dyDescent="0.2">
      <c r="A117" s="73">
        <v>99</v>
      </c>
      <c r="B117" s="170"/>
      <c r="C117" s="167"/>
      <c r="D117" s="167"/>
      <c r="E117" s="167"/>
      <c r="F117" s="167"/>
      <c r="G117" s="167"/>
      <c r="H117" s="167"/>
      <c r="I117" s="167"/>
      <c r="J117" s="167"/>
      <c r="K117" s="167"/>
      <c r="L117" s="167"/>
      <c r="M117" s="167"/>
      <c r="N117" s="167"/>
      <c r="O117" s="167"/>
      <c r="P117" s="168"/>
      <c r="Q117" s="168"/>
      <c r="R117" s="169"/>
      <c r="S117" s="169"/>
      <c r="T117" s="169"/>
      <c r="U117" s="134"/>
      <c r="V117" s="135"/>
      <c r="W117" s="135"/>
      <c r="X117" s="136"/>
      <c r="Y117" s="132"/>
      <c r="Z117" s="133"/>
      <c r="AA117" s="133"/>
      <c r="AB117" s="186"/>
      <c r="AC117" s="186"/>
      <c r="AD117" s="185"/>
      <c r="AE117" s="185"/>
      <c r="AF117" s="185"/>
      <c r="AG117" s="187">
        <f t="shared" si="6"/>
        <v>0</v>
      </c>
      <c r="AH117" s="187"/>
      <c r="AI117" s="187"/>
      <c r="AJ117" s="53"/>
      <c r="AK117" s="188"/>
      <c r="AL117" s="188"/>
      <c r="AM117" s="186"/>
      <c r="AN117" s="186"/>
      <c r="AO117" s="185"/>
      <c r="AP117" s="185"/>
      <c r="AQ117" s="185"/>
      <c r="AR117" s="187">
        <f t="shared" si="7"/>
        <v>0</v>
      </c>
      <c r="AS117" s="187"/>
      <c r="AT117" s="200"/>
      <c r="AU117" s="137"/>
      <c r="AV117" s="135"/>
      <c r="AW117" s="135"/>
      <c r="AX117" s="135"/>
      <c r="AY117" s="135"/>
      <c r="AZ117" s="136"/>
    </row>
    <row r="118" spans="1:52" ht="36" customHeight="1" x14ac:dyDescent="0.2">
      <c r="A118" s="73">
        <v>100</v>
      </c>
      <c r="B118" s="170"/>
      <c r="C118" s="167"/>
      <c r="D118" s="167"/>
      <c r="E118" s="167"/>
      <c r="F118" s="167"/>
      <c r="G118" s="167"/>
      <c r="H118" s="167"/>
      <c r="I118" s="167"/>
      <c r="J118" s="167"/>
      <c r="K118" s="167"/>
      <c r="L118" s="167"/>
      <c r="M118" s="167"/>
      <c r="N118" s="167"/>
      <c r="O118" s="167"/>
      <c r="P118" s="168"/>
      <c r="Q118" s="168"/>
      <c r="R118" s="169"/>
      <c r="S118" s="169"/>
      <c r="T118" s="169"/>
      <c r="U118" s="134"/>
      <c r="V118" s="135"/>
      <c r="W118" s="135"/>
      <c r="X118" s="136"/>
      <c r="Y118" s="132"/>
      <c r="Z118" s="133"/>
      <c r="AA118" s="133"/>
      <c r="AB118" s="186"/>
      <c r="AC118" s="186"/>
      <c r="AD118" s="185"/>
      <c r="AE118" s="185"/>
      <c r="AF118" s="185"/>
      <c r="AG118" s="187">
        <f t="shared" si="6"/>
        <v>0</v>
      </c>
      <c r="AH118" s="187"/>
      <c r="AI118" s="187"/>
      <c r="AJ118" s="53"/>
      <c r="AK118" s="188"/>
      <c r="AL118" s="188"/>
      <c r="AM118" s="186"/>
      <c r="AN118" s="186"/>
      <c r="AO118" s="185"/>
      <c r="AP118" s="185"/>
      <c r="AQ118" s="185"/>
      <c r="AR118" s="187">
        <f t="shared" si="7"/>
        <v>0</v>
      </c>
      <c r="AS118" s="187"/>
      <c r="AT118" s="200"/>
      <c r="AU118" s="137"/>
      <c r="AV118" s="135"/>
      <c r="AW118" s="135"/>
      <c r="AX118" s="135"/>
      <c r="AY118" s="135"/>
      <c r="AZ118" s="136"/>
    </row>
    <row r="119" spans="1:52" ht="36" customHeight="1" x14ac:dyDescent="0.2">
      <c r="A119" s="73">
        <v>101</v>
      </c>
      <c r="B119" s="170"/>
      <c r="C119" s="167"/>
      <c r="D119" s="167"/>
      <c r="E119" s="167"/>
      <c r="F119" s="167"/>
      <c r="G119" s="167"/>
      <c r="H119" s="167"/>
      <c r="I119" s="167"/>
      <c r="J119" s="167"/>
      <c r="K119" s="167"/>
      <c r="L119" s="167"/>
      <c r="M119" s="167"/>
      <c r="N119" s="167"/>
      <c r="O119" s="167"/>
      <c r="P119" s="168"/>
      <c r="Q119" s="168"/>
      <c r="R119" s="169"/>
      <c r="S119" s="169"/>
      <c r="T119" s="169"/>
      <c r="U119" s="134"/>
      <c r="V119" s="135"/>
      <c r="W119" s="135"/>
      <c r="X119" s="136"/>
      <c r="Y119" s="132"/>
      <c r="Z119" s="133"/>
      <c r="AA119" s="133"/>
      <c r="AB119" s="186"/>
      <c r="AC119" s="186"/>
      <c r="AD119" s="185"/>
      <c r="AE119" s="185"/>
      <c r="AF119" s="185"/>
      <c r="AG119" s="187">
        <f t="shared" si="6"/>
        <v>0</v>
      </c>
      <c r="AH119" s="187"/>
      <c r="AI119" s="187"/>
      <c r="AJ119" s="53"/>
      <c r="AK119" s="188"/>
      <c r="AL119" s="188"/>
      <c r="AM119" s="186"/>
      <c r="AN119" s="186"/>
      <c r="AO119" s="185"/>
      <c r="AP119" s="185"/>
      <c r="AQ119" s="185"/>
      <c r="AR119" s="187">
        <f t="shared" si="7"/>
        <v>0</v>
      </c>
      <c r="AS119" s="187"/>
      <c r="AT119" s="200"/>
      <c r="AU119" s="137"/>
      <c r="AV119" s="135"/>
      <c r="AW119" s="135"/>
      <c r="AX119" s="135"/>
      <c r="AY119" s="135"/>
      <c r="AZ119" s="136"/>
    </row>
    <row r="120" spans="1:52" ht="36" customHeight="1" x14ac:dyDescent="0.2">
      <c r="A120" s="73">
        <v>102</v>
      </c>
      <c r="B120" s="170"/>
      <c r="C120" s="167"/>
      <c r="D120" s="167"/>
      <c r="E120" s="167"/>
      <c r="F120" s="167"/>
      <c r="G120" s="167"/>
      <c r="H120" s="167"/>
      <c r="I120" s="167"/>
      <c r="J120" s="167"/>
      <c r="K120" s="167"/>
      <c r="L120" s="167"/>
      <c r="M120" s="167"/>
      <c r="N120" s="167"/>
      <c r="O120" s="167"/>
      <c r="P120" s="168"/>
      <c r="Q120" s="168"/>
      <c r="R120" s="169"/>
      <c r="S120" s="169"/>
      <c r="T120" s="169"/>
      <c r="U120" s="134"/>
      <c r="V120" s="135"/>
      <c r="W120" s="135"/>
      <c r="X120" s="136"/>
      <c r="Y120" s="132"/>
      <c r="Z120" s="133"/>
      <c r="AA120" s="133"/>
      <c r="AB120" s="186"/>
      <c r="AC120" s="186"/>
      <c r="AD120" s="185"/>
      <c r="AE120" s="185"/>
      <c r="AF120" s="185"/>
      <c r="AG120" s="187">
        <f t="shared" si="6"/>
        <v>0</v>
      </c>
      <c r="AH120" s="187"/>
      <c r="AI120" s="187"/>
      <c r="AJ120" s="53"/>
      <c r="AK120" s="188"/>
      <c r="AL120" s="188"/>
      <c r="AM120" s="186"/>
      <c r="AN120" s="186"/>
      <c r="AO120" s="185"/>
      <c r="AP120" s="185"/>
      <c r="AQ120" s="185"/>
      <c r="AR120" s="187">
        <f t="shared" si="7"/>
        <v>0</v>
      </c>
      <c r="AS120" s="187"/>
      <c r="AT120" s="200"/>
      <c r="AU120" s="137"/>
      <c r="AV120" s="135"/>
      <c r="AW120" s="135"/>
      <c r="AX120" s="135"/>
      <c r="AY120" s="135"/>
      <c r="AZ120" s="136"/>
    </row>
    <row r="121" spans="1:52" ht="36" customHeight="1" x14ac:dyDescent="0.2">
      <c r="A121" s="73">
        <v>103</v>
      </c>
      <c r="B121" s="170"/>
      <c r="C121" s="167"/>
      <c r="D121" s="167"/>
      <c r="E121" s="167"/>
      <c r="F121" s="167"/>
      <c r="G121" s="167"/>
      <c r="H121" s="167"/>
      <c r="I121" s="167"/>
      <c r="J121" s="167"/>
      <c r="K121" s="167"/>
      <c r="L121" s="167"/>
      <c r="M121" s="167"/>
      <c r="N121" s="167"/>
      <c r="O121" s="167"/>
      <c r="P121" s="168"/>
      <c r="Q121" s="168"/>
      <c r="R121" s="169"/>
      <c r="S121" s="169"/>
      <c r="T121" s="169"/>
      <c r="U121" s="134"/>
      <c r="V121" s="135"/>
      <c r="W121" s="135"/>
      <c r="X121" s="136"/>
      <c r="Y121" s="132"/>
      <c r="Z121" s="133"/>
      <c r="AA121" s="133"/>
      <c r="AB121" s="186"/>
      <c r="AC121" s="186"/>
      <c r="AD121" s="185"/>
      <c r="AE121" s="185"/>
      <c r="AF121" s="185"/>
      <c r="AG121" s="187">
        <f t="shared" si="6"/>
        <v>0</v>
      </c>
      <c r="AH121" s="187"/>
      <c r="AI121" s="187"/>
      <c r="AJ121" s="53"/>
      <c r="AK121" s="188"/>
      <c r="AL121" s="188"/>
      <c r="AM121" s="186"/>
      <c r="AN121" s="186"/>
      <c r="AO121" s="185"/>
      <c r="AP121" s="185"/>
      <c r="AQ121" s="185"/>
      <c r="AR121" s="187">
        <f t="shared" si="7"/>
        <v>0</v>
      </c>
      <c r="AS121" s="187"/>
      <c r="AT121" s="200"/>
      <c r="AU121" s="137"/>
      <c r="AV121" s="135"/>
      <c r="AW121" s="135"/>
      <c r="AX121" s="135"/>
      <c r="AY121" s="135"/>
      <c r="AZ121" s="136"/>
    </row>
    <row r="122" spans="1:52" ht="36" customHeight="1" x14ac:dyDescent="0.2">
      <c r="A122" s="73">
        <v>104</v>
      </c>
      <c r="B122" s="170"/>
      <c r="C122" s="167"/>
      <c r="D122" s="167"/>
      <c r="E122" s="167"/>
      <c r="F122" s="167"/>
      <c r="G122" s="167"/>
      <c r="H122" s="167"/>
      <c r="I122" s="167"/>
      <c r="J122" s="167"/>
      <c r="K122" s="167"/>
      <c r="L122" s="167"/>
      <c r="M122" s="167"/>
      <c r="N122" s="167"/>
      <c r="O122" s="167"/>
      <c r="P122" s="168"/>
      <c r="Q122" s="168"/>
      <c r="R122" s="169"/>
      <c r="S122" s="169"/>
      <c r="T122" s="169"/>
      <c r="U122" s="134"/>
      <c r="V122" s="135"/>
      <c r="W122" s="135"/>
      <c r="X122" s="136"/>
      <c r="Y122" s="132"/>
      <c r="Z122" s="133"/>
      <c r="AA122" s="133"/>
      <c r="AB122" s="186"/>
      <c r="AC122" s="186"/>
      <c r="AD122" s="185"/>
      <c r="AE122" s="185"/>
      <c r="AF122" s="185"/>
      <c r="AG122" s="187">
        <f t="shared" si="6"/>
        <v>0</v>
      </c>
      <c r="AH122" s="187"/>
      <c r="AI122" s="187"/>
      <c r="AJ122" s="53"/>
      <c r="AK122" s="188"/>
      <c r="AL122" s="188"/>
      <c r="AM122" s="186"/>
      <c r="AN122" s="186"/>
      <c r="AO122" s="185"/>
      <c r="AP122" s="185"/>
      <c r="AQ122" s="185"/>
      <c r="AR122" s="187">
        <f t="shared" si="7"/>
        <v>0</v>
      </c>
      <c r="AS122" s="187"/>
      <c r="AT122" s="200"/>
      <c r="AU122" s="137"/>
      <c r="AV122" s="135"/>
      <c r="AW122" s="135"/>
      <c r="AX122" s="135"/>
      <c r="AY122" s="135"/>
      <c r="AZ122" s="136"/>
    </row>
    <row r="123" spans="1:52" ht="36" customHeight="1" x14ac:dyDescent="0.2">
      <c r="A123" s="73">
        <v>105</v>
      </c>
      <c r="B123" s="170"/>
      <c r="C123" s="167"/>
      <c r="D123" s="167"/>
      <c r="E123" s="167"/>
      <c r="F123" s="167"/>
      <c r="G123" s="167"/>
      <c r="H123" s="167"/>
      <c r="I123" s="167"/>
      <c r="J123" s="167"/>
      <c r="K123" s="167"/>
      <c r="L123" s="167"/>
      <c r="M123" s="167"/>
      <c r="N123" s="167"/>
      <c r="O123" s="167"/>
      <c r="P123" s="168"/>
      <c r="Q123" s="168"/>
      <c r="R123" s="169"/>
      <c r="S123" s="169"/>
      <c r="T123" s="169"/>
      <c r="U123" s="134"/>
      <c r="V123" s="135"/>
      <c r="W123" s="135"/>
      <c r="X123" s="136"/>
      <c r="Y123" s="132"/>
      <c r="Z123" s="133"/>
      <c r="AA123" s="133"/>
      <c r="AB123" s="186"/>
      <c r="AC123" s="186"/>
      <c r="AD123" s="185"/>
      <c r="AE123" s="185"/>
      <c r="AF123" s="185"/>
      <c r="AG123" s="187">
        <f t="shared" si="6"/>
        <v>0</v>
      </c>
      <c r="AH123" s="187"/>
      <c r="AI123" s="187"/>
      <c r="AJ123" s="53"/>
      <c r="AK123" s="188"/>
      <c r="AL123" s="188"/>
      <c r="AM123" s="186"/>
      <c r="AN123" s="186"/>
      <c r="AO123" s="185"/>
      <c r="AP123" s="185"/>
      <c r="AQ123" s="185"/>
      <c r="AR123" s="187">
        <f t="shared" si="7"/>
        <v>0</v>
      </c>
      <c r="AS123" s="187"/>
      <c r="AT123" s="200"/>
      <c r="AU123" s="137"/>
      <c r="AV123" s="135"/>
      <c r="AW123" s="135"/>
      <c r="AX123" s="135"/>
      <c r="AY123" s="135"/>
      <c r="AZ123" s="136"/>
    </row>
    <row r="124" spans="1:52" ht="36" customHeight="1" x14ac:dyDescent="0.2">
      <c r="A124" s="73">
        <v>106</v>
      </c>
      <c r="B124" s="170"/>
      <c r="C124" s="167"/>
      <c r="D124" s="167"/>
      <c r="E124" s="167"/>
      <c r="F124" s="167"/>
      <c r="G124" s="167"/>
      <c r="H124" s="167"/>
      <c r="I124" s="167"/>
      <c r="J124" s="167"/>
      <c r="K124" s="167"/>
      <c r="L124" s="167"/>
      <c r="M124" s="167"/>
      <c r="N124" s="167"/>
      <c r="O124" s="167"/>
      <c r="P124" s="168"/>
      <c r="Q124" s="168"/>
      <c r="R124" s="169"/>
      <c r="S124" s="169"/>
      <c r="T124" s="169"/>
      <c r="U124" s="134"/>
      <c r="V124" s="135"/>
      <c r="W124" s="135"/>
      <c r="X124" s="136"/>
      <c r="Y124" s="132"/>
      <c r="Z124" s="133"/>
      <c r="AA124" s="133"/>
      <c r="AB124" s="186"/>
      <c r="AC124" s="186"/>
      <c r="AD124" s="185"/>
      <c r="AE124" s="185"/>
      <c r="AF124" s="185"/>
      <c r="AG124" s="187">
        <f t="shared" si="6"/>
        <v>0</v>
      </c>
      <c r="AH124" s="187"/>
      <c r="AI124" s="187"/>
      <c r="AJ124" s="53"/>
      <c r="AK124" s="188"/>
      <c r="AL124" s="188"/>
      <c r="AM124" s="186"/>
      <c r="AN124" s="186"/>
      <c r="AO124" s="185"/>
      <c r="AP124" s="185"/>
      <c r="AQ124" s="185"/>
      <c r="AR124" s="187">
        <f t="shared" si="7"/>
        <v>0</v>
      </c>
      <c r="AS124" s="187"/>
      <c r="AT124" s="200"/>
      <c r="AU124" s="137"/>
      <c r="AV124" s="135"/>
      <c r="AW124" s="135"/>
      <c r="AX124" s="135"/>
      <c r="AY124" s="135"/>
      <c r="AZ124" s="136"/>
    </row>
    <row r="125" spans="1:52" ht="36" customHeight="1" x14ac:dyDescent="0.2">
      <c r="A125" s="73">
        <v>107</v>
      </c>
      <c r="B125" s="170"/>
      <c r="C125" s="167"/>
      <c r="D125" s="167"/>
      <c r="E125" s="167"/>
      <c r="F125" s="167"/>
      <c r="G125" s="167"/>
      <c r="H125" s="167"/>
      <c r="I125" s="167"/>
      <c r="J125" s="167"/>
      <c r="K125" s="167"/>
      <c r="L125" s="167"/>
      <c r="M125" s="167"/>
      <c r="N125" s="167"/>
      <c r="O125" s="167"/>
      <c r="P125" s="168"/>
      <c r="Q125" s="168"/>
      <c r="R125" s="169"/>
      <c r="S125" s="169"/>
      <c r="T125" s="169"/>
      <c r="U125" s="134"/>
      <c r="V125" s="135"/>
      <c r="W125" s="135"/>
      <c r="X125" s="136"/>
      <c r="Y125" s="132"/>
      <c r="Z125" s="133"/>
      <c r="AA125" s="133"/>
      <c r="AB125" s="186"/>
      <c r="AC125" s="186"/>
      <c r="AD125" s="185"/>
      <c r="AE125" s="185"/>
      <c r="AF125" s="185"/>
      <c r="AG125" s="187">
        <f t="shared" si="6"/>
        <v>0</v>
      </c>
      <c r="AH125" s="187"/>
      <c r="AI125" s="187"/>
      <c r="AJ125" s="53"/>
      <c r="AK125" s="188"/>
      <c r="AL125" s="188"/>
      <c r="AM125" s="186"/>
      <c r="AN125" s="186"/>
      <c r="AO125" s="185"/>
      <c r="AP125" s="185"/>
      <c r="AQ125" s="185"/>
      <c r="AR125" s="187">
        <f t="shared" si="7"/>
        <v>0</v>
      </c>
      <c r="AS125" s="187"/>
      <c r="AT125" s="200"/>
      <c r="AU125" s="137"/>
      <c r="AV125" s="135"/>
      <c r="AW125" s="135"/>
      <c r="AX125" s="135"/>
      <c r="AY125" s="135"/>
      <c r="AZ125" s="136"/>
    </row>
    <row r="126" spans="1:52" ht="36" customHeight="1" x14ac:dyDescent="0.2">
      <c r="A126" s="73">
        <v>108</v>
      </c>
      <c r="B126" s="170"/>
      <c r="C126" s="167"/>
      <c r="D126" s="167"/>
      <c r="E126" s="167"/>
      <c r="F126" s="167"/>
      <c r="G126" s="167"/>
      <c r="H126" s="167"/>
      <c r="I126" s="167"/>
      <c r="J126" s="167"/>
      <c r="K126" s="167"/>
      <c r="L126" s="167"/>
      <c r="M126" s="167"/>
      <c r="N126" s="167"/>
      <c r="O126" s="167"/>
      <c r="P126" s="168"/>
      <c r="Q126" s="168"/>
      <c r="R126" s="169"/>
      <c r="S126" s="169"/>
      <c r="T126" s="169"/>
      <c r="U126" s="134"/>
      <c r="V126" s="135"/>
      <c r="W126" s="135"/>
      <c r="X126" s="136"/>
      <c r="Y126" s="132"/>
      <c r="Z126" s="133"/>
      <c r="AA126" s="133"/>
      <c r="AB126" s="186"/>
      <c r="AC126" s="186"/>
      <c r="AD126" s="185"/>
      <c r="AE126" s="185"/>
      <c r="AF126" s="185"/>
      <c r="AG126" s="187">
        <f t="shared" si="6"/>
        <v>0</v>
      </c>
      <c r="AH126" s="187"/>
      <c r="AI126" s="187"/>
      <c r="AJ126" s="53"/>
      <c r="AK126" s="188"/>
      <c r="AL126" s="188"/>
      <c r="AM126" s="186"/>
      <c r="AN126" s="186"/>
      <c r="AO126" s="185"/>
      <c r="AP126" s="185"/>
      <c r="AQ126" s="185"/>
      <c r="AR126" s="187">
        <f t="shared" si="7"/>
        <v>0</v>
      </c>
      <c r="AS126" s="187"/>
      <c r="AT126" s="200"/>
      <c r="AU126" s="137"/>
      <c r="AV126" s="135"/>
      <c r="AW126" s="135"/>
      <c r="AX126" s="135"/>
      <c r="AY126" s="135"/>
      <c r="AZ126" s="136"/>
    </row>
    <row r="127" spans="1:52" ht="36" customHeight="1" x14ac:dyDescent="0.2">
      <c r="A127" s="73">
        <v>109</v>
      </c>
      <c r="B127" s="170"/>
      <c r="C127" s="167"/>
      <c r="D127" s="167"/>
      <c r="E127" s="167"/>
      <c r="F127" s="167"/>
      <c r="G127" s="167"/>
      <c r="H127" s="167"/>
      <c r="I127" s="167"/>
      <c r="J127" s="167"/>
      <c r="K127" s="167"/>
      <c r="L127" s="167"/>
      <c r="M127" s="167"/>
      <c r="N127" s="167"/>
      <c r="O127" s="167"/>
      <c r="P127" s="168"/>
      <c r="Q127" s="168"/>
      <c r="R127" s="169"/>
      <c r="S127" s="169"/>
      <c r="T127" s="169"/>
      <c r="U127" s="134"/>
      <c r="V127" s="135"/>
      <c r="W127" s="135"/>
      <c r="X127" s="136"/>
      <c r="Y127" s="132"/>
      <c r="Z127" s="133"/>
      <c r="AA127" s="133"/>
      <c r="AB127" s="186"/>
      <c r="AC127" s="186"/>
      <c r="AD127" s="185"/>
      <c r="AE127" s="185"/>
      <c r="AF127" s="185"/>
      <c r="AG127" s="187">
        <f t="shared" si="6"/>
        <v>0</v>
      </c>
      <c r="AH127" s="187"/>
      <c r="AI127" s="187"/>
      <c r="AJ127" s="53"/>
      <c r="AK127" s="188"/>
      <c r="AL127" s="188"/>
      <c r="AM127" s="186"/>
      <c r="AN127" s="186"/>
      <c r="AO127" s="185"/>
      <c r="AP127" s="185"/>
      <c r="AQ127" s="185"/>
      <c r="AR127" s="187">
        <f t="shared" si="7"/>
        <v>0</v>
      </c>
      <c r="AS127" s="187"/>
      <c r="AT127" s="200"/>
      <c r="AU127" s="137"/>
      <c r="AV127" s="135"/>
      <c r="AW127" s="135"/>
      <c r="AX127" s="135"/>
      <c r="AY127" s="135"/>
      <c r="AZ127" s="136"/>
    </row>
    <row r="128" spans="1:52" ht="36" customHeight="1" x14ac:dyDescent="0.2">
      <c r="A128" s="73">
        <v>110</v>
      </c>
      <c r="B128" s="170"/>
      <c r="C128" s="167"/>
      <c r="D128" s="167"/>
      <c r="E128" s="167"/>
      <c r="F128" s="167"/>
      <c r="G128" s="167"/>
      <c r="H128" s="167"/>
      <c r="I128" s="167"/>
      <c r="J128" s="167"/>
      <c r="K128" s="167"/>
      <c r="L128" s="167"/>
      <c r="M128" s="167"/>
      <c r="N128" s="167"/>
      <c r="O128" s="167"/>
      <c r="P128" s="168"/>
      <c r="Q128" s="168"/>
      <c r="R128" s="169"/>
      <c r="S128" s="169"/>
      <c r="T128" s="169"/>
      <c r="U128" s="134"/>
      <c r="V128" s="135"/>
      <c r="W128" s="135"/>
      <c r="X128" s="136"/>
      <c r="Y128" s="132"/>
      <c r="Z128" s="133"/>
      <c r="AA128" s="133"/>
      <c r="AB128" s="186"/>
      <c r="AC128" s="186"/>
      <c r="AD128" s="185"/>
      <c r="AE128" s="185"/>
      <c r="AF128" s="185"/>
      <c r="AG128" s="187">
        <f t="shared" si="6"/>
        <v>0</v>
      </c>
      <c r="AH128" s="187"/>
      <c r="AI128" s="187"/>
      <c r="AJ128" s="53"/>
      <c r="AK128" s="188"/>
      <c r="AL128" s="188"/>
      <c r="AM128" s="186"/>
      <c r="AN128" s="186"/>
      <c r="AO128" s="185"/>
      <c r="AP128" s="185"/>
      <c r="AQ128" s="185"/>
      <c r="AR128" s="187">
        <f t="shared" si="7"/>
        <v>0</v>
      </c>
      <c r="AS128" s="187"/>
      <c r="AT128" s="200"/>
      <c r="AU128" s="137"/>
      <c r="AV128" s="135"/>
      <c r="AW128" s="135"/>
      <c r="AX128" s="135"/>
      <c r="AY128" s="135"/>
      <c r="AZ128" s="136"/>
    </row>
    <row r="129" spans="1:52" ht="36" customHeight="1" x14ac:dyDescent="0.2">
      <c r="A129" s="73">
        <v>111</v>
      </c>
      <c r="B129" s="170"/>
      <c r="C129" s="167"/>
      <c r="D129" s="167"/>
      <c r="E129" s="167"/>
      <c r="F129" s="167"/>
      <c r="G129" s="167"/>
      <c r="H129" s="167"/>
      <c r="I129" s="167"/>
      <c r="J129" s="167"/>
      <c r="K129" s="167"/>
      <c r="L129" s="167"/>
      <c r="M129" s="167"/>
      <c r="N129" s="167"/>
      <c r="O129" s="167"/>
      <c r="P129" s="168"/>
      <c r="Q129" s="168"/>
      <c r="R129" s="169"/>
      <c r="S129" s="169"/>
      <c r="T129" s="169"/>
      <c r="U129" s="134"/>
      <c r="V129" s="135"/>
      <c r="W129" s="135"/>
      <c r="X129" s="136"/>
      <c r="Y129" s="132"/>
      <c r="Z129" s="133"/>
      <c r="AA129" s="133"/>
      <c r="AB129" s="186"/>
      <c r="AC129" s="186"/>
      <c r="AD129" s="185"/>
      <c r="AE129" s="185"/>
      <c r="AF129" s="185"/>
      <c r="AG129" s="187">
        <f t="shared" si="6"/>
        <v>0</v>
      </c>
      <c r="AH129" s="187"/>
      <c r="AI129" s="187"/>
      <c r="AJ129" s="53"/>
      <c r="AK129" s="188"/>
      <c r="AL129" s="188"/>
      <c r="AM129" s="186"/>
      <c r="AN129" s="186"/>
      <c r="AO129" s="185"/>
      <c r="AP129" s="185"/>
      <c r="AQ129" s="185"/>
      <c r="AR129" s="187">
        <f t="shared" si="7"/>
        <v>0</v>
      </c>
      <c r="AS129" s="187"/>
      <c r="AT129" s="200"/>
      <c r="AU129" s="137"/>
      <c r="AV129" s="135"/>
      <c r="AW129" s="135"/>
      <c r="AX129" s="135"/>
      <c r="AY129" s="135"/>
      <c r="AZ129" s="136"/>
    </row>
    <row r="130" spans="1:52" ht="36" customHeight="1" x14ac:dyDescent="0.2">
      <c r="A130" s="73">
        <v>112</v>
      </c>
      <c r="B130" s="170"/>
      <c r="C130" s="167"/>
      <c r="D130" s="167"/>
      <c r="E130" s="167"/>
      <c r="F130" s="167"/>
      <c r="G130" s="167"/>
      <c r="H130" s="167"/>
      <c r="I130" s="167"/>
      <c r="J130" s="167"/>
      <c r="K130" s="167"/>
      <c r="L130" s="167"/>
      <c r="M130" s="167"/>
      <c r="N130" s="167"/>
      <c r="O130" s="167"/>
      <c r="P130" s="168"/>
      <c r="Q130" s="168"/>
      <c r="R130" s="169"/>
      <c r="S130" s="169"/>
      <c r="T130" s="169"/>
      <c r="U130" s="134"/>
      <c r="V130" s="135"/>
      <c r="W130" s="135"/>
      <c r="X130" s="136"/>
      <c r="Y130" s="132"/>
      <c r="Z130" s="133"/>
      <c r="AA130" s="133"/>
      <c r="AB130" s="186"/>
      <c r="AC130" s="186"/>
      <c r="AD130" s="185"/>
      <c r="AE130" s="185"/>
      <c r="AF130" s="185"/>
      <c r="AG130" s="187">
        <f t="shared" si="6"/>
        <v>0</v>
      </c>
      <c r="AH130" s="187"/>
      <c r="AI130" s="187"/>
      <c r="AJ130" s="53"/>
      <c r="AK130" s="188"/>
      <c r="AL130" s="188"/>
      <c r="AM130" s="186"/>
      <c r="AN130" s="186"/>
      <c r="AO130" s="185"/>
      <c r="AP130" s="185"/>
      <c r="AQ130" s="185"/>
      <c r="AR130" s="187">
        <f t="shared" si="7"/>
        <v>0</v>
      </c>
      <c r="AS130" s="187"/>
      <c r="AT130" s="200"/>
      <c r="AU130" s="137"/>
      <c r="AV130" s="135"/>
      <c r="AW130" s="135"/>
      <c r="AX130" s="135"/>
      <c r="AY130" s="135"/>
      <c r="AZ130" s="136"/>
    </row>
    <row r="131" spans="1:52" ht="36" customHeight="1" x14ac:dyDescent="0.2">
      <c r="A131" s="73">
        <v>113</v>
      </c>
      <c r="B131" s="170"/>
      <c r="C131" s="167"/>
      <c r="D131" s="167"/>
      <c r="E131" s="167"/>
      <c r="F131" s="167"/>
      <c r="G131" s="167"/>
      <c r="H131" s="167"/>
      <c r="I131" s="167"/>
      <c r="J131" s="167"/>
      <c r="K131" s="167"/>
      <c r="L131" s="167"/>
      <c r="M131" s="167"/>
      <c r="N131" s="167"/>
      <c r="O131" s="167"/>
      <c r="P131" s="168"/>
      <c r="Q131" s="168"/>
      <c r="R131" s="169"/>
      <c r="S131" s="169"/>
      <c r="T131" s="169"/>
      <c r="U131" s="134"/>
      <c r="V131" s="135"/>
      <c r="W131" s="135"/>
      <c r="X131" s="136"/>
      <c r="Y131" s="132"/>
      <c r="Z131" s="133"/>
      <c r="AA131" s="133"/>
      <c r="AB131" s="186"/>
      <c r="AC131" s="186"/>
      <c r="AD131" s="185"/>
      <c r="AE131" s="185"/>
      <c r="AF131" s="185"/>
      <c r="AG131" s="187">
        <f t="shared" si="6"/>
        <v>0</v>
      </c>
      <c r="AH131" s="187"/>
      <c r="AI131" s="187"/>
      <c r="AJ131" s="53"/>
      <c r="AK131" s="188"/>
      <c r="AL131" s="188"/>
      <c r="AM131" s="186"/>
      <c r="AN131" s="186"/>
      <c r="AO131" s="185"/>
      <c r="AP131" s="185"/>
      <c r="AQ131" s="185"/>
      <c r="AR131" s="187">
        <f t="shared" si="7"/>
        <v>0</v>
      </c>
      <c r="AS131" s="187"/>
      <c r="AT131" s="200"/>
      <c r="AU131" s="137"/>
      <c r="AV131" s="135"/>
      <c r="AW131" s="135"/>
      <c r="AX131" s="135"/>
      <c r="AY131" s="135"/>
      <c r="AZ131" s="136"/>
    </row>
    <row r="132" spans="1:52" ht="36" customHeight="1" x14ac:dyDescent="0.2">
      <c r="A132" s="73">
        <v>114</v>
      </c>
      <c r="B132" s="170"/>
      <c r="C132" s="167"/>
      <c r="D132" s="167"/>
      <c r="E132" s="167"/>
      <c r="F132" s="167"/>
      <c r="G132" s="167"/>
      <c r="H132" s="167"/>
      <c r="I132" s="167"/>
      <c r="J132" s="167"/>
      <c r="K132" s="167"/>
      <c r="L132" s="167"/>
      <c r="M132" s="167"/>
      <c r="N132" s="167"/>
      <c r="O132" s="167"/>
      <c r="P132" s="168"/>
      <c r="Q132" s="168"/>
      <c r="R132" s="169"/>
      <c r="S132" s="169"/>
      <c r="T132" s="169"/>
      <c r="U132" s="134"/>
      <c r="V132" s="135"/>
      <c r="W132" s="135"/>
      <c r="X132" s="136"/>
      <c r="Y132" s="132"/>
      <c r="Z132" s="133"/>
      <c r="AA132" s="133"/>
      <c r="AB132" s="186"/>
      <c r="AC132" s="186"/>
      <c r="AD132" s="185"/>
      <c r="AE132" s="185"/>
      <c r="AF132" s="185"/>
      <c r="AG132" s="187">
        <f t="shared" si="6"/>
        <v>0</v>
      </c>
      <c r="AH132" s="187"/>
      <c r="AI132" s="187"/>
      <c r="AJ132" s="53"/>
      <c r="AK132" s="188"/>
      <c r="AL132" s="188"/>
      <c r="AM132" s="186"/>
      <c r="AN132" s="186"/>
      <c r="AO132" s="185"/>
      <c r="AP132" s="185"/>
      <c r="AQ132" s="185"/>
      <c r="AR132" s="187">
        <f t="shared" si="7"/>
        <v>0</v>
      </c>
      <c r="AS132" s="187"/>
      <c r="AT132" s="200"/>
      <c r="AU132" s="137"/>
      <c r="AV132" s="135"/>
      <c r="AW132" s="135"/>
      <c r="AX132" s="135"/>
      <c r="AY132" s="135"/>
      <c r="AZ132" s="136"/>
    </row>
    <row r="133" spans="1:52" ht="36" customHeight="1" x14ac:dyDescent="0.2">
      <c r="A133" s="73">
        <v>115</v>
      </c>
      <c r="B133" s="170"/>
      <c r="C133" s="167"/>
      <c r="D133" s="167"/>
      <c r="E133" s="167"/>
      <c r="F133" s="167"/>
      <c r="G133" s="167"/>
      <c r="H133" s="167"/>
      <c r="I133" s="167"/>
      <c r="J133" s="167"/>
      <c r="K133" s="167"/>
      <c r="L133" s="167"/>
      <c r="M133" s="167"/>
      <c r="N133" s="167"/>
      <c r="O133" s="167"/>
      <c r="P133" s="168"/>
      <c r="Q133" s="168"/>
      <c r="R133" s="169"/>
      <c r="S133" s="169"/>
      <c r="T133" s="169"/>
      <c r="U133" s="134"/>
      <c r="V133" s="135"/>
      <c r="W133" s="135"/>
      <c r="X133" s="136"/>
      <c r="Y133" s="132"/>
      <c r="Z133" s="133"/>
      <c r="AA133" s="133"/>
      <c r="AB133" s="186"/>
      <c r="AC133" s="186"/>
      <c r="AD133" s="185"/>
      <c r="AE133" s="185"/>
      <c r="AF133" s="185"/>
      <c r="AG133" s="187">
        <f t="shared" si="6"/>
        <v>0</v>
      </c>
      <c r="AH133" s="187"/>
      <c r="AI133" s="187"/>
      <c r="AJ133" s="53"/>
      <c r="AK133" s="188"/>
      <c r="AL133" s="188"/>
      <c r="AM133" s="186"/>
      <c r="AN133" s="186"/>
      <c r="AO133" s="185"/>
      <c r="AP133" s="185"/>
      <c r="AQ133" s="185"/>
      <c r="AR133" s="187">
        <f t="shared" si="7"/>
        <v>0</v>
      </c>
      <c r="AS133" s="187"/>
      <c r="AT133" s="200"/>
      <c r="AU133" s="137"/>
      <c r="AV133" s="135"/>
      <c r="AW133" s="135"/>
      <c r="AX133" s="135"/>
      <c r="AY133" s="135"/>
      <c r="AZ133" s="136"/>
    </row>
    <row r="134" spans="1:52" ht="36" customHeight="1" x14ac:dyDescent="0.2">
      <c r="A134" s="73">
        <v>116</v>
      </c>
      <c r="B134" s="170"/>
      <c r="C134" s="167"/>
      <c r="D134" s="167"/>
      <c r="E134" s="167"/>
      <c r="F134" s="167"/>
      <c r="G134" s="167"/>
      <c r="H134" s="167"/>
      <c r="I134" s="167"/>
      <c r="J134" s="167"/>
      <c r="K134" s="167"/>
      <c r="L134" s="167"/>
      <c r="M134" s="167"/>
      <c r="N134" s="167"/>
      <c r="O134" s="167"/>
      <c r="P134" s="168"/>
      <c r="Q134" s="168"/>
      <c r="R134" s="169"/>
      <c r="S134" s="169"/>
      <c r="T134" s="169"/>
      <c r="U134" s="134"/>
      <c r="V134" s="135"/>
      <c r="W134" s="135"/>
      <c r="X134" s="136"/>
      <c r="Y134" s="132"/>
      <c r="Z134" s="133"/>
      <c r="AA134" s="133"/>
      <c r="AB134" s="186"/>
      <c r="AC134" s="186"/>
      <c r="AD134" s="185"/>
      <c r="AE134" s="185"/>
      <c r="AF134" s="185"/>
      <c r="AG134" s="187">
        <f t="shared" si="6"/>
        <v>0</v>
      </c>
      <c r="AH134" s="187"/>
      <c r="AI134" s="187"/>
      <c r="AJ134" s="53"/>
      <c r="AK134" s="188"/>
      <c r="AL134" s="188"/>
      <c r="AM134" s="186"/>
      <c r="AN134" s="186"/>
      <c r="AO134" s="185"/>
      <c r="AP134" s="185"/>
      <c r="AQ134" s="185"/>
      <c r="AR134" s="187">
        <f t="shared" si="7"/>
        <v>0</v>
      </c>
      <c r="AS134" s="187"/>
      <c r="AT134" s="200"/>
      <c r="AU134" s="137"/>
      <c r="AV134" s="135"/>
      <c r="AW134" s="135"/>
      <c r="AX134" s="135"/>
      <c r="AY134" s="135"/>
      <c r="AZ134" s="136"/>
    </row>
    <row r="135" spans="1:52" ht="36" customHeight="1" x14ac:dyDescent="0.2">
      <c r="A135" s="73">
        <v>117</v>
      </c>
      <c r="B135" s="170"/>
      <c r="C135" s="167"/>
      <c r="D135" s="167"/>
      <c r="E135" s="167"/>
      <c r="F135" s="167"/>
      <c r="G135" s="167"/>
      <c r="H135" s="167"/>
      <c r="I135" s="167"/>
      <c r="J135" s="167"/>
      <c r="K135" s="167"/>
      <c r="L135" s="167"/>
      <c r="M135" s="167"/>
      <c r="N135" s="167"/>
      <c r="O135" s="167"/>
      <c r="P135" s="168"/>
      <c r="Q135" s="168"/>
      <c r="R135" s="169"/>
      <c r="S135" s="169"/>
      <c r="T135" s="169"/>
      <c r="U135" s="134"/>
      <c r="V135" s="135"/>
      <c r="W135" s="135"/>
      <c r="X135" s="136"/>
      <c r="Y135" s="132"/>
      <c r="Z135" s="133"/>
      <c r="AA135" s="133"/>
      <c r="AB135" s="186"/>
      <c r="AC135" s="186"/>
      <c r="AD135" s="185"/>
      <c r="AE135" s="185"/>
      <c r="AF135" s="185"/>
      <c r="AG135" s="187">
        <f t="shared" si="6"/>
        <v>0</v>
      </c>
      <c r="AH135" s="187"/>
      <c r="AI135" s="187"/>
      <c r="AJ135" s="53"/>
      <c r="AK135" s="188"/>
      <c r="AL135" s="188"/>
      <c r="AM135" s="186"/>
      <c r="AN135" s="186"/>
      <c r="AO135" s="185"/>
      <c r="AP135" s="185"/>
      <c r="AQ135" s="185"/>
      <c r="AR135" s="187">
        <f t="shared" si="7"/>
        <v>0</v>
      </c>
      <c r="AS135" s="187"/>
      <c r="AT135" s="200"/>
      <c r="AU135" s="137"/>
      <c r="AV135" s="135"/>
      <c r="AW135" s="135"/>
      <c r="AX135" s="135"/>
      <c r="AY135" s="135"/>
      <c r="AZ135" s="136"/>
    </row>
    <row r="136" spans="1:52" ht="36" customHeight="1" x14ac:dyDescent="0.2">
      <c r="A136" s="73">
        <v>118</v>
      </c>
      <c r="B136" s="170"/>
      <c r="C136" s="167"/>
      <c r="D136" s="167"/>
      <c r="E136" s="167"/>
      <c r="F136" s="167"/>
      <c r="G136" s="167"/>
      <c r="H136" s="167"/>
      <c r="I136" s="167"/>
      <c r="J136" s="167"/>
      <c r="K136" s="167"/>
      <c r="L136" s="167"/>
      <c r="M136" s="167"/>
      <c r="N136" s="167"/>
      <c r="O136" s="167"/>
      <c r="P136" s="168"/>
      <c r="Q136" s="168"/>
      <c r="R136" s="169"/>
      <c r="S136" s="169"/>
      <c r="T136" s="169"/>
      <c r="U136" s="134"/>
      <c r="V136" s="135"/>
      <c r="W136" s="135"/>
      <c r="X136" s="136"/>
      <c r="Y136" s="132"/>
      <c r="Z136" s="133"/>
      <c r="AA136" s="133"/>
      <c r="AB136" s="186"/>
      <c r="AC136" s="186"/>
      <c r="AD136" s="185"/>
      <c r="AE136" s="185"/>
      <c r="AF136" s="185"/>
      <c r="AG136" s="187">
        <f t="shared" si="6"/>
        <v>0</v>
      </c>
      <c r="AH136" s="187"/>
      <c r="AI136" s="187"/>
      <c r="AJ136" s="53"/>
      <c r="AK136" s="188"/>
      <c r="AL136" s="188"/>
      <c r="AM136" s="186"/>
      <c r="AN136" s="186"/>
      <c r="AO136" s="185"/>
      <c r="AP136" s="185"/>
      <c r="AQ136" s="185"/>
      <c r="AR136" s="187">
        <f t="shared" si="7"/>
        <v>0</v>
      </c>
      <c r="AS136" s="187"/>
      <c r="AT136" s="200"/>
      <c r="AU136" s="137"/>
      <c r="AV136" s="135"/>
      <c r="AW136" s="135"/>
      <c r="AX136" s="135"/>
      <c r="AY136" s="135"/>
      <c r="AZ136" s="136"/>
    </row>
    <row r="137" spans="1:52" ht="36" customHeight="1" x14ac:dyDescent="0.2">
      <c r="A137" s="73">
        <v>119</v>
      </c>
      <c r="B137" s="170"/>
      <c r="C137" s="167"/>
      <c r="D137" s="167"/>
      <c r="E137" s="167"/>
      <c r="F137" s="167"/>
      <c r="G137" s="167"/>
      <c r="H137" s="167"/>
      <c r="I137" s="167"/>
      <c r="J137" s="167"/>
      <c r="K137" s="167"/>
      <c r="L137" s="167"/>
      <c r="M137" s="167"/>
      <c r="N137" s="167"/>
      <c r="O137" s="167"/>
      <c r="P137" s="168"/>
      <c r="Q137" s="168"/>
      <c r="R137" s="169"/>
      <c r="S137" s="169"/>
      <c r="T137" s="169"/>
      <c r="U137" s="134"/>
      <c r="V137" s="135"/>
      <c r="W137" s="135"/>
      <c r="X137" s="136"/>
      <c r="Y137" s="132"/>
      <c r="Z137" s="133"/>
      <c r="AA137" s="133"/>
      <c r="AB137" s="186"/>
      <c r="AC137" s="186"/>
      <c r="AD137" s="185"/>
      <c r="AE137" s="185"/>
      <c r="AF137" s="185"/>
      <c r="AG137" s="187">
        <f t="shared" si="6"/>
        <v>0</v>
      </c>
      <c r="AH137" s="187"/>
      <c r="AI137" s="187"/>
      <c r="AJ137" s="53"/>
      <c r="AK137" s="188"/>
      <c r="AL137" s="188"/>
      <c r="AM137" s="186"/>
      <c r="AN137" s="186"/>
      <c r="AO137" s="185"/>
      <c r="AP137" s="185"/>
      <c r="AQ137" s="185"/>
      <c r="AR137" s="187">
        <f t="shared" si="7"/>
        <v>0</v>
      </c>
      <c r="AS137" s="187"/>
      <c r="AT137" s="200"/>
      <c r="AU137" s="137"/>
      <c r="AV137" s="135"/>
      <c r="AW137" s="135"/>
      <c r="AX137" s="135"/>
      <c r="AY137" s="135"/>
      <c r="AZ137" s="136"/>
    </row>
    <row r="138" spans="1:52" ht="36" customHeight="1" x14ac:dyDescent="0.2">
      <c r="A138" s="73">
        <v>120</v>
      </c>
      <c r="B138" s="170"/>
      <c r="C138" s="167"/>
      <c r="D138" s="167"/>
      <c r="E138" s="167"/>
      <c r="F138" s="167"/>
      <c r="G138" s="167"/>
      <c r="H138" s="167"/>
      <c r="I138" s="167"/>
      <c r="J138" s="167"/>
      <c r="K138" s="167"/>
      <c r="L138" s="167"/>
      <c r="M138" s="167"/>
      <c r="N138" s="167"/>
      <c r="O138" s="167"/>
      <c r="P138" s="168"/>
      <c r="Q138" s="168"/>
      <c r="R138" s="169"/>
      <c r="S138" s="169"/>
      <c r="T138" s="169"/>
      <c r="U138" s="134"/>
      <c r="V138" s="135"/>
      <c r="W138" s="135"/>
      <c r="X138" s="136"/>
      <c r="Y138" s="132"/>
      <c r="Z138" s="133"/>
      <c r="AA138" s="133"/>
      <c r="AB138" s="186"/>
      <c r="AC138" s="186"/>
      <c r="AD138" s="185"/>
      <c r="AE138" s="185"/>
      <c r="AF138" s="185"/>
      <c r="AG138" s="187">
        <f t="shared" si="6"/>
        <v>0</v>
      </c>
      <c r="AH138" s="187"/>
      <c r="AI138" s="187"/>
      <c r="AJ138" s="53"/>
      <c r="AK138" s="188"/>
      <c r="AL138" s="188"/>
      <c r="AM138" s="186"/>
      <c r="AN138" s="186"/>
      <c r="AO138" s="185"/>
      <c r="AP138" s="185"/>
      <c r="AQ138" s="185"/>
      <c r="AR138" s="187">
        <f t="shared" si="7"/>
        <v>0</v>
      </c>
      <c r="AS138" s="187"/>
      <c r="AT138" s="200"/>
      <c r="AU138" s="137"/>
      <c r="AV138" s="135"/>
      <c r="AW138" s="135"/>
      <c r="AX138" s="135"/>
      <c r="AY138" s="135"/>
      <c r="AZ138" s="136"/>
    </row>
    <row r="139" spans="1:52" ht="36" customHeight="1" x14ac:dyDescent="0.2">
      <c r="A139" s="73">
        <v>121</v>
      </c>
      <c r="B139" s="170"/>
      <c r="C139" s="167"/>
      <c r="D139" s="167"/>
      <c r="E139" s="167"/>
      <c r="F139" s="167"/>
      <c r="G139" s="167"/>
      <c r="H139" s="167"/>
      <c r="I139" s="167"/>
      <c r="J139" s="167"/>
      <c r="K139" s="167"/>
      <c r="L139" s="167"/>
      <c r="M139" s="167"/>
      <c r="N139" s="167"/>
      <c r="O139" s="167"/>
      <c r="P139" s="168"/>
      <c r="Q139" s="168"/>
      <c r="R139" s="169"/>
      <c r="S139" s="169"/>
      <c r="T139" s="169"/>
      <c r="U139" s="134"/>
      <c r="V139" s="135"/>
      <c r="W139" s="135"/>
      <c r="X139" s="136"/>
      <c r="Y139" s="132"/>
      <c r="Z139" s="133"/>
      <c r="AA139" s="133"/>
      <c r="AB139" s="186"/>
      <c r="AC139" s="186"/>
      <c r="AD139" s="185"/>
      <c r="AE139" s="185"/>
      <c r="AF139" s="185"/>
      <c r="AG139" s="187">
        <f t="shared" si="6"/>
        <v>0</v>
      </c>
      <c r="AH139" s="187"/>
      <c r="AI139" s="187"/>
      <c r="AJ139" s="53"/>
      <c r="AK139" s="188"/>
      <c r="AL139" s="188"/>
      <c r="AM139" s="186"/>
      <c r="AN139" s="186"/>
      <c r="AO139" s="185"/>
      <c r="AP139" s="185"/>
      <c r="AQ139" s="185"/>
      <c r="AR139" s="187">
        <f t="shared" si="7"/>
        <v>0</v>
      </c>
      <c r="AS139" s="187"/>
      <c r="AT139" s="200"/>
      <c r="AU139" s="137"/>
      <c r="AV139" s="135"/>
      <c r="AW139" s="135"/>
      <c r="AX139" s="135"/>
      <c r="AY139" s="135"/>
      <c r="AZ139" s="136"/>
    </row>
    <row r="140" spans="1:52" ht="36" customHeight="1" x14ac:dyDescent="0.2">
      <c r="A140" s="73">
        <v>122</v>
      </c>
      <c r="B140" s="170"/>
      <c r="C140" s="167"/>
      <c r="D140" s="167"/>
      <c r="E140" s="167"/>
      <c r="F140" s="167"/>
      <c r="G140" s="167"/>
      <c r="H140" s="167"/>
      <c r="I140" s="167"/>
      <c r="J140" s="167"/>
      <c r="K140" s="167"/>
      <c r="L140" s="167"/>
      <c r="M140" s="167"/>
      <c r="N140" s="167"/>
      <c r="O140" s="167"/>
      <c r="P140" s="168"/>
      <c r="Q140" s="168"/>
      <c r="R140" s="169"/>
      <c r="S140" s="169"/>
      <c r="T140" s="169"/>
      <c r="U140" s="134"/>
      <c r="V140" s="135"/>
      <c r="W140" s="135"/>
      <c r="X140" s="136"/>
      <c r="Y140" s="132"/>
      <c r="Z140" s="133"/>
      <c r="AA140" s="133"/>
      <c r="AB140" s="186"/>
      <c r="AC140" s="186"/>
      <c r="AD140" s="185"/>
      <c r="AE140" s="185"/>
      <c r="AF140" s="185"/>
      <c r="AG140" s="187">
        <f t="shared" si="6"/>
        <v>0</v>
      </c>
      <c r="AH140" s="187"/>
      <c r="AI140" s="187"/>
      <c r="AJ140" s="53"/>
      <c r="AK140" s="188"/>
      <c r="AL140" s="188"/>
      <c r="AM140" s="186"/>
      <c r="AN140" s="186"/>
      <c r="AO140" s="185"/>
      <c r="AP140" s="185"/>
      <c r="AQ140" s="185"/>
      <c r="AR140" s="187">
        <f t="shared" si="7"/>
        <v>0</v>
      </c>
      <c r="AS140" s="187"/>
      <c r="AT140" s="200"/>
      <c r="AU140" s="137"/>
      <c r="AV140" s="135"/>
      <c r="AW140" s="135"/>
      <c r="AX140" s="135"/>
      <c r="AY140" s="135"/>
      <c r="AZ140" s="136"/>
    </row>
    <row r="141" spans="1:52" ht="36" customHeight="1" x14ac:dyDescent="0.2">
      <c r="A141" s="73">
        <v>123</v>
      </c>
      <c r="B141" s="170"/>
      <c r="C141" s="167"/>
      <c r="D141" s="167"/>
      <c r="E141" s="167"/>
      <c r="F141" s="167"/>
      <c r="G141" s="167"/>
      <c r="H141" s="167"/>
      <c r="I141" s="167"/>
      <c r="J141" s="167"/>
      <c r="K141" s="167"/>
      <c r="L141" s="167"/>
      <c r="M141" s="167"/>
      <c r="N141" s="167"/>
      <c r="O141" s="167"/>
      <c r="P141" s="168"/>
      <c r="Q141" s="168"/>
      <c r="R141" s="169"/>
      <c r="S141" s="169"/>
      <c r="T141" s="169"/>
      <c r="U141" s="134"/>
      <c r="V141" s="135"/>
      <c r="W141" s="135"/>
      <c r="X141" s="136"/>
      <c r="Y141" s="132"/>
      <c r="Z141" s="133"/>
      <c r="AA141" s="133"/>
      <c r="AB141" s="186"/>
      <c r="AC141" s="186"/>
      <c r="AD141" s="185"/>
      <c r="AE141" s="185"/>
      <c r="AF141" s="185"/>
      <c r="AG141" s="187">
        <f t="shared" si="6"/>
        <v>0</v>
      </c>
      <c r="AH141" s="187"/>
      <c r="AI141" s="187"/>
      <c r="AJ141" s="53"/>
      <c r="AK141" s="188"/>
      <c r="AL141" s="188"/>
      <c r="AM141" s="186"/>
      <c r="AN141" s="186"/>
      <c r="AO141" s="185"/>
      <c r="AP141" s="185"/>
      <c r="AQ141" s="185"/>
      <c r="AR141" s="187">
        <f t="shared" si="7"/>
        <v>0</v>
      </c>
      <c r="AS141" s="187"/>
      <c r="AT141" s="200"/>
      <c r="AU141" s="137"/>
      <c r="AV141" s="135"/>
      <c r="AW141" s="135"/>
      <c r="AX141" s="135"/>
      <c r="AY141" s="135"/>
      <c r="AZ141" s="136"/>
    </row>
    <row r="142" spans="1:52" ht="36" customHeight="1" x14ac:dyDescent="0.2">
      <c r="A142" s="73">
        <v>124</v>
      </c>
      <c r="B142" s="170"/>
      <c r="C142" s="167"/>
      <c r="D142" s="167"/>
      <c r="E142" s="167"/>
      <c r="F142" s="167"/>
      <c r="G142" s="167"/>
      <c r="H142" s="167"/>
      <c r="I142" s="167"/>
      <c r="J142" s="167"/>
      <c r="K142" s="167"/>
      <c r="L142" s="167"/>
      <c r="M142" s="167"/>
      <c r="N142" s="167"/>
      <c r="O142" s="167"/>
      <c r="P142" s="168"/>
      <c r="Q142" s="168"/>
      <c r="R142" s="169"/>
      <c r="S142" s="169"/>
      <c r="T142" s="169"/>
      <c r="U142" s="134"/>
      <c r="V142" s="135"/>
      <c r="W142" s="135"/>
      <c r="X142" s="136"/>
      <c r="Y142" s="132"/>
      <c r="Z142" s="133"/>
      <c r="AA142" s="133"/>
      <c r="AB142" s="186"/>
      <c r="AC142" s="186"/>
      <c r="AD142" s="185"/>
      <c r="AE142" s="185"/>
      <c r="AF142" s="185"/>
      <c r="AG142" s="187">
        <f t="shared" si="6"/>
        <v>0</v>
      </c>
      <c r="AH142" s="187"/>
      <c r="AI142" s="187"/>
      <c r="AJ142" s="53"/>
      <c r="AK142" s="188"/>
      <c r="AL142" s="188"/>
      <c r="AM142" s="186"/>
      <c r="AN142" s="186"/>
      <c r="AO142" s="185"/>
      <c r="AP142" s="185"/>
      <c r="AQ142" s="185"/>
      <c r="AR142" s="187">
        <f t="shared" si="7"/>
        <v>0</v>
      </c>
      <c r="AS142" s="187"/>
      <c r="AT142" s="200"/>
      <c r="AU142" s="137"/>
      <c r="AV142" s="135"/>
      <c r="AW142" s="135"/>
      <c r="AX142" s="135"/>
      <c r="AY142" s="135"/>
      <c r="AZ142" s="136"/>
    </row>
    <row r="143" spans="1:52" ht="36" customHeight="1" x14ac:dyDescent="0.2">
      <c r="A143" s="73">
        <v>125</v>
      </c>
      <c r="B143" s="170"/>
      <c r="C143" s="167"/>
      <c r="D143" s="167"/>
      <c r="E143" s="167"/>
      <c r="F143" s="167"/>
      <c r="G143" s="167"/>
      <c r="H143" s="167"/>
      <c r="I143" s="167"/>
      <c r="J143" s="167"/>
      <c r="K143" s="167"/>
      <c r="L143" s="167"/>
      <c r="M143" s="167"/>
      <c r="N143" s="167"/>
      <c r="O143" s="167"/>
      <c r="P143" s="168"/>
      <c r="Q143" s="168"/>
      <c r="R143" s="169"/>
      <c r="S143" s="169"/>
      <c r="T143" s="169"/>
      <c r="U143" s="134"/>
      <c r="V143" s="135"/>
      <c r="W143" s="135"/>
      <c r="X143" s="136"/>
      <c r="Y143" s="132"/>
      <c r="Z143" s="133"/>
      <c r="AA143" s="133"/>
      <c r="AB143" s="186"/>
      <c r="AC143" s="186"/>
      <c r="AD143" s="185"/>
      <c r="AE143" s="185"/>
      <c r="AF143" s="185"/>
      <c r="AG143" s="187">
        <f t="shared" si="6"/>
        <v>0</v>
      </c>
      <c r="AH143" s="187"/>
      <c r="AI143" s="187"/>
      <c r="AJ143" s="53"/>
      <c r="AK143" s="188"/>
      <c r="AL143" s="188"/>
      <c r="AM143" s="186"/>
      <c r="AN143" s="186"/>
      <c r="AO143" s="185"/>
      <c r="AP143" s="185"/>
      <c r="AQ143" s="185"/>
      <c r="AR143" s="187">
        <f t="shared" si="7"/>
        <v>0</v>
      </c>
      <c r="AS143" s="187"/>
      <c r="AT143" s="200"/>
      <c r="AU143" s="137"/>
      <c r="AV143" s="135"/>
      <c r="AW143" s="135"/>
      <c r="AX143" s="135"/>
      <c r="AY143" s="135"/>
      <c r="AZ143" s="136"/>
    </row>
    <row r="144" spans="1:52" ht="36" customHeight="1" x14ac:dyDescent="0.2">
      <c r="A144" s="73">
        <v>126</v>
      </c>
      <c r="B144" s="170"/>
      <c r="C144" s="167"/>
      <c r="D144" s="167"/>
      <c r="E144" s="167"/>
      <c r="F144" s="167"/>
      <c r="G144" s="167"/>
      <c r="H144" s="167"/>
      <c r="I144" s="167"/>
      <c r="J144" s="167"/>
      <c r="K144" s="167"/>
      <c r="L144" s="167"/>
      <c r="M144" s="167"/>
      <c r="N144" s="167"/>
      <c r="O144" s="167"/>
      <c r="P144" s="168"/>
      <c r="Q144" s="168"/>
      <c r="R144" s="169"/>
      <c r="S144" s="169"/>
      <c r="T144" s="169"/>
      <c r="U144" s="134"/>
      <c r="V144" s="135"/>
      <c r="W144" s="135"/>
      <c r="X144" s="136"/>
      <c r="Y144" s="132"/>
      <c r="Z144" s="133"/>
      <c r="AA144" s="133"/>
      <c r="AB144" s="186"/>
      <c r="AC144" s="186"/>
      <c r="AD144" s="185"/>
      <c r="AE144" s="185"/>
      <c r="AF144" s="185"/>
      <c r="AG144" s="187">
        <f t="shared" si="6"/>
        <v>0</v>
      </c>
      <c r="AH144" s="187"/>
      <c r="AI144" s="187"/>
      <c r="AJ144" s="53"/>
      <c r="AK144" s="188"/>
      <c r="AL144" s="188"/>
      <c r="AM144" s="186"/>
      <c r="AN144" s="186"/>
      <c r="AO144" s="185"/>
      <c r="AP144" s="185"/>
      <c r="AQ144" s="185"/>
      <c r="AR144" s="187">
        <f t="shared" si="7"/>
        <v>0</v>
      </c>
      <c r="AS144" s="187"/>
      <c r="AT144" s="200"/>
      <c r="AU144" s="137"/>
      <c r="AV144" s="135"/>
      <c r="AW144" s="135"/>
      <c r="AX144" s="135"/>
      <c r="AY144" s="135"/>
      <c r="AZ144" s="136"/>
    </row>
    <row r="145" spans="1:52" ht="36" customHeight="1" x14ac:dyDescent="0.2">
      <c r="A145" s="73">
        <v>127</v>
      </c>
      <c r="B145" s="170"/>
      <c r="C145" s="167"/>
      <c r="D145" s="167"/>
      <c r="E145" s="167"/>
      <c r="F145" s="167"/>
      <c r="G145" s="167"/>
      <c r="H145" s="167"/>
      <c r="I145" s="167"/>
      <c r="J145" s="167"/>
      <c r="K145" s="167"/>
      <c r="L145" s="167"/>
      <c r="M145" s="167"/>
      <c r="N145" s="167"/>
      <c r="O145" s="167"/>
      <c r="P145" s="168"/>
      <c r="Q145" s="168"/>
      <c r="R145" s="169"/>
      <c r="S145" s="169"/>
      <c r="T145" s="169"/>
      <c r="U145" s="134"/>
      <c r="V145" s="135"/>
      <c r="W145" s="135"/>
      <c r="X145" s="136"/>
      <c r="Y145" s="132"/>
      <c r="Z145" s="133"/>
      <c r="AA145" s="133"/>
      <c r="AB145" s="186"/>
      <c r="AC145" s="186"/>
      <c r="AD145" s="185"/>
      <c r="AE145" s="185"/>
      <c r="AF145" s="185"/>
      <c r="AG145" s="187">
        <f t="shared" si="6"/>
        <v>0</v>
      </c>
      <c r="AH145" s="187"/>
      <c r="AI145" s="187"/>
      <c r="AJ145" s="53"/>
      <c r="AK145" s="188"/>
      <c r="AL145" s="188"/>
      <c r="AM145" s="186"/>
      <c r="AN145" s="186"/>
      <c r="AO145" s="185"/>
      <c r="AP145" s="185"/>
      <c r="AQ145" s="185"/>
      <c r="AR145" s="187">
        <f t="shared" si="7"/>
        <v>0</v>
      </c>
      <c r="AS145" s="187"/>
      <c r="AT145" s="200"/>
      <c r="AU145" s="137"/>
      <c r="AV145" s="135"/>
      <c r="AW145" s="135"/>
      <c r="AX145" s="135"/>
      <c r="AY145" s="135"/>
      <c r="AZ145" s="136"/>
    </row>
    <row r="146" spans="1:52" ht="36" customHeight="1" x14ac:dyDescent="0.2">
      <c r="A146" s="73">
        <v>128</v>
      </c>
      <c r="B146" s="170"/>
      <c r="C146" s="167"/>
      <c r="D146" s="167"/>
      <c r="E146" s="167"/>
      <c r="F146" s="167"/>
      <c r="G146" s="167"/>
      <c r="H146" s="167"/>
      <c r="I146" s="167"/>
      <c r="J146" s="167"/>
      <c r="K146" s="167"/>
      <c r="L146" s="167"/>
      <c r="M146" s="167"/>
      <c r="N146" s="167"/>
      <c r="O146" s="167"/>
      <c r="P146" s="168"/>
      <c r="Q146" s="168"/>
      <c r="R146" s="169"/>
      <c r="S146" s="169"/>
      <c r="T146" s="169"/>
      <c r="U146" s="134"/>
      <c r="V146" s="135"/>
      <c r="W146" s="135"/>
      <c r="X146" s="136"/>
      <c r="Y146" s="132"/>
      <c r="Z146" s="133"/>
      <c r="AA146" s="133"/>
      <c r="AB146" s="186"/>
      <c r="AC146" s="186"/>
      <c r="AD146" s="185"/>
      <c r="AE146" s="185"/>
      <c r="AF146" s="185"/>
      <c r="AG146" s="187">
        <f t="shared" si="6"/>
        <v>0</v>
      </c>
      <c r="AH146" s="187"/>
      <c r="AI146" s="187"/>
      <c r="AJ146" s="53"/>
      <c r="AK146" s="188"/>
      <c r="AL146" s="188"/>
      <c r="AM146" s="186"/>
      <c r="AN146" s="186"/>
      <c r="AO146" s="185"/>
      <c r="AP146" s="185"/>
      <c r="AQ146" s="185"/>
      <c r="AR146" s="187">
        <f t="shared" si="7"/>
        <v>0</v>
      </c>
      <c r="AS146" s="187"/>
      <c r="AT146" s="200"/>
      <c r="AU146" s="137"/>
      <c r="AV146" s="135"/>
      <c r="AW146" s="135"/>
      <c r="AX146" s="135"/>
      <c r="AY146" s="135"/>
      <c r="AZ146" s="136"/>
    </row>
    <row r="147" spans="1:52" ht="36" customHeight="1" x14ac:dyDescent="0.2">
      <c r="A147" s="73">
        <v>129</v>
      </c>
      <c r="B147" s="170"/>
      <c r="C147" s="167"/>
      <c r="D147" s="167"/>
      <c r="E147" s="167"/>
      <c r="F147" s="167"/>
      <c r="G147" s="167"/>
      <c r="H147" s="167"/>
      <c r="I147" s="167"/>
      <c r="J147" s="167"/>
      <c r="K147" s="167"/>
      <c r="L147" s="167"/>
      <c r="M147" s="167"/>
      <c r="N147" s="167"/>
      <c r="O147" s="167"/>
      <c r="P147" s="168"/>
      <c r="Q147" s="168"/>
      <c r="R147" s="169"/>
      <c r="S147" s="169"/>
      <c r="T147" s="169"/>
      <c r="U147" s="134"/>
      <c r="V147" s="135"/>
      <c r="W147" s="135"/>
      <c r="X147" s="136"/>
      <c r="Y147" s="132"/>
      <c r="Z147" s="133"/>
      <c r="AA147" s="133"/>
      <c r="AB147" s="186"/>
      <c r="AC147" s="186"/>
      <c r="AD147" s="185"/>
      <c r="AE147" s="185"/>
      <c r="AF147" s="185"/>
      <c r="AG147" s="187">
        <f t="shared" ref="AG147:AG178" si="8">AD147*AB147</f>
        <v>0</v>
      </c>
      <c r="AH147" s="187"/>
      <c r="AI147" s="187"/>
      <c r="AJ147" s="53"/>
      <c r="AK147" s="188"/>
      <c r="AL147" s="188"/>
      <c r="AM147" s="186"/>
      <c r="AN147" s="186"/>
      <c r="AO147" s="185"/>
      <c r="AP147" s="185"/>
      <c r="AQ147" s="185"/>
      <c r="AR147" s="187">
        <f t="shared" ref="AR147:AR178" si="9">AO147*AM147</f>
        <v>0</v>
      </c>
      <c r="AS147" s="187"/>
      <c r="AT147" s="200"/>
      <c r="AU147" s="137"/>
      <c r="AV147" s="135"/>
      <c r="AW147" s="135"/>
      <c r="AX147" s="135"/>
      <c r="AY147" s="135"/>
      <c r="AZ147" s="136"/>
    </row>
    <row r="148" spans="1:52" ht="36" customHeight="1" x14ac:dyDescent="0.2">
      <c r="A148" s="73">
        <v>130</v>
      </c>
      <c r="B148" s="170"/>
      <c r="C148" s="167"/>
      <c r="D148" s="167"/>
      <c r="E148" s="167"/>
      <c r="F148" s="167"/>
      <c r="G148" s="167"/>
      <c r="H148" s="167"/>
      <c r="I148" s="167"/>
      <c r="J148" s="167"/>
      <c r="K148" s="167"/>
      <c r="L148" s="167"/>
      <c r="M148" s="167"/>
      <c r="N148" s="167"/>
      <c r="O148" s="167"/>
      <c r="P148" s="168"/>
      <c r="Q148" s="168"/>
      <c r="R148" s="169"/>
      <c r="S148" s="169"/>
      <c r="T148" s="169"/>
      <c r="U148" s="134"/>
      <c r="V148" s="135"/>
      <c r="W148" s="135"/>
      <c r="X148" s="136"/>
      <c r="Y148" s="132"/>
      <c r="Z148" s="133"/>
      <c r="AA148" s="133"/>
      <c r="AB148" s="186"/>
      <c r="AC148" s="186"/>
      <c r="AD148" s="185"/>
      <c r="AE148" s="185"/>
      <c r="AF148" s="185"/>
      <c r="AG148" s="187">
        <f t="shared" si="8"/>
        <v>0</v>
      </c>
      <c r="AH148" s="187"/>
      <c r="AI148" s="187"/>
      <c r="AJ148" s="53"/>
      <c r="AK148" s="188"/>
      <c r="AL148" s="188"/>
      <c r="AM148" s="186"/>
      <c r="AN148" s="186"/>
      <c r="AO148" s="185"/>
      <c r="AP148" s="185"/>
      <c r="AQ148" s="185"/>
      <c r="AR148" s="187">
        <f t="shared" si="9"/>
        <v>0</v>
      </c>
      <c r="AS148" s="187"/>
      <c r="AT148" s="200"/>
      <c r="AU148" s="137"/>
      <c r="AV148" s="135"/>
      <c r="AW148" s="135"/>
      <c r="AX148" s="135"/>
      <c r="AY148" s="135"/>
      <c r="AZ148" s="136"/>
    </row>
    <row r="149" spans="1:52" ht="36" customHeight="1" x14ac:dyDescent="0.2">
      <c r="A149" s="73">
        <v>131</v>
      </c>
      <c r="B149" s="170"/>
      <c r="C149" s="167"/>
      <c r="D149" s="167"/>
      <c r="E149" s="167"/>
      <c r="F149" s="167"/>
      <c r="G149" s="167"/>
      <c r="H149" s="167"/>
      <c r="I149" s="167"/>
      <c r="J149" s="167"/>
      <c r="K149" s="167"/>
      <c r="L149" s="167"/>
      <c r="M149" s="167"/>
      <c r="N149" s="167"/>
      <c r="O149" s="167"/>
      <c r="P149" s="168"/>
      <c r="Q149" s="168"/>
      <c r="R149" s="169"/>
      <c r="S149" s="169"/>
      <c r="T149" s="169"/>
      <c r="U149" s="134"/>
      <c r="V149" s="135"/>
      <c r="W149" s="135"/>
      <c r="X149" s="136"/>
      <c r="Y149" s="132"/>
      <c r="Z149" s="133"/>
      <c r="AA149" s="133"/>
      <c r="AB149" s="186"/>
      <c r="AC149" s="186"/>
      <c r="AD149" s="185"/>
      <c r="AE149" s="185"/>
      <c r="AF149" s="185"/>
      <c r="AG149" s="187">
        <f t="shared" si="8"/>
        <v>0</v>
      </c>
      <c r="AH149" s="187"/>
      <c r="AI149" s="187"/>
      <c r="AJ149" s="53"/>
      <c r="AK149" s="188"/>
      <c r="AL149" s="188"/>
      <c r="AM149" s="186"/>
      <c r="AN149" s="186"/>
      <c r="AO149" s="185"/>
      <c r="AP149" s="185"/>
      <c r="AQ149" s="185"/>
      <c r="AR149" s="187">
        <f t="shared" si="9"/>
        <v>0</v>
      </c>
      <c r="AS149" s="187"/>
      <c r="AT149" s="200"/>
      <c r="AU149" s="137"/>
      <c r="AV149" s="135"/>
      <c r="AW149" s="135"/>
      <c r="AX149" s="135"/>
      <c r="AY149" s="135"/>
      <c r="AZ149" s="136"/>
    </row>
    <row r="150" spans="1:52" ht="36" customHeight="1" x14ac:dyDescent="0.2">
      <c r="A150" s="73">
        <v>132</v>
      </c>
      <c r="B150" s="170"/>
      <c r="C150" s="167"/>
      <c r="D150" s="167"/>
      <c r="E150" s="167"/>
      <c r="F150" s="167"/>
      <c r="G150" s="167"/>
      <c r="H150" s="167"/>
      <c r="I150" s="167"/>
      <c r="J150" s="167"/>
      <c r="K150" s="167"/>
      <c r="L150" s="167"/>
      <c r="M150" s="167"/>
      <c r="N150" s="167"/>
      <c r="O150" s="167"/>
      <c r="P150" s="168"/>
      <c r="Q150" s="168"/>
      <c r="R150" s="169"/>
      <c r="S150" s="169"/>
      <c r="T150" s="169"/>
      <c r="U150" s="134"/>
      <c r="V150" s="135"/>
      <c r="W150" s="135"/>
      <c r="X150" s="136"/>
      <c r="Y150" s="132"/>
      <c r="Z150" s="133"/>
      <c r="AA150" s="133"/>
      <c r="AB150" s="186"/>
      <c r="AC150" s="186"/>
      <c r="AD150" s="185"/>
      <c r="AE150" s="185"/>
      <c r="AF150" s="185"/>
      <c r="AG150" s="187">
        <f t="shared" si="8"/>
        <v>0</v>
      </c>
      <c r="AH150" s="187"/>
      <c r="AI150" s="187"/>
      <c r="AJ150" s="53"/>
      <c r="AK150" s="188"/>
      <c r="AL150" s="188"/>
      <c r="AM150" s="186"/>
      <c r="AN150" s="186"/>
      <c r="AO150" s="185"/>
      <c r="AP150" s="185"/>
      <c r="AQ150" s="185"/>
      <c r="AR150" s="187">
        <f t="shared" si="9"/>
        <v>0</v>
      </c>
      <c r="AS150" s="187"/>
      <c r="AT150" s="200"/>
      <c r="AU150" s="137"/>
      <c r="AV150" s="135"/>
      <c r="AW150" s="135"/>
      <c r="AX150" s="135"/>
      <c r="AY150" s="135"/>
      <c r="AZ150" s="136"/>
    </row>
    <row r="151" spans="1:52" ht="36" customHeight="1" x14ac:dyDescent="0.2">
      <c r="A151" s="73">
        <v>133</v>
      </c>
      <c r="B151" s="170"/>
      <c r="C151" s="167"/>
      <c r="D151" s="167"/>
      <c r="E151" s="167"/>
      <c r="F151" s="167"/>
      <c r="G151" s="167"/>
      <c r="H151" s="167"/>
      <c r="I151" s="167"/>
      <c r="J151" s="167"/>
      <c r="K151" s="167"/>
      <c r="L151" s="167"/>
      <c r="M151" s="167"/>
      <c r="N151" s="167"/>
      <c r="O151" s="167"/>
      <c r="P151" s="168"/>
      <c r="Q151" s="168"/>
      <c r="R151" s="169"/>
      <c r="S151" s="169"/>
      <c r="T151" s="169"/>
      <c r="U151" s="134"/>
      <c r="V151" s="135"/>
      <c r="W151" s="135"/>
      <c r="X151" s="136"/>
      <c r="Y151" s="132"/>
      <c r="Z151" s="133"/>
      <c r="AA151" s="133"/>
      <c r="AB151" s="186"/>
      <c r="AC151" s="186"/>
      <c r="AD151" s="185"/>
      <c r="AE151" s="185"/>
      <c r="AF151" s="185"/>
      <c r="AG151" s="187">
        <f t="shared" si="8"/>
        <v>0</v>
      </c>
      <c r="AH151" s="187"/>
      <c r="AI151" s="187"/>
      <c r="AJ151" s="53"/>
      <c r="AK151" s="188"/>
      <c r="AL151" s="188"/>
      <c r="AM151" s="186"/>
      <c r="AN151" s="186"/>
      <c r="AO151" s="185"/>
      <c r="AP151" s="185"/>
      <c r="AQ151" s="185"/>
      <c r="AR151" s="187">
        <f t="shared" si="9"/>
        <v>0</v>
      </c>
      <c r="AS151" s="187"/>
      <c r="AT151" s="200"/>
      <c r="AU151" s="137"/>
      <c r="AV151" s="135"/>
      <c r="AW151" s="135"/>
      <c r="AX151" s="135"/>
      <c r="AY151" s="135"/>
      <c r="AZ151" s="136"/>
    </row>
    <row r="152" spans="1:52" ht="36" customHeight="1" x14ac:dyDescent="0.2">
      <c r="A152" s="73">
        <v>134</v>
      </c>
      <c r="B152" s="170"/>
      <c r="C152" s="167"/>
      <c r="D152" s="167"/>
      <c r="E152" s="167"/>
      <c r="F152" s="167"/>
      <c r="G152" s="167"/>
      <c r="H152" s="167"/>
      <c r="I152" s="167"/>
      <c r="J152" s="167"/>
      <c r="K152" s="167"/>
      <c r="L152" s="167"/>
      <c r="M152" s="167"/>
      <c r="N152" s="167"/>
      <c r="O152" s="167"/>
      <c r="P152" s="168"/>
      <c r="Q152" s="168"/>
      <c r="R152" s="169"/>
      <c r="S152" s="169"/>
      <c r="T152" s="169"/>
      <c r="U152" s="134"/>
      <c r="V152" s="135"/>
      <c r="W152" s="135"/>
      <c r="X152" s="136"/>
      <c r="Y152" s="132"/>
      <c r="Z152" s="133"/>
      <c r="AA152" s="133"/>
      <c r="AB152" s="186"/>
      <c r="AC152" s="186"/>
      <c r="AD152" s="185"/>
      <c r="AE152" s="185"/>
      <c r="AF152" s="185"/>
      <c r="AG152" s="187">
        <f t="shared" si="8"/>
        <v>0</v>
      </c>
      <c r="AH152" s="187"/>
      <c r="AI152" s="187"/>
      <c r="AJ152" s="53"/>
      <c r="AK152" s="188"/>
      <c r="AL152" s="188"/>
      <c r="AM152" s="186"/>
      <c r="AN152" s="186"/>
      <c r="AO152" s="185"/>
      <c r="AP152" s="185"/>
      <c r="AQ152" s="185"/>
      <c r="AR152" s="187">
        <f t="shared" si="9"/>
        <v>0</v>
      </c>
      <c r="AS152" s="187"/>
      <c r="AT152" s="200"/>
      <c r="AU152" s="137"/>
      <c r="AV152" s="135"/>
      <c r="AW152" s="135"/>
      <c r="AX152" s="135"/>
      <c r="AY152" s="135"/>
      <c r="AZ152" s="136"/>
    </row>
    <row r="153" spans="1:52" ht="36" customHeight="1" x14ac:dyDescent="0.2">
      <c r="A153" s="73">
        <v>135</v>
      </c>
      <c r="B153" s="170"/>
      <c r="C153" s="167"/>
      <c r="D153" s="167"/>
      <c r="E153" s="167"/>
      <c r="F153" s="167"/>
      <c r="G153" s="167"/>
      <c r="H153" s="167"/>
      <c r="I153" s="167"/>
      <c r="J153" s="167"/>
      <c r="K153" s="167"/>
      <c r="L153" s="167"/>
      <c r="M153" s="167"/>
      <c r="N153" s="167"/>
      <c r="O153" s="167"/>
      <c r="P153" s="168"/>
      <c r="Q153" s="168"/>
      <c r="R153" s="169"/>
      <c r="S153" s="169"/>
      <c r="T153" s="169"/>
      <c r="U153" s="134"/>
      <c r="V153" s="135"/>
      <c r="W153" s="135"/>
      <c r="X153" s="136"/>
      <c r="Y153" s="132"/>
      <c r="Z153" s="133"/>
      <c r="AA153" s="133"/>
      <c r="AB153" s="186"/>
      <c r="AC153" s="186"/>
      <c r="AD153" s="185"/>
      <c r="AE153" s="185"/>
      <c r="AF153" s="185"/>
      <c r="AG153" s="187">
        <f t="shared" si="8"/>
        <v>0</v>
      </c>
      <c r="AH153" s="187"/>
      <c r="AI153" s="187"/>
      <c r="AJ153" s="53"/>
      <c r="AK153" s="188"/>
      <c r="AL153" s="188"/>
      <c r="AM153" s="186"/>
      <c r="AN153" s="186"/>
      <c r="AO153" s="185"/>
      <c r="AP153" s="185"/>
      <c r="AQ153" s="185"/>
      <c r="AR153" s="187">
        <f t="shared" si="9"/>
        <v>0</v>
      </c>
      <c r="AS153" s="187"/>
      <c r="AT153" s="200"/>
      <c r="AU153" s="137"/>
      <c r="AV153" s="135"/>
      <c r="AW153" s="135"/>
      <c r="AX153" s="135"/>
      <c r="AY153" s="135"/>
      <c r="AZ153" s="136"/>
    </row>
    <row r="154" spans="1:52" ht="36" customHeight="1" x14ac:dyDescent="0.2">
      <c r="A154" s="73">
        <v>136</v>
      </c>
      <c r="B154" s="170"/>
      <c r="C154" s="167"/>
      <c r="D154" s="167"/>
      <c r="E154" s="167"/>
      <c r="F154" s="167"/>
      <c r="G154" s="167"/>
      <c r="H154" s="167"/>
      <c r="I154" s="167"/>
      <c r="J154" s="167"/>
      <c r="K154" s="167"/>
      <c r="L154" s="167"/>
      <c r="M154" s="167"/>
      <c r="N154" s="167"/>
      <c r="O154" s="167"/>
      <c r="P154" s="168"/>
      <c r="Q154" s="168"/>
      <c r="R154" s="169"/>
      <c r="S154" s="169"/>
      <c r="T154" s="169"/>
      <c r="U154" s="134"/>
      <c r="V154" s="135"/>
      <c r="W154" s="135"/>
      <c r="X154" s="136"/>
      <c r="Y154" s="132"/>
      <c r="Z154" s="133"/>
      <c r="AA154" s="133"/>
      <c r="AB154" s="186"/>
      <c r="AC154" s="186"/>
      <c r="AD154" s="185"/>
      <c r="AE154" s="185"/>
      <c r="AF154" s="185"/>
      <c r="AG154" s="187">
        <f t="shared" si="8"/>
        <v>0</v>
      </c>
      <c r="AH154" s="187"/>
      <c r="AI154" s="187"/>
      <c r="AJ154" s="53"/>
      <c r="AK154" s="188"/>
      <c r="AL154" s="188"/>
      <c r="AM154" s="186"/>
      <c r="AN154" s="186"/>
      <c r="AO154" s="185"/>
      <c r="AP154" s="185"/>
      <c r="AQ154" s="185"/>
      <c r="AR154" s="187">
        <f t="shared" si="9"/>
        <v>0</v>
      </c>
      <c r="AS154" s="187"/>
      <c r="AT154" s="200"/>
      <c r="AU154" s="137"/>
      <c r="AV154" s="135"/>
      <c r="AW154" s="135"/>
      <c r="AX154" s="135"/>
      <c r="AY154" s="135"/>
      <c r="AZ154" s="136"/>
    </row>
    <row r="155" spans="1:52" ht="36" customHeight="1" x14ac:dyDescent="0.2">
      <c r="A155" s="73">
        <v>137</v>
      </c>
      <c r="B155" s="170"/>
      <c r="C155" s="167"/>
      <c r="D155" s="167"/>
      <c r="E155" s="167"/>
      <c r="F155" s="167"/>
      <c r="G155" s="167"/>
      <c r="H155" s="167"/>
      <c r="I155" s="167"/>
      <c r="J155" s="167"/>
      <c r="K155" s="167"/>
      <c r="L155" s="167"/>
      <c r="M155" s="167"/>
      <c r="N155" s="167"/>
      <c r="O155" s="167"/>
      <c r="P155" s="168"/>
      <c r="Q155" s="168"/>
      <c r="R155" s="169"/>
      <c r="S155" s="169"/>
      <c r="T155" s="169"/>
      <c r="U155" s="134"/>
      <c r="V155" s="135"/>
      <c r="W155" s="135"/>
      <c r="X155" s="136"/>
      <c r="Y155" s="132"/>
      <c r="Z155" s="133"/>
      <c r="AA155" s="133"/>
      <c r="AB155" s="186"/>
      <c r="AC155" s="186"/>
      <c r="AD155" s="185"/>
      <c r="AE155" s="185"/>
      <c r="AF155" s="185"/>
      <c r="AG155" s="187">
        <f t="shared" si="8"/>
        <v>0</v>
      </c>
      <c r="AH155" s="187"/>
      <c r="AI155" s="187"/>
      <c r="AJ155" s="53"/>
      <c r="AK155" s="188"/>
      <c r="AL155" s="188"/>
      <c r="AM155" s="186"/>
      <c r="AN155" s="186"/>
      <c r="AO155" s="185"/>
      <c r="AP155" s="185"/>
      <c r="AQ155" s="185"/>
      <c r="AR155" s="187">
        <f t="shared" si="9"/>
        <v>0</v>
      </c>
      <c r="AS155" s="187"/>
      <c r="AT155" s="200"/>
      <c r="AU155" s="137"/>
      <c r="AV155" s="135"/>
      <c r="AW155" s="135"/>
      <c r="AX155" s="135"/>
      <c r="AY155" s="135"/>
      <c r="AZ155" s="136"/>
    </row>
    <row r="156" spans="1:52" ht="36" customHeight="1" x14ac:dyDescent="0.2">
      <c r="A156" s="73">
        <v>138</v>
      </c>
      <c r="B156" s="170"/>
      <c r="C156" s="167"/>
      <c r="D156" s="167"/>
      <c r="E156" s="167"/>
      <c r="F156" s="167"/>
      <c r="G156" s="167"/>
      <c r="H156" s="167"/>
      <c r="I156" s="167"/>
      <c r="J156" s="167"/>
      <c r="K156" s="167"/>
      <c r="L156" s="167"/>
      <c r="M156" s="167"/>
      <c r="N156" s="167"/>
      <c r="O156" s="167"/>
      <c r="P156" s="168"/>
      <c r="Q156" s="168"/>
      <c r="R156" s="169"/>
      <c r="S156" s="169"/>
      <c r="T156" s="169"/>
      <c r="U156" s="134"/>
      <c r="V156" s="135"/>
      <c r="W156" s="135"/>
      <c r="X156" s="136"/>
      <c r="Y156" s="132"/>
      <c r="Z156" s="133"/>
      <c r="AA156" s="133"/>
      <c r="AB156" s="186"/>
      <c r="AC156" s="186"/>
      <c r="AD156" s="185"/>
      <c r="AE156" s="185"/>
      <c r="AF156" s="185"/>
      <c r="AG156" s="187">
        <f t="shared" si="8"/>
        <v>0</v>
      </c>
      <c r="AH156" s="187"/>
      <c r="AI156" s="187"/>
      <c r="AJ156" s="53"/>
      <c r="AK156" s="188"/>
      <c r="AL156" s="188"/>
      <c r="AM156" s="186"/>
      <c r="AN156" s="186"/>
      <c r="AO156" s="185"/>
      <c r="AP156" s="185"/>
      <c r="AQ156" s="185"/>
      <c r="AR156" s="187">
        <f t="shared" si="9"/>
        <v>0</v>
      </c>
      <c r="AS156" s="187"/>
      <c r="AT156" s="200"/>
      <c r="AU156" s="137"/>
      <c r="AV156" s="135"/>
      <c r="AW156" s="135"/>
      <c r="AX156" s="135"/>
      <c r="AY156" s="135"/>
      <c r="AZ156" s="136"/>
    </row>
    <row r="157" spans="1:52" ht="36" customHeight="1" x14ac:dyDescent="0.2">
      <c r="A157" s="73">
        <v>139</v>
      </c>
      <c r="B157" s="170"/>
      <c r="C157" s="167"/>
      <c r="D157" s="167"/>
      <c r="E157" s="167"/>
      <c r="F157" s="167"/>
      <c r="G157" s="167"/>
      <c r="H157" s="167"/>
      <c r="I157" s="167"/>
      <c r="J157" s="167"/>
      <c r="K157" s="167"/>
      <c r="L157" s="167"/>
      <c r="M157" s="167"/>
      <c r="N157" s="167"/>
      <c r="O157" s="167"/>
      <c r="P157" s="168"/>
      <c r="Q157" s="168"/>
      <c r="R157" s="169"/>
      <c r="S157" s="169"/>
      <c r="T157" s="169"/>
      <c r="U157" s="134"/>
      <c r="V157" s="135"/>
      <c r="W157" s="135"/>
      <c r="X157" s="136"/>
      <c r="Y157" s="132"/>
      <c r="Z157" s="133"/>
      <c r="AA157" s="133"/>
      <c r="AB157" s="186"/>
      <c r="AC157" s="186"/>
      <c r="AD157" s="185"/>
      <c r="AE157" s="185"/>
      <c r="AF157" s="185"/>
      <c r="AG157" s="187">
        <f t="shared" si="8"/>
        <v>0</v>
      </c>
      <c r="AH157" s="187"/>
      <c r="AI157" s="187"/>
      <c r="AJ157" s="53"/>
      <c r="AK157" s="188"/>
      <c r="AL157" s="188"/>
      <c r="AM157" s="186"/>
      <c r="AN157" s="186"/>
      <c r="AO157" s="185"/>
      <c r="AP157" s="185"/>
      <c r="AQ157" s="185"/>
      <c r="AR157" s="187">
        <f t="shared" si="9"/>
        <v>0</v>
      </c>
      <c r="AS157" s="187"/>
      <c r="AT157" s="200"/>
      <c r="AU157" s="137"/>
      <c r="AV157" s="135"/>
      <c r="AW157" s="135"/>
      <c r="AX157" s="135"/>
      <c r="AY157" s="135"/>
      <c r="AZ157" s="136"/>
    </row>
    <row r="158" spans="1:52" ht="36" customHeight="1" x14ac:dyDescent="0.2">
      <c r="A158" s="73">
        <v>140</v>
      </c>
      <c r="B158" s="170"/>
      <c r="C158" s="167"/>
      <c r="D158" s="167"/>
      <c r="E158" s="167"/>
      <c r="F158" s="167"/>
      <c r="G158" s="167"/>
      <c r="H158" s="167"/>
      <c r="I158" s="167"/>
      <c r="J158" s="167"/>
      <c r="K158" s="167"/>
      <c r="L158" s="167"/>
      <c r="M158" s="167"/>
      <c r="N158" s="167"/>
      <c r="O158" s="167"/>
      <c r="P158" s="168"/>
      <c r="Q158" s="168"/>
      <c r="R158" s="169"/>
      <c r="S158" s="169"/>
      <c r="T158" s="169"/>
      <c r="U158" s="134"/>
      <c r="V158" s="135"/>
      <c r="W158" s="135"/>
      <c r="X158" s="136"/>
      <c r="Y158" s="132"/>
      <c r="Z158" s="133"/>
      <c r="AA158" s="133"/>
      <c r="AB158" s="186"/>
      <c r="AC158" s="186"/>
      <c r="AD158" s="185"/>
      <c r="AE158" s="185"/>
      <c r="AF158" s="185"/>
      <c r="AG158" s="187">
        <f t="shared" si="8"/>
        <v>0</v>
      </c>
      <c r="AH158" s="187"/>
      <c r="AI158" s="187"/>
      <c r="AJ158" s="53"/>
      <c r="AK158" s="188"/>
      <c r="AL158" s="188"/>
      <c r="AM158" s="186"/>
      <c r="AN158" s="186"/>
      <c r="AO158" s="185"/>
      <c r="AP158" s="185"/>
      <c r="AQ158" s="185"/>
      <c r="AR158" s="187">
        <f t="shared" si="9"/>
        <v>0</v>
      </c>
      <c r="AS158" s="187"/>
      <c r="AT158" s="200"/>
      <c r="AU158" s="137"/>
      <c r="AV158" s="135"/>
      <c r="AW158" s="135"/>
      <c r="AX158" s="135"/>
      <c r="AY158" s="135"/>
      <c r="AZ158" s="136"/>
    </row>
    <row r="159" spans="1:52" ht="36" customHeight="1" x14ac:dyDescent="0.2">
      <c r="A159" s="73">
        <v>141</v>
      </c>
      <c r="B159" s="170"/>
      <c r="C159" s="167"/>
      <c r="D159" s="167"/>
      <c r="E159" s="167"/>
      <c r="F159" s="167"/>
      <c r="G159" s="167"/>
      <c r="H159" s="167"/>
      <c r="I159" s="167"/>
      <c r="J159" s="167"/>
      <c r="K159" s="167"/>
      <c r="L159" s="167"/>
      <c r="M159" s="167"/>
      <c r="N159" s="167"/>
      <c r="O159" s="167"/>
      <c r="P159" s="168"/>
      <c r="Q159" s="168"/>
      <c r="R159" s="169"/>
      <c r="S159" s="169"/>
      <c r="T159" s="169"/>
      <c r="U159" s="134"/>
      <c r="V159" s="135"/>
      <c r="W159" s="135"/>
      <c r="X159" s="136"/>
      <c r="Y159" s="132"/>
      <c r="Z159" s="133"/>
      <c r="AA159" s="133"/>
      <c r="AB159" s="186"/>
      <c r="AC159" s="186"/>
      <c r="AD159" s="185"/>
      <c r="AE159" s="185"/>
      <c r="AF159" s="185"/>
      <c r="AG159" s="187">
        <f t="shared" si="8"/>
        <v>0</v>
      </c>
      <c r="AH159" s="187"/>
      <c r="AI159" s="187"/>
      <c r="AJ159" s="53"/>
      <c r="AK159" s="188"/>
      <c r="AL159" s="188"/>
      <c r="AM159" s="186"/>
      <c r="AN159" s="186"/>
      <c r="AO159" s="185"/>
      <c r="AP159" s="185"/>
      <c r="AQ159" s="185"/>
      <c r="AR159" s="187">
        <f t="shared" si="9"/>
        <v>0</v>
      </c>
      <c r="AS159" s="187"/>
      <c r="AT159" s="200"/>
      <c r="AU159" s="137"/>
      <c r="AV159" s="135"/>
      <c r="AW159" s="135"/>
      <c r="AX159" s="135"/>
      <c r="AY159" s="135"/>
      <c r="AZ159" s="136"/>
    </row>
    <row r="160" spans="1:52" ht="36" customHeight="1" x14ac:dyDescent="0.2">
      <c r="A160" s="73">
        <v>142</v>
      </c>
      <c r="B160" s="170"/>
      <c r="C160" s="167"/>
      <c r="D160" s="167"/>
      <c r="E160" s="167"/>
      <c r="F160" s="167"/>
      <c r="G160" s="167"/>
      <c r="H160" s="167"/>
      <c r="I160" s="167"/>
      <c r="J160" s="167"/>
      <c r="K160" s="167"/>
      <c r="L160" s="167"/>
      <c r="M160" s="167"/>
      <c r="N160" s="167"/>
      <c r="O160" s="167"/>
      <c r="P160" s="168"/>
      <c r="Q160" s="168"/>
      <c r="R160" s="169"/>
      <c r="S160" s="169"/>
      <c r="T160" s="169"/>
      <c r="U160" s="134"/>
      <c r="V160" s="135"/>
      <c r="W160" s="135"/>
      <c r="X160" s="136"/>
      <c r="Y160" s="132"/>
      <c r="Z160" s="133"/>
      <c r="AA160" s="133"/>
      <c r="AB160" s="186"/>
      <c r="AC160" s="186"/>
      <c r="AD160" s="185"/>
      <c r="AE160" s="185"/>
      <c r="AF160" s="185"/>
      <c r="AG160" s="187">
        <f t="shared" si="8"/>
        <v>0</v>
      </c>
      <c r="AH160" s="187"/>
      <c r="AI160" s="187"/>
      <c r="AJ160" s="53"/>
      <c r="AK160" s="188"/>
      <c r="AL160" s="188"/>
      <c r="AM160" s="186"/>
      <c r="AN160" s="186"/>
      <c r="AO160" s="185"/>
      <c r="AP160" s="185"/>
      <c r="AQ160" s="185"/>
      <c r="AR160" s="187">
        <f t="shared" si="9"/>
        <v>0</v>
      </c>
      <c r="AS160" s="187"/>
      <c r="AT160" s="200"/>
      <c r="AU160" s="137"/>
      <c r="AV160" s="135"/>
      <c r="AW160" s="135"/>
      <c r="AX160" s="135"/>
      <c r="AY160" s="135"/>
      <c r="AZ160" s="136"/>
    </row>
    <row r="161" spans="1:52" ht="36" customHeight="1" x14ac:dyDescent="0.2">
      <c r="A161" s="73">
        <v>143</v>
      </c>
      <c r="B161" s="170"/>
      <c r="C161" s="167"/>
      <c r="D161" s="167"/>
      <c r="E161" s="167"/>
      <c r="F161" s="167"/>
      <c r="G161" s="167"/>
      <c r="H161" s="167"/>
      <c r="I161" s="167"/>
      <c r="J161" s="167"/>
      <c r="K161" s="167"/>
      <c r="L161" s="167"/>
      <c r="M161" s="167"/>
      <c r="N161" s="167"/>
      <c r="O161" s="167"/>
      <c r="P161" s="168"/>
      <c r="Q161" s="168"/>
      <c r="R161" s="169"/>
      <c r="S161" s="169"/>
      <c r="T161" s="169"/>
      <c r="U161" s="134"/>
      <c r="V161" s="135"/>
      <c r="W161" s="135"/>
      <c r="X161" s="136"/>
      <c r="Y161" s="132"/>
      <c r="Z161" s="133"/>
      <c r="AA161" s="133"/>
      <c r="AB161" s="186"/>
      <c r="AC161" s="186"/>
      <c r="AD161" s="185"/>
      <c r="AE161" s="185"/>
      <c r="AF161" s="185"/>
      <c r="AG161" s="187">
        <f t="shared" si="8"/>
        <v>0</v>
      </c>
      <c r="AH161" s="187"/>
      <c r="AI161" s="187"/>
      <c r="AJ161" s="53"/>
      <c r="AK161" s="188"/>
      <c r="AL161" s="188"/>
      <c r="AM161" s="186"/>
      <c r="AN161" s="186"/>
      <c r="AO161" s="185"/>
      <c r="AP161" s="185"/>
      <c r="AQ161" s="185"/>
      <c r="AR161" s="187">
        <f t="shared" si="9"/>
        <v>0</v>
      </c>
      <c r="AS161" s="187"/>
      <c r="AT161" s="200"/>
      <c r="AU161" s="137"/>
      <c r="AV161" s="135"/>
      <c r="AW161" s="135"/>
      <c r="AX161" s="135"/>
      <c r="AY161" s="135"/>
      <c r="AZ161" s="136"/>
    </row>
    <row r="162" spans="1:52" ht="36" customHeight="1" x14ac:dyDescent="0.2">
      <c r="A162" s="73">
        <v>144</v>
      </c>
      <c r="B162" s="170"/>
      <c r="C162" s="167"/>
      <c r="D162" s="167"/>
      <c r="E162" s="167"/>
      <c r="F162" s="167"/>
      <c r="G162" s="167"/>
      <c r="H162" s="167"/>
      <c r="I162" s="167"/>
      <c r="J162" s="167"/>
      <c r="K162" s="167"/>
      <c r="L162" s="167"/>
      <c r="M162" s="167"/>
      <c r="N162" s="167"/>
      <c r="O162" s="167"/>
      <c r="P162" s="168"/>
      <c r="Q162" s="168"/>
      <c r="R162" s="169"/>
      <c r="S162" s="169"/>
      <c r="T162" s="169"/>
      <c r="U162" s="134"/>
      <c r="V162" s="135"/>
      <c r="W162" s="135"/>
      <c r="X162" s="136"/>
      <c r="Y162" s="132"/>
      <c r="Z162" s="133"/>
      <c r="AA162" s="133"/>
      <c r="AB162" s="186"/>
      <c r="AC162" s="186"/>
      <c r="AD162" s="185"/>
      <c r="AE162" s="185"/>
      <c r="AF162" s="185"/>
      <c r="AG162" s="187">
        <f t="shared" si="8"/>
        <v>0</v>
      </c>
      <c r="AH162" s="187"/>
      <c r="AI162" s="187"/>
      <c r="AJ162" s="53"/>
      <c r="AK162" s="188"/>
      <c r="AL162" s="188"/>
      <c r="AM162" s="186"/>
      <c r="AN162" s="186"/>
      <c r="AO162" s="185"/>
      <c r="AP162" s="185"/>
      <c r="AQ162" s="185"/>
      <c r="AR162" s="187">
        <f t="shared" si="9"/>
        <v>0</v>
      </c>
      <c r="AS162" s="187"/>
      <c r="AT162" s="200"/>
      <c r="AU162" s="137"/>
      <c r="AV162" s="135"/>
      <c r="AW162" s="135"/>
      <c r="AX162" s="135"/>
      <c r="AY162" s="135"/>
      <c r="AZ162" s="136"/>
    </row>
    <row r="163" spans="1:52" ht="36" customHeight="1" x14ac:dyDescent="0.2">
      <c r="A163" s="73">
        <v>145</v>
      </c>
      <c r="B163" s="170"/>
      <c r="C163" s="167"/>
      <c r="D163" s="167"/>
      <c r="E163" s="167"/>
      <c r="F163" s="167"/>
      <c r="G163" s="167"/>
      <c r="H163" s="167"/>
      <c r="I163" s="167"/>
      <c r="J163" s="167"/>
      <c r="K163" s="167"/>
      <c r="L163" s="167"/>
      <c r="M163" s="167"/>
      <c r="N163" s="167"/>
      <c r="O163" s="167"/>
      <c r="P163" s="168"/>
      <c r="Q163" s="168"/>
      <c r="R163" s="169"/>
      <c r="S163" s="169"/>
      <c r="T163" s="169"/>
      <c r="U163" s="134"/>
      <c r="V163" s="135"/>
      <c r="W163" s="135"/>
      <c r="X163" s="136"/>
      <c r="Y163" s="132"/>
      <c r="Z163" s="133"/>
      <c r="AA163" s="133"/>
      <c r="AB163" s="186"/>
      <c r="AC163" s="186"/>
      <c r="AD163" s="185"/>
      <c r="AE163" s="185"/>
      <c r="AF163" s="185"/>
      <c r="AG163" s="187">
        <f t="shared" si="8"/>
        <v>0</v>
      </c>
      <c r="AH163" s="187"/>
      <c r="AI163" s="187"/>
      <c r="AJ163" s="53"/>
      <c r="AK163" s="188"/>
      <c r="AL163" s="188"/>
      <c r="AM163" s="186"/>
      <c r="AN163" s="186"/>
      <c r="AO163" s="185"/>
      <c r="AP163" s="185"/>
      <c r="AQ163" s="185"/>
      <c r="AR163" s="187">
        <f t="shared" si="9"/>
        <v>0</v>
      </c>
      <c r="AS163" s="187"/>
      <c r="AT163" s="200"/>
      <c r="AU163" s="137"/>
      <c r="AV163" s="135"/>
      <c r="AW163" s="135"/>
      <c r="AX163" s="135"/>
      <c r="AY163" s="135"/>
      <c r="AZ163" s="136"/>
    </row>
    <row r="164" spans="1:52" ht="36" customHeight="1" x14ac:dyDescent="0.2">
      <c r="A164" s="73">
        <v>146</v>
      </c>
      <c r="B164" s="170"/>
      <c r="C164" s="167"/>
      <c r="D164" s="167"/>
      <c r="E164" s="167"/>
      <c r="F164" s="167"/>
      <c r="G164" s="167"/>
      <c r="H164" s="167"/>
      <c r="I164" s="167"/>
      <c r="J164" s="167"/>
      <c r="K164" s="167"/>
      <c r="L164" s="167"/>
      <c r="M164" s="167"/>
      <c r="N164" s="167"/>
      <c r="O164" s="167"/>
      <c r="P164" s="168"/>
      <c r="Q164" s="168"/>
      <c r="R164" s="169"/>
      <c r="S164" s="169"/>
      <c r="T164" s="169"/>
      <c r="U164" s="134"/>
      <c r="V164" s="135"/>
      <c r="W164" s="135"/>
      <c r="X164" s="136"/>
      <c r="Y164" s="132"/>
      <c r="Z164" s="133"/>
      <c r="AA164" s="133"/>
      <c r="AB164" s="186"/>
      <c r="AC164" s="186"/>
      <c r="AD164" s="185"/>
      <c r="AE164" s="185"/>
      <c r="AF164" s="185"/>
      <c r="AG164" s="187">
        <f t="shared" si="8"/>
        <v>0</v>
      </c>
      <c r="AH164" s="187"/>
      <c r="AI164" s="187"/>
      <c r="AJ164" s="53"/>
      <c r="AK164" s="188"/>
      <c r="AL164" s="188"/>
      <c r="AM164" s="186"/>
      <c r="AN164" s="186"/>
      <c r="AO164" s="185"/>
      <c r="AP164" s="185"/>
      <c r="AQ164" s="185"/>
      <c r="AR164" s="187">
        <f t="shared" si="9"/>
        <v>0</v>
      </c>
      <c r="AS164" s="187"/>
      <c r="AT164" s="200"/>
      <c r="AU164" s="137"/>
      <c r="AV164" s="135"/>
      <c r="AW164" s="135"/>
      <c r="AX164" s="135"/>
      <c r="AY164" s="135"/>
      <c r="AZ164" s="136"/>
    </row>
    <row r="165" spans="1:52" ht="36" customHeight="1" x14ac:dyDescent="0.2">
      <c r="A165" s="73">
        <v>147</v>
      </c>
      <c r="B165" s="170"/>
      <c r="C165" s="167"/>
      <c r="D165" s="167"/>
      <c r="E165" s="167"/>
      <c r="F165" s="167"/>
      <c r="G165" s="167"/>
      <c r="H165" s="167"/>
      <c r="I165" s="167"/>
      <c r="J165" s="167"/>
      <c r="K165" s="167"/>
      <c r="L165" s="167"/>
      <c r="M165" s="167"/>
      <c r="N165" s="167"/>
      <c r="O165" s="167"/>
      <c r="P165" s="168"/>
      <c r="Q165" s="168"/>
      <c r="R165" s="169"/>
      <c r="S165" s="169"/>
      <c r="T165" s="169"/>
      <c r="U165" s="134"/>
      <c r="V165" s="135"/>
      <c r="W165" s="135"/>
      <c r="X165" s="136"/>
      <c r="Y165" s="132"/>
      <c r="Z165" s="133"/>
      <c r="AA165" s="133"/>
      <c r="AB165" s="186"/>
      <c r="AC165" s="186"/>
      <c r="AD165" s="185"/>
      <c r="AE165" s="185"/>
      <c r="AF165" s="185"/>
      <c r="AG165" s="187">
        <f t="shared" si="8"/>
        <v>0</v>
      </c>
      <c r="AH165" s="187"/>
      <c r="AI165" s="187"/>
      <c r="AJ165" s="53"/>
      <c r="AK165" s="188"/>
      <c r="AL165" s="188"/>
      <c r="AM165" s="186"/>
      <c r="AN165" s="186"/>
      <c r="AO165" s="185"/>
      <c r="AP165" s="185"/>
      <c r="AQ165" s="185"/>
      <c r="AR165" s="187">
        <f t="shared" si="9"/>
        <v>0</v>
      </c>
      <c r="AS165" s="187"/>
      <c r="AT165" s="200"/>
      <c r="AU165" s="137"/>
      <c r="AV165" s="135"/>
      <c r="AW165" s="135"/>
      <c r="AX165" s="135"/>
      <c r="AY165" s="135"/>
      <c r="AZ165" s="136"/>
    </row>
    <row r="166" spans="1:52" ht="36" customHeight="1" x14ac:dyDescent="0.2">
      <c r="A166" s="73">
        <v>148</v>
      </c>
      <c r="B166" s="170"/>
      <c r="C166" s="167"/>
      <c r="D166" s="167"/>
      <c r="E166" s="167"/>
      <c r="F166" s="167"/>
      <c r="G166" s="167"/>
      <c r="H166" s="167"/>
      <c r="I166" s="167"/>
      <c r="J166" s="167"/>
      <c r="K166" s="167"/>
      <c r="L166" s="167"/>
      <c r="M166" s="167"/>
      <c r="N166" s="167"/>
      <c r="O166" s="167"/>
      <c r="P166" s="168"/>
      <c r="Q166" s="168"/>
      <c r="R166" s="169"/>
      <c r="S166" s="169"/>
      <c r="T166" s="169"/>
      <c r="U166" s="134"/>
      <c r="V166" s="135"/>
      <c r="W166" s="135"/>
      <c r="X166" s="136"/>
      <c r="Y166" s="132"/>
      <c r="Z166" s="133"/>
      <c r="AA166" s="133"/>
      <c r="AB166" s="186"/>
      <c r="AC166" s="186"/>
      <c r="AD166" s="185"/>
      <c r="AE166" s="185"/>
      <c r="AF166" s="185"/>
      <c r="AG166" s="187">
        <f t="shared" si="8"/>
        <v>0</v>
      </c>
      <c r="AH166" s="187"/>
      <c r="AI166" s="187"/>
      <c r="AJ166" s="53"/>
      <c r="AK166" s="188"/>
      <c r="AL166" s="188"/>
      <c r="AM166" s="186"/>
      <c r="AN166" s="186"/>
      <c r="AO166" s="185"/>
      <c r="AP166" s="185"/>
      <c r="AQ166" s="185"/>
      <c r="AR166" s="187">
        <f t="shared" si="9"/>
        <v>0</v>
      </c>
      <c r="AS166" s="187"/>
      <c r="AT166" s="200"/>
      <c r="AU166" s="137"/>
      <c r="AV166" s="135"/>
      <c r="AW166" s="135"/>
      <c r="AX166" s="135"/>
      <c r="AY166" s="135"/>
      <c r="AZ166" s="136"/>
    </row>
    <row r="167" spans="1:52" ht="36" customHeight="1" x14ac:dyDescent="0.2">
      <c r="A167" s="73">
        <v>149</v>
      </c>
      <c r="B167" s="170"/>
      <c r="C167" s="167"/>
      <c r="D167" s="167"/>
      <c r="E167" s="167"/>
      <c r="F167" s="167"/>
      <c r="G167" s="167"/>
      <c r="H167" s="167"/>
      <c r="I167" s="167"/>
      <c r="J167" s="167"/>
      <c r="K167" s="167"/>
      <c r="L167" s="167"/>
      <c r="M167" s="167"/>
      <c r="N167" s="167"/>
      <c r="O167" s="167"/>
      <c r="P167" s="168"/>
      <c r="Q167" s="168"/>
      <c r="R167" s="169"/>
      <c r="S167" s="169"/>
      <c r="T167" s="169"/>
      <c r="U167" s="134"/>
      <c r="V167" s="135"/>
      <c r="W167" s="135"/>
      <c r="X167" s="136"/>
      <c r="Y167" s="132"/>
      <c r="Z167" s="133"/>
      <c r="AA167" s="133"/>
      <c r="AB167" s="186"/>
      <c r="AC167" s="186"/>
      <c r="AD167" s="185"/>
      <c r="AE167" s="185"/>
      <c r="AF167" s="185"/>
      <c r="AG167" s="187">
        <f t="shared" si="8"/>
        <v>0</v>
      </c>
      <c r="AH167" s="187"/>
      <c r="AI167" s="187"/>
      <c r="AJ167" s="53"/>
      <c r="AK167" s="188"/>
      <c r="AL167" s="188"/>
      <c r="AM167" s="186"/>
      <c r="AN167" s="186"/>
      <c r="AO167" s="185"/>
      <c r="AP167" s="185"/>
      <c r="AQ167" s="185"/>
      <c r="AR167" s="187">
        <f t="shared" si="9"/>
        <v>0</v>
      </c>
      <c r="AS167" s="187"/>
      <c r="AT167" s="200"/>
      <c r="AU167" s="137"/>
      <c r="AV167" s="135"/>
      <c r="AW167" s="135"/>
      <c r="AX167" s="135"/>
      <c r="AY167" s="135"/>
      <c r="AZ167" s="136"/>
    </row>
    <row r="168" spans="1:52" ht="36" customHeight="1" x14ac:dyDescent="0.2">
      <c r="A168" s="73">
        <v>150</v>
      </c>
      <c r="B168" s="170"/>
      <c r="C168" s="167"/>
      <c r="D168" s="167"/>
      <c r="E168" s="167"/>
      <c r="F168" s="167"/>
      <c r="G168" s="167"/>
      <c r="H168" s="167"/>
      <c r="I168" s="167"/>
      <c r="J168" s="167"/>
      <c r="K168" s="167"/>
      <c r="L168" s="167"/>
      <c r="M168" s="167"/>
      <c r="N168" s="167"/>
      <c r="O168" s="167"/>
      <c r="P168" s="168"/>
      <c r="Q168" s="168"/>
      <c r="R168" s="169"/>
      <c r="S168" s="169"/>
      <c r="T168" s="169"/>
      <c r="U168" s="134"/>
      <c r="V168" s="135"/>
      <c r="W168" s="135"/>
      <c r="X168" s="136"/>
      <c r="Y168" s="132"/>
      <c r="Z168" s="133"/>
      <c r="AA168" s="133"/>
      <c r="AB168" s="186"/>
      <c r="AC168" s="186"/>
      <c r="AD168" s="185"/>
      <c r="AE168" s="185"/>
      <c r="AF168" s="185"/>
      <c r="AG168" s="187">
        <f t="shared" si="8"/>
        <v>0</v>
      </c>
      <c r="AH168" s="187"/>
      <c r="AI168" s="187"/>
      <c r="AJ168" s="53"/>
      <c r="AK168" s="188"/>
      <c r="AL168" s="188"/>
      <c r="AM168" s="186"/>
      <c r="AN168" s="186"/>
      <c r="AO168" s="185"/>
      <c r="AP168" s="185"/>
      <c r="AQ168" s="185"/>
      <c r="AR168" s="187">
        <f t="shared" si="9"/>
        <v>0</v>
      </c>
      <c r="AS168" s="187"/>
      <c r="AT168" s="200"/>
      <c r="AU168" s="137"/>
      <c r="AV168" s="135"/>
      <c r="AW168" s="135"/>
      <c r="AX168" s="135"/>
      <c r="AY168" s="135"/>
      <c r="AZ168" s="136"/>
    </row>
    <row r="169" spans="1:52" ht="36" customHeight="1" x14ac:dyDescent="0.2">
      <c r="A169" s="73">
        <v>151</v>
      </c>
      <c r="B169" s="170"/>
      <c r="C169" s="167"/>
      <c r="D169" s="167"/>
      <c r="E169" s="167"/>
      <c r="F169" s="167"/>
      <c r="G169" s="167"/>
      <c r="H169" s="167"/>
      <c r="I169" s="167"/>
      <c r="J169" s="167"/>
      <c r="K169" s="167"/>
      <c r="L169" s="167"/>
      <c r="M169" s="167"/>
      <c r="N169" s="167"/>
      <c r="O169" s="167"/>
      <c r="P169" s="168"/>
      <c r="Q169" s="168"/>
      <c r="R169" s="169"/>
      <c r="S169" s="169"/>
      <c r="T169" s="169"/>
      <c r="U169" s="134"/>
      <c r="V169" s="135"/>
      <c r="W169" s="135"/>
      <c r="X169" s="136"/>
      <c r="Y169" s="132"/>
      <c r="Z169" s="133"/>
      <c r="AA169" s="133"/>
      <c r="AB169" s="186"/>
      <c r="AC169" s="186"/>
      <c r="AD169" s="185"/>
      <c r="AE169" s="185"/>
      <c r="AF169" s="185"/>
      <c r="AG169" s="187">
        <f t="shared" si="8"/>
        <v>0</v>
      </c>
      <c r="AH169" s="187"/>
      <c r="AI169" s="187"/>
      <c r="AJ169" s="53"/>
      <c r="AK169" s="188"/>
      <c r="AL169" s="188"/>
      <c r="AM169" s="186"/>
      <c r="AN169" s="186"/>
      <c r="AO169" s="185"/>
      <c r="AP169" s="185"/>
      <c r="AQ169" s="185"/>
      <c r="AR169" s="187">
        <f t="shared" si="9"/>
        <v>0</v>
      </c>
      <c r="AS169" s="187"/>
      <c r="AT169" s="200"/>
      <c r="AU169" s="137"/>
      <c r="AV169" s="135"/>
      <c r="AW169" s="135"/>
      <c r="AX169" s="135"/>
      <c r="AY169" s="135"/>
      <c r="AZ169" s="136"/>
    </row>
    <row r="170" spans="1:52" ht="36" customHeight="1" x14ac:dyDescent="0.2">
      <c r="A170" s="73">
        <v>152</v>
      </c>
      <c r="B170" s="170"/>
      <c r="C170" s="167"/>
      <c r="D170" s="167"/>
      <c r="E170" s="167"/>
      <c r="F170" s="167"/>
      <c r="G170" s="167"/>
      <c r="H170" s="167"/>
      <c r="I170" s="167"/>
      <c r="J170" s="167"/>
      <c r="K170" s="167"/>
      <c r="L170" s="167"/>
      <c r="M170" s="167"/>
      <c r="N170" s="167"/>
      <c r="O170" s="167"/>
      <c r="P170" s="168"/>
      <c r="Q170" s="168"/>
      <c r="R170" s="169"/>
      <c r="S170" s="169"/>
      <c r="T170" s="169"/>
      <c r="U170" s="134"/>
      <c r="V170" s="135"/>
      <c r="W170" s="135"/>
      <c r="X170" s="136"/>
      <c r="Y170" s="132"/>
      <c r="Z170" s="133"/>
      <c r="AA170" s="133"/>
      <c r="AB170" s="186"/>
      <c r="AC170" s="186"/>
      <c r="AD170" s="185"/>
      <c r="AE170" s="185"/>
      <c r="AF170" s="185"/>
      <c r="AG170" s="187">
        <f t="shared" si="8"/>
        <v>0</v>
      </c>
      <c r="AH170" s="187"/>
      <c r="AI170" s="187"/>
      <c r="AJ170" s="53"/>
      <c r="AK170" s="188"/>
      <c r="AL170" s="188"/>
      <c r="AM170" s="186"/>
      <c r="AN170" s="186"/>
      <c r="AO170" s="185"/>
      <c r="AP170" s="185"/>
      <c r="AQ170" s="185"/>
      <c r="AR170" s="187">
        <f t="shared" si="9"/>
        <v>0</v>
      </c>
      <c r="AS170" s="187"/>
      <c r="AT170" s="200"/>
      <c r="AU170" s="137"/>
      <c r="AV170" s="135"/>
      <c r="AW170" s="135"/>
      <c r="AX170" s="135"/>
      <c r="AY170" s="135"/>
      <c r="AZ170" s="136"/>
    </row>
    <row r="171" spans="1:52" ht="36" customHeight="1" x14ac:dyDescent="0.2">
      <c r="A171" s="73">
        <v>153</v>
      </c>
      <c r="B171" s="170"/>
      <c r="C171" s="167"/>
      <c r="D171" s="167"/>
      <c r="E171" s="167"/>
      <c r="F171" s="167"/>
      <c r="G171" s="167"/>
      <c r="H171" s="167"/>
      <c r="I171" s="167"/>
      <c r="J171" s="167"/>
      <c r="K171" s="167"/>
      <c r="L171" s="167"/>
      <c r="M171" s="167"/>
      <c r="N171" s="167"/>
      <c r="O171" s="167"/>
      <c r="P171" s="168"/>
      <c r="Q171" s="168"/>
      <c r="R171" s="169"/>
      <c r="S171" s="169"/>
      <c r="T171" s="169"/>
      <c r="U171" s="134"/>
      <c r="V171" s="135"/>
      <c r="W171" s="135"/>
      <c r="X171" s="136"/>
      <c r="Y171" s="132"/>
      <c r="Z171" s="133"/>
      <c r="AA171" s="133"/>
      <c r="AB171" s="186"/>
      <c r="AC171" s="186"/>
      <c r="AD171" s="185"/>
      <c r="AE171" s="185"/>
      <c r="AF171" s="185"/>
      <c r="AG171" s="187">
        <f t="shared" si="8"/>
        <v>0</v>
      </c>
      <c r="AH171" s="187"/>
      <c r="AI171" s="187"/>
      <c r="AJ171" s="53"/>
      <c r="AK171" s="188"/>
      <c r="AL171" s="188"/>
      <c r="AM171" s="186"/>
      <c r="AN171" s="186"/>
      <c r="AO171" s="185"/>
      <c r="AP171" s="185"/>
      <c r="AQ171" s="185"/>
      <c r="AR171" s="187">
        <f t="shared" si="9"/>
        <v>0</v>
      </c>
      <c r="AS171" s="187"/>
      <c r="AT171" s="200"/>
      <c r="AU171" s="137"/>
      <c r="AV171" s="135"/>
      <c r="AW171" s="135"/>
      <c r="AX171" s="135"/>
      <c r="AY171" s="135"/>
      <c r="AZ171" s="136"/>
    </row>
    <row r="172" spans="1:52" ht="36" customHeight="1" x14ac:dyDescent="0.2">
      <c r="A172" s="73">
        <v>154</v>
      </c>
      <c r="B172" s="170"/>
      <c r="C172" s="167"/>
      <c r="D172" s="167"/>
      <c r="E172" s="167"/>
      <c r="F172" s="167"/>
      <c r="G172" s="167"/>
      <c r="H172" s="167"/>
      <c r="I172" s="167"/>
      <c r="J172" s="167"/>
      <c r="K172" s="167"/>
      <c r="L172" s="167"/>
      <c r="M172" s="167"/>
      <c r="N172" s="167"/>
      <c r="O172" s="167"/>
      <c r="P172" s="168"/>
      <c r="Q172" s="168"/>
      <c r="R172" s="169"/>
      <c r="S172" s="169"/>
      <c r="T172" s="169"/>
      <c r="U172" s="134"/>
      <c r="V172" s="135"/>
      <c r="W172" s="135"/>
      <c r="X172" s="136"/>
      <c r="Y172" s="132"/>
      <c r="Z172" s="133"/>
      <c r="AA172" s="133"/>
      <c r="AB172" s="186"/>
      <c r="AC172" s="186"/>
      <c r="AD172" s="185"/>
      <c r="AE172" s="185"/>
      <c r="AF172" s="185"/>
      <c r="AG172" s="187">
        <f t="shared" si="8"/>
        <v>0</v>
      </c>
      <c r="AH172" s="187"/>
      <c r="AI172" s="187"/>
      <c r="AJ172" s="53"/>
      <c r="AK172" s="188"/>
      <c r="AL172" s="188"/>
      <c r="AM172" s="186"/>
      <c r="AN172" s="186"/>
      <c r="AO172" s="185"/>
      <c r="AP172" s="185"/>
      <c r="AQ172" s="185"/>
      <c r="AR172" s="187">
        <f t="shared" si="9"/>
        <v>0</v>
      </c>
      <c r="AS172" s="187"/>
      <c r="AT172" s="200"/>
      <c r="AU172" s="137"/>
      <c r="AV172" s="135"/>
      <c r="AW172" s="135"/>
      <c r="AX172" s="135"/>
      <c r="AY172" s="135"/>
      <c r="AZ172" s="136"/>
    </row>
    <row r="173" spans="1:52" ht="36" customHeight="1" x14ac:dyDescent="0.2">
      <c r="A173" s="73">
        <v>155</v>
      </c>
      <c r="B173" s="170"/>
      <c r="C173" s="167"/>
      <c r="D173" s="167"/>
      <c r="E173" s="167"/>
      <c r="F173" s="167"/>
      <c r="G173" s="167"/>
      <c r="H173" s="167"/>
      <c r="I173" s="167"/>
      <c r="J173" s="167"/>
      <c r="K173" s="167"/>
      <c r="L173" s="167"/>
      <c r="M173" s="167"/>
      <c r="N173" s="167"/>
      <c r="O173" s="167"/>
      <c r="P173" s="168"/>
      <c r="Q173" s="168"/>
      <c r="R173" s="169"/>
      <c r="S173" s="169"/>
      <c r="T173" s="169"/>
      <c r="U173" s="134"/>
      <c r="V173" s="135"/>
      <c r="W173" s="135"/>
      <c r="X173" s="136"/>
      <c r="Y173" s="132"/>
      <c r="Z173" s="133"/>
      <c r="AA173" s="133"/>
      <c r="AB173" s="186"/>
      <c r="AC173" s="186"/>
      <c r="AD173" s="185"/>
      <c r="AE173" s="185"/>
      <c r="AF173" s="185"/>
      <c r="AG173" s="187">
        <f t="shared" si="8"/>
        <v>0</v>
      </c>
      <c r="AH173" s="187"/>
      <c r="AI173" s="187"/>
      <c r="AJ173" s="53"/>
      <c r="AK173" s="188"/>
      <c r="AL173" s="188"/>
      <c r="AM173" s="186"/>
      <c r="AN173" s="186"/>
      <c r="AO173" s="185"/>
      <c r="AP173" s="185"/>
      <c r="AQ173" s="185"/>
      <c r="AR173" s="187">
        <f t="shared" si="9"/>
        <v>0</v>
      </c>
      <c r="AS173" s="187"/>
      <c r="AT173" s="200"/>
      <c r="AU173" s="137"/>
      <c r="AV173" s="135"/>
      <c r="AW173" s="135"/>
      <c r="AX173" s="135"/>
      <c r="AY173" s="135"/>
      <c r="AZ173" s="136"/>
    </row>
    <row r="174" spans="1:52" ht="36" customHeight="1" x14ac:dyDescent="0.2">
      <c r="A174" s="73">
        <v>156</v>
      </c>
      <c r="B174" s="170"/>
      <c r="C174" s="167"/>
      <c r="D174" s="167"/>
      <c r="E174" s="167"/>
      <c r="F174" s="167"/>
      <c r="G174" s="167"/>
      <c r="H174" s="167"/>
      <c r="I174" s="167"/>
      <c r="J174" s="167"/>
      <c r="K174" s="167"/>
      <c r="L174" s="167"/>
      <c r="M174" s="167"/>
      <c r="N174" s="167"/>
      <c r="O174" s="167"/>
      <c r="P174" s="168"/>
      <c r="Q174" s="168"/>
      <c r="R174" s="169"/>
      <c r="S174" s="169"/>
      <c r="T174" s="169"/>
      <c r="U174" s="134"/>
      <c r="V174" s="135"/>
      <c r="W174" s="135"/>
      <c r="X174" s="136"/>
      <c r="Y174" s="132"/>
      <c r="Z174" s="133"/>
      <c r="AA174" s="133"/>
      <c r="AB174" s="186"/>
      <c r="AC174" s="186"/>
      <c r="AD174" s="185"/>
      <c r="AE174" s="185"/>
      <c r="AF174" s="185"/>
      <c r="AG174" s="187">
        <f t="shared" si="8"/>
        <v>0</v>
      </c>
      <c r="AH174" s="187"/>
      <c r="AI174" s="187"/>
      <c r="AJ174" s="53"/>
      <c r="AK174" s="188"/>
      <c r="AL174" s="188"/>
      <c r="AM174" s="186"/>
      <c r="AN174" s="186"/>
      <c r="AO174" s="185"/>
      <c r="AP174" s="185"/>
      <c r="AQ174" s="185"/>
      <c r="AR174" s="187">
        <f t="shared" si="9"/>
        <v>0</v>
      </c>
      <c r="AS174" s="187"/>
      <c r="AT174" s="200"/>
      <c r="AU174" s="137"/>
      <c r="AV174" s="135"/>
      <c r="AW174" s="135"/>
      <c r="AX174" s="135"/>
      <c r="AY174" s="135"/>
      <c r="AZ174" s="136"/>
    </row>
    <row r="175" spans="1:52" ht="36" customHeight="1" x14ac:dyDescent="0.2">
      <c r="A175" s="73">
        <v>157</v>
      </c>
      <c r="B175" s="170"/>
      <c r="C175" s="167"/>
      <c r="D175" s="167"/>
      <c r="E175" s="167"/>
      <c r="F175" s="167"/>
      <c r="G175" s="167"/>
      <c r="H175" s="167"/>
      <c r="I175" s="167"/>
      <c r="J175" s="167"/>
      <c r="K175" s="167"/>
      <c r="L175" s="167"/>
      <c r="M175" s="167"/>
      <c r="N175" s="167"/>
      <c r="O175" s="167"/>
      <c r="P175" s="168"/>
      <c r="Q175" s="168"/>
      <c r="R175" s="169"/>
      <c r="S175" s="169"/>
      <c r="T175" s="169"/>
      <c r="U175" s="134"/>
      <c r="V175" s="135"/>
      <c r="W175" s="135"/>
      <c r="X175" s="136"/>
      <c r="Y175" s="132"/>
      <c r="Z175" s="133"/>
      <c r="AA175" s="133"/>
      <c r="AB175" s="186"/>
      <c r="AC175" s="186"/>
      <c r="AD175" s="185"/>
      <c r="AE175" s="185"/>
      <c r="AF175" s="185"/>
      <c r="AG175" s="187">
        <f t="shared" si="8"/>
        <v>0</v>
      </c>
      <c r="AH175" s="187"/>
      <c r="AI175" s="187"/>
      <c r="AJ175" s="53"/>
      <c r="AK175" s="188"/>
      <c r="AL175" s="188"/>
      <c r="AM175" s="186"/>
      <c r="AN175" s="186"/>
      <c r="AO175" s="185"/>
      <c r="AP175" s="185"/>
      <c r="AQ175" s="185"/>
      <c r="AR175" s="187">
        <f t="shared" si="9"/>
        <v>0</v>
      </c>
      <c r="AS175" s="187"/>
      <c r="AT175" s="200"/>
      <c r="AU175" s="137"/>
      <c r="AV175" s="135"/>
      <c r="AW175" s="135"/>
      <c r="AX175" s="135"/>
      <c r="AY175" s="135"/>
      <c r="AZ175" s="136"/>
    </row>
    <row r="176" spans="1:52" ht="36" customHeight="1" x14ac:dyDescent="0.2">
      <c r="A176" s="73">
        <v>158</v>
      </c>
      <c r="B176" s="170"/>
      <c r="C176" s="167"/>
      <c r="D176" s="167"/>
      <c r="E176" s="167"/>
      <c r="F176" s="167"/>
      <c r="G176" s="167"/>
      <c r="H176" s="167"/>
      <c r="I176" s="167"/>
      <c r="J176" s="167"/>
      <c r="K176" s="167"/>
      <c r="L176" s="167"/>
      <c r="M176" s="167"/>
      <c r="N176" s="167"/>
      <c r="O176" s="167"/>
      <c r="P176" s="168"/>
      <c r="Q176" s="168"/>
      <c r="R176" s="169"/>
      <c r="S176" s="169"/>
      <c r="T176" s="169"/>
      <c r="U176" s="134"/>
      <c r="V176" s="135"/>
      <c r="W176" s="135"/>
      <c r="X176" s="136"/>
      <c r="Y176" s="132"/>
      <c r="Z176" s="133"/>
      <c r="AA176" s="133"/>
      <c r="AB176" s="186"/>
      <c r="AC176" s="186"/>
      <c r="AD176" s="185"/>
      <c r="AE176" s="185"/>
      <c r="AF176" s="185"/>
      <c r="AG176" s="187">
        <f t="shared" si="8"/>
        <v>0</v>
      </c>
      <c r="AH176" s="187"/>
      <c r="AI176" s="187"/>
      <c r="AJ176" s="53"/>
      <c r="AK176" s="188"/>
      <c r="AL176" s="188"/>
      <c r="AM176" s="186"/>
      <c r="AN176" s="186"/>
      <c r="AO176" s="185"/>
      <c r="AP176" s="185"/>
      <c r="AQ176" s="185"/>
      <c r="AR176" s="187">
        <f t="shared" si="9"/>
        <v>0</v>
      </c>
      <c r="AS176" s="187"/>
      <c r="AT176" s="200"/>
      <c r="AU176" s="137"/>
      <c r="AV176" s="135"/>
      <c r="AW176" s="135"/>
      <c r="AX176" s="135"/>
      <c r="AY176" s="135"/>
      <c r="AZ176" s="136"/>
    </row>
    <row r="177" spans="1:52" ht="36" customHeight="1" x14ac:dyDescent="0.2">
      <c r="A177" s="73">
        <v>159</v>
      </c>
      <c r="B177" s="170"/>
      <c r="C177" s="167"/>
      <c r="D177" s="167"/>
      <c r="E177" s="167"/>
      <c r="F177" s="167"/>
      <c r="G177" s="167"/>
      <c r="H177" s="167"/>
      <c r="I177" s="167"/>
      <c r="J177" s="167"/>
      <c r="K177" s="167"/>
      <c r="L177" s="167"/>
      <c r="M177" s="167"/>
      <c r="N177" s="167"/>
      <c r="O177" s="167"/>
      <c r="P177" s="168"/>
      <c r="Q177" s="168"/>
      <c r="R177" s="169"/>
      <c r="S177" s="169"/>
      <c r="T177" s="169"/>
      <c r="U177" s="134"/>
      <c r="V177" s="135"/>
      <c r="W177" s="135"/>
      <c r="X177" s="136"/>
      <c r="Y177" s="132"/>
      <c r="Z177" s="133"/>
      <c r="AA177" s="133"/>
      <c r="AB177" s="186"/>
      <c r="AC177" s="186"/>
      <c r="AD177" s="185"/>
      <c r="AE177" s="185"/>
      <c r="AF177" s="185"/>
      <c r="AG177" s="187">
        <f t="shared" si="8"/>
        <v>0</v>
      </c>
      <c r="AH177" s="187"/>
      <c r="AI177" s="187"/>
      <c r="AJ177" s="53"/>
      <c r="AK177" s="188"/>
      <c r="AL177" s="188"/>
      <c r="AM177" s="186"/>
      <c r="AN177" s="186"/>
      <c r="AO177" s="185"/>
      <c r="AP177" s="185"/>
      <c r="AQ177" s="185"/>
      <c r="AR177" s="187">
        <f t="shared" si="9"/>
        <v>0</v>
      </c>
      <c r="AS177" s="187"/>
      <c r="AT177" s="200"/>
      <c r="AU177" s="137"/>
      <c r="AV177" s="135"/>
      <c r="AW177" s="135"/>
      <c r="AX177" s="135"/>
      <c r="AY177" s="135"/>
      <c r="AZ177" s="136"/>
    </row>
    <row r="178" spans="1:52" ht="36" customHeight="1" x14ac:dyDescent="0.2">
      <c r="A178" s="73">
        <v>160</v>
      </c>
      <c r="B178" s="170"/>
      <c r="C178" s="167"/>
      <c r="D178" s="167"/>
      <c r="E178" s="167"/>
      <c r="F178" s="167"/>
      <c r="G178" s="167"/>
      <c r="H178" s="167"/>
      <c r="I178" s="167"/>
      <c r="J178" s="167"/>
      <c r="K178" s="167"/>
      <c r="L178" s="167"/>
      <c r="M178" s="167"/>
      <c r="N178" s="167"/>
      <c r="O178" s="167"/>
      <c r="P178" s="168"/>
      <c r="Q178" s="168"/>
      <c r="R178" s="169"/>
      <c r="S178" s="169"/>
      <c r="T178" s="169"/>
      <c r="U178" s="134"/>
      <c r="V178" s="135"/>
      <c r="W178" s="135"/>
      <c r="X178" s="136"/>
      <c r="Y178" s="132"/>
      <c r="Z178" s="133"/>
      <c r="AA178" s="133"/>
      <c r="AB178" s="186"/>
      <c r="AC178" s="186"/>
      <c r="AD178" s="185"/>
      <c r="AE178" s="185"/>
      <c r="AF178" s="185"/>
      <c r="AG178" s="187">
        <f t="shared" si="8"/>
        <v>0</v>
      </c>
      <c r="AH178" s="187"/>
      <c r="AI178" s="187"/>
      <c r="AJ178" s="53"/>
      <c r="AK178" s="188"/>
      <c r="AL178" s="188"/>
      <c r="AM178" s="186"/>
      <c r="AN178" s="186"/>
      <c r="AO178" s="185"/>
      <c r="AP178" s="185"/>
      <c r="AQ178" s="185"/>
      <c r="AR178" s="187">
        <f t="shared" si="9"/>
        <v>0</v>
      </c>
      <c r="AS178" s="187"/>
      <c r="AT178" s="200"/>
      <c r="AU178" s="137"/>
      <c r="AV178" s="135"/>
      <c r="AW178" s="135"/>
      <c r="AX178" s="135"/>
      <c r="AY178" s="135"/>
      <c r="AZ178" s="136"/>
    </row>
    <row r="179" spans="1:52" ht="36" customHeight="1" x14ac:dyDescent="0.2">
      <c r="A179" s="73">
        <v>161</v>
      </c>
      <c r="B179" s="170"/>
      <c r="C179" s="167"/>
      <c r="D179" s="167"/>
      <c r="E179" s="167"/>
      <c r="F179" s="167"/>
      <c r="G179" s="167"/>
      <c r="H179" s="167"/>
      <c r="I179" s="167"/>
      <c r="J179" s="167"/>
      <c r="K179" s="167"/>
      <c r="L179" s="167"/>
      <c r="M179" s="167"/>
      <c r="N179" s="167"/>
      <c r="O179" s="167"/>
      <c r="P179" s="168"/>
      <c r="Q179" s="168"/>
      <c r="R179" s="169"/>
      <c r="S179" s="169"/>
      <c r="T179" s="169"/>
      <c r="U179" s="134"/>
      <c r="V179" s="135"/>
      <c r="W179" s="135"/>
      <c r="X179" s="136"/>
      <c r="Y179" s="132"/>
      <c r="Z179" s="133"/>
      <c r="AA179" s="133"/>
      <c r="AB179" s="186"/>
      <c r="AC179" s="186"/>
      <c r="AD179" s="185"/>
      <c r="AE179" s="185"/>
      <c r="AF179" s="185"/>
      <c r="AG179" s="187">
        <f t="shared" ref="AG179:AG206" si="10">AD179*AB179</f>
        <v>0</v>
      </c>
      <c r="AH179" s="187"/>
      <c r="AI179" s="187"/>
      <c r="AJ179" s="53"/>
      <c r="AK179" s="188"/>
      <c r="AL179" s="188"/>
      <c r="AM179" s="186"/>
      <c r="AN179" s="186"/>
      <c r="AO179" s="185"/>
      <c r="AP179" s="185"/>
      <c r="AQ179" s="185"/>
      <c r="AR179" s="187">
        <f t="shared" ref="AR179:AR206" si="11">AO179*AM179</f>
        <v>0</v>
      </c>
      <c r="AS179" s="187"/>
      <c r="AT179" s="200"/>
      <c r="AU179" s="137"/>
      <c r="AV179" s="135"/>
      <c r="AW179" s="135"/>
      <c r="AX179" s="135"/>
      <c r="AY179" s="135"/>
      <c r="AZ179" s="136"/>
    </row>
    <row r="180" spans="1:52" ht="36" customHeight="1" x14ac:dyDescent="0.2">
      <c r="A180" s="73">
        <v>162</v>
      </c>
      <c r="B180" s="170"/>
      <c r="C180" s="167"/>
      <c r="D180" s="167"/>
      <c r="E180" s="167"/>
      <c r="F180" s="167"/>
      <c r="G180" s="167"/>
      <c r="H180" s="167"/>
      <c r="I180" s="167"/>
      <c r="J180" s="167"/>
      <c r="K180" s="167"/>
      <c r="L180" s="167"/>
      <c r="M180" s="167"/>
      <c r="N180" s="167"/>
      <c r="O180" s="167"/>
      <c r="P180" s="168"/>
      <c r="Q180" s="168"/>
      <c r="R180" s="169"/>
      <c r="S180" s="169"/>
      <c r="T180" s="169"/>
      <c r="U180" s="134"/>
      <c r="V180" s="135"/>
      <c r="W180" s="135"/>
      <c r="X180" s="136"/>
      <c r="Y180" s="132"/>
      <c r="Z180" s="133"/>
      <c r="AA180" s="133"/>
      <c r="AB180" s="186"/>
      <c r="AC180" s="186"/>
      <c r="AD180" s="185"/>
      <c r="AE180" s="185"/>
      <c r="AF180" s="185"/>
      <c r="AG180" s="187">
        <f t="shared" si="10"/>
        <v>0</v>
      </c>
      <c r="AH180" s="187"/>
      <c r="AI180" s="187"/>
      <c r="AJ180" s="53"/>
      <c r="AK180" s="188"/>
      <c r="AL180" s="188"/>
      <c r="AM180" s="186"/>
      <c r="AN180" s="186"/>
      <c r="AO180" s="185"/>
      <c r="AP180" s="185"/>
      <c r="AQ180" s="185"/>
      <c r="AR180" s="187">
        <f t="shared" si="11"/>
        <v>0</v>
      </c>
      <c r="AS180" s="187"/>
      <c r="AT180" s="200"/>
      <c r="AU180" s="137"/>
      <c r="AV180" s="135"/>
      <c r="AW180" s="135"/>
      <c r="AX180" s="135"/>
      <c r="AY180" s="135"/>
      <c r="AZ180" s="136"/>
    </row>
    <row r="181" spans="1:52" ht="36" customHeight="1" x14ac:dyDescent="0.2">
      <c r="A181" s="73">
        <v>163</v>
      </c>
      <c r="B181" s="170"/>
      <c r="C181" s="167"/>
      <c r="D181" s="167"/>
      <c r="E181" s="167"/>
      <c r="F181" s="167"/>
      <c r="G181" s="167"/>
      <c r="H181" s="167"/>
      <c r="I181" s="167"/>
      <c r="J181" s="167"/>
      <c r="K181" s="167"/>
      <c r="L181" s="167"/>
      <c r="M181" s="167"/>
      <c r="N181" s="167"/>
      <c r="O181" s="167"/>
      <c r="P181" s="168"/>
      <c r="Q181" s="168"/>
      <c r="R181" s="169"/>
      <c r="S181" s="169"/>
      <c r="T181" s="169"/>
      <c r="U181" s="134"/>
      <c r="V181" s="135"/>
      <c r="W181" s="135"/>
      <c r="X181" s="136"/>
      <c r="Y181" s="132"/>
      <c r="Z181" s="133"/>
      <c r="AA181" s="133"/>
      <c r="AB181" s="186"/>
      <c r="AC181" s="186"/>
      <c r="AD181" s="185"/>
      <c r="AE181" s="185"/>
      <c r="AF181" s="185"/>
      <c r="AG181" s="187">
        <f t="shared" si="10"/>
        <v>0</v>
      </c>
      <c r="AH181" s="187"/>
      <c r="AI181" s="187"/>
      <c r="AJ181" s="53"/>
      <c r="AK181" s="188"/>
      <c r="AL181" s="188"/>
      <c r="AM181" s="186"/>
      <c r="AN181" s="186"/>
      <c r="AO181" s="185"/>
      <c r="AP181" s="185"/>
      <c r="AQ181" s="185"/>
      <c r="AR181" s="187">
        <f t="shared" si="11"/>
        <v>0</v>
      </c>
      <c r="AS181" s="187"/>
      <c r="AT181" s="200"/>
      <c r="AU181" s="137"/>
      <c r="AV181" s="135"/>
      <c r="AW181" s="135"/>
      <c r="AX181" s="135"/>
      <c r="AY181" s="135"/>
      <c r="AZ181" s="136"/>
    </row>
    <row r="182" spans="1:52" ht="36" customHeight="1" x14ac:dyDescent="0.2">
      <c r="A182" s="73">
        <v>164</v>
      </c>
      <c r="B182" s="170"/>
      <c r="C182" s="167"/>
      <c r="D182" s="167"/>
      <c r="E182" s="167"/>
      <c r="F182" s="167"/>
      <c r="G182" s="167"/>
      <c r="H182" s="167"/>
      <c r="I182" s="167"/>
      <c r="J182" s="167"/>
      <c r="K182" s="167"/>
      <c r="L182" s="167"/>
      <c r="M182" s="167"/>
      <c r="N182" s="167"/>
      <c r="O182" s="167"/>
      <c r="P182" s="168"/>
      <c r="Q182" s="168"/>
      <c r="R182" s="169"/>
      <c r="S182" s="169"/>
      <c r="T182" s="169"/>
      <c r="U182" s="134"/>
      <c r="V182" s="135"/>
      <c r="W182" s="135"/>
      <c r="X182" s="136"/>
      <c r="Y182" s="132"/>
      <c r="Z182" s="133"/>
      <c r="AA182" s="133"/>
      <c r="AB182" s="186"/>
      <c r="AC182" s="186"/>
      <c r="AD182" s="185"/>
      <c r="AE182" s="185"/>
      <c r="AF182" s="185"/>
      <c r="AG182" s="187">
        <f t="shared" si="10"/>
        <v>0</v>
      </c>
      <c r="AH182" s="187"/>
      <c r="AI182" s="187"/>
      <c r="AJ182" s="53"/>
      <c r="AK182" s="188"/>
      <c r="AL182" s="188"/>
      <c r="AM182" s="186"/>
      <c r="AN182" s="186"/>
      <c r="AO182" s="185"/>
      <c r="AP182" s="185"/>
      <c r="AQ182" s="185"/>
      <c r="AR182" s="187">
        <f t="shared" si="11"/>
        <v>0</v>
      </c>
      <c r="AS182" s="187"/>
      <c r="AT182" s="200"/>
      <c r="AU182" s="137"/>
      <c r="AV182" s="135"/>
      <c r="AW182" s="135"/>
      <c r="AX182" s="135"/>
      <c r="AY182" s="135"/>
      <c r="AZ182" s="136"/>
    </row>
    <row r="183" spans="1:52" ht="36" customHeight="1" x14ac:dyDescent="0.2">
      <c r="A183" s="73">
        <v>165</v>
      </c>
      <c r="B183" s="170"/>
      <c r="C183" s="167"/>
      <c r="D183" s="167"/>
      <c r="E183" s="167"/>
      <c r="F183" s="167"/>
      <c r="G183" s="167"/>
      <c r="H183" s="167"/>
      <c r="I183" s="167"/>
      <c r="J183" s="167"/>
      <c r="K183" s="167"/>
      <c r="L183" s="167"/>
      <c r="M183" s="167"/>
      <c r="N183" s="167"/>
      <c r="O183" s="167"/>
      <c r="P183" s="168"/>
      <c r="Q183" s="168"/>
      <c r="R183" s="169"/>
      <c r="S183" s="169"/>
      <c r="T183" s="169"/>
      <c r="U183" s="134"/>
      <c r="V183" s="135"/>
      <c r="W183" s="135"/>
      <c r="X183" s="136"/>
      <c r="Y183" s="132"/>
      <c r="Z183" s="133"/>
      <c r="AA183" s="133"/>
      <c r="AB183" s="186"/>
      <c r="AC183" s="186"/>
      <c r="AD183" s="185"/>
      <c r="AE183" s="185"/>
      <c r="AF183" s="185"/>
      <c r="AG183" s="187">
        <f t="shared" si="10"/>
        <v>0</v>
      </c>
      <c r="AH183" s="187"/>
      <c r="AI183" s="187"/>
      <c r="AJ183" s="53"/>
      <c r="AK183" s="188"/>
      <c r="AL183" s="188"/>
      <c r="AM183" s="186"/>
      <c r="AN183" s="186"/>
      <c r="AO183" s="185"/>
      <c r="AP183" s="185"/>
      <c r="AQ183" s="185"/>
      <c r="AR183" s="187">
        <f t="shared" si="11"/>
        <v>0</v>
      </c>
      <c r="AS183" s="187"/>
      <c r="AT183" s="200"/>
      <c r="AU183" s="137"/>
      <c r="AV183" s="135"/>
      <c r="AW183" s="135"/>
      <c r="AX183" s="135"/>
      <c r="AY183" s="135"/>
      <c r="AZ183" s="136"/>
    </row>
    <row r="184" spans="1:52" ht="36" customHeight="1" x14ac:dyDescent="0.2">
      <c r="A184" s="73">
        <v>166</v>
      </c>
      <c r="B184" s="170"/>
      <c r="C184" s="167"/>
      <c r="D184" s="167"/>
      <c r="E184" s="167"/>
      <c r="F184" s="167"/>
      <c r="G184" s="167"/>
      <c r="H184" s="167"/>
      <c r="I184" s="167"/>
      <c r="J184" s="167"/>
      <c r="K184" s="167"/>
      <c r="L184" s="167"/>
      <c r="M184" s="167"/>
      <c r="N184" s="167"/>
      <c r="O184" s="167"/>
      <c r="P184" s="168"/>
      <c r="Q184" s="168"/>
      <c r="R184" s="169"/>
      <c r="S184" s="169"/>
      <c r="T184" s="169"/>
      <c r="U184" s="134"/>
      <c r="V184" s="135"/>
      <c r="W184" s="135"/>
      <c r="X184" s="136"/>
      <c r="Y184" s="132"/>
      <c r="Z184" s="133"/>
      <c r="AA184" s="133"/>
      <c r="AB184" s="186"/>
      <c r="AC184" s="186"/>
      <c r="AD184" s="185"/>
      <c r="AE184" s="185"/>
      <c r="AF184" s="185"/>
      <c r="AG184" s="187">
        <f t="shared" si="10"/>
        <v>0</v>
      </c>
      <c r="AH184" s="187"/>
      <c r="AI184" s="187"/>
      <c r="AJ184" s="53"/>
      <c r="AK184" s="188"/>
      <c r="AL184" s="188"/>
      <c r="AM184" s="186"/>
      <c r="AN184" s="186"/>
      <c r="AO184" s="185"/>
      <c r="AP184" s="185"/>
      <c r="AQ184" s="185"/>
      <c r="AR184" s="187">
        <f t="shared" si="11"/>
        <v>0</v>
      </c>
      <c r="AS184" s="187"/>
      <c r="AT184" s="200"/>
      <c r="AU184" s="137"/>
      <c r="AV184" s="135"/>
      <c r="AW184" s="135"/>
      <c r="AX184" s="135"/>
      <c r="AY184" s="135"/>
      <c r="AZ184" s="136"/>
    </row>
    <row r="185" spans="1:52" ht="36" customHeight="1" x14ac:dyDescent="0.2">
      <c r="A185" s="73">
        <v>167</v>
      </c>
      <c r="B185" s="170"/>
      <c r="C185" s="167"/>
      <c r="D185" s="167"/>
      <c r="E185" s="167"/>
      <c r="F185" s="167"/>
      <c r="G185" s="167"/>
      <c r="H185" s="167"/>
      <c r="I185" s="167"/>
      <c r="J185" s="167"/>
      <c r="K185" s="167"/>
      <c r="L185" s="167"/>
      <c r="M185" s="167"/>
      <c r="N185" s="167"/>
      <c r="O185" s="167"/>
      <c r="P185" s="168"/>
      <c r="Q185" s="168"/>
      <c r="R185" s="169"/>
      <c r="S185" s="169"/>
      <c r="T185" s="169"/>
      <c r="U185" s="134"/>
      <c r="V185" s="135"/>
      <c r="W185" s="135"/>
      <c r="X185" s="136"/>
      <c r="Y185" s="132"/>
      <c r="Z185" s="133"/>
      <c r="AA185" s="133"/>
      <c r="AB185" s="186"/>
      <c r="AC185" s="186"/>
      <c r="AD185" s="185"/>
      <c r="AE185" s="185"/>
      <c r="AF185" s="185"/>
      <c r="AG185" s="187">
        <f t="shared" si="10"/>
        <v>0</v>
      </c>
      <c r="AH185" s="187"/>
      <c r="AI185" s="187"/>
      <c r="AJ185" s="53"/>
      <c r="AK185" s="188"/>
      <c r="AL185" s="188"/>
      <c r="AM185" s="186"/>
      <c r="AN185" s="186"/>
      <c r="AO185" s="185"/>
      <c r="AP185" s="185"/>
      <c r="AQ185" s="185"/>
      <c r="AR185" s="187">
        <f t="shared" si="11"/>
        <v>0</v>
      </c>
      <c r="AS185" s="187"/>
      <c r="AT185" s="200"/>
      <c r="AU185" s="137"/>
      <c r="AV185" s="135"/>
      <c r="AW185" s="135"/>
      <c r="AX185" s="135"/>
      <c r="AY185" s="135"/>
      <c r="AZ185" s="136"/>
    </row>
    <row r="186" spans="1:52" ht="36" customHeight="1" x14ac:dyDescent="0.2">
      <c r="A186" s="73">
        <v>168</v>
      </c>
      <c r="B186" s="170"/>
      <c r="C186" s="167"/>
      <c r="D186" s="167"/>
      <c r="E186" s="167"/>
      <c r="F186" s="167"/>
      <c r="G186" s="167"/>
      <c r="H186" s="167"/>
      <c r="I186" s="167"/>
      <c r="J186" s="167"/>
      <c r="K186" s="167"/>
      <c r="L186" s="167"/>
      <c r="M186" s="167"/>
      <c r="N186" s="167"/>
      <c r="O186" s="167"/>
      <c r="P186" s="168"/>
      <c r="Q186" s="168"/>
      <c r="R186" s="169"/>
      <c r="S186" s="169"/>
      <c r="T186" s="169"/>
      <c r="U186" s="134"/>
      <c r="V186" s="135"/>
      <c r="W186" s="135"/>
      <c r="X186" s="136"/>
      <c r="Y186" s="132"/>
      <c r="Z186" s="133"/>
      <c r="AA186" s="133"/>
      <c r="AB186" s="186"/>
      <c r="AC186" s="186"/>
      <c r="AD186" s="185"/>
      <c r="AE186" s="185"/>
      <c r="AF186" s="185"/>
      <c r="AG186" s="187">
        <f t="shared" si="10"/>
        <v>0</v>
      </c>
      <c r="AH186" s="187"/>
      <c r="AI186" s="187"/>
      <c r="AJ186" s="53"/>
      <c r="AK186" s="188"/>
      <c r="AL186" s="188"/>
      <c r="AM186" s="186"/>
      <c r="AN186" s="186"/>
      <c r="AO186" s="185"/>
      <c r="AP186" s="185"/>
      <c r="AQ186" s="185"/>
      <c r="AR186" s="187">
        <f t="shared" si="11"/>
        <v>0</v>
      </c>
      <c r="AS186" s="187"/>
      <c r="AT186" s="200"/>
      <c r="AU186" s="137"/>
      <c r="AV186" s="135"/>
      <c r="AW186" s="135"/>
      <c r="AX186" s="135"/>
      <c r="AY186" s="135"/>
      <c r="AZ186" s="136"/>
    </row>
    <row r="187" spans="1:52" ht="36" customHeight="1" x14ac:dyDescent="0.2">
      <c r="A187" s="73">
        <v>169</v>
      </c>
      <c r="B187" s="170"/>
      <c r="C187" s="167"/>
      <c r="D187" s="167"/>
      <c r="E187" s="167"/>
      <c r="F187" s="167"/>
      <c r="G187" s="167"/>
      <c r="H187" s="167"/>
      <c r="I187" s="167"/>
      <c r="J187" s="167"/>
      <c r="K187" s="167"/>
      <c r="L187" s="167"/>
      <c r="M187" s="167"/>
      <c r="N187" s="167"/>
      <c r="O187" s="167"/>
      <c r="P187" s="168"/>
      <c r="Q187" s="168"/>
      <c r="R187" s="169"/>
      <c r="S187" s="169"/>
      <c r="T187" s="169"/>
      <c r="U187" s="134"/>
      <c r="V187" s="135"/>
      <c r="W187" s="135"/>
      <c r="X187" s="136"/>
      <c r="Y187" s="132"/>
      <c r="Z187" s="133"/>
      <c r="AA187" s="133"/>
      <c r="AB187" s="186"/>
      <c r="AC187" s="186"/>
      <c r="AD187" s="185"/>
      <c r="AE187" s="185"/>
      <c r="AF187" s="185"/>
      <c r="AG187" s="187">
        <f t="shared" si="10"/>
        <v>0</v>
      </c>
      <c r="AH187" s="187"/>
      <c r="AI187" s="187"/>
      <c r="AJ187" s="53"/>
      <c r="AK187" s="188"/>
      <c r="AL187" s="188"/>
      <c r="AM187" s="186"/>
      <c r="AN187" s="186"/>
      <c r="AO187" s="185"/>
      <c r="AP187" s="185"/>
      <c r="AQ187" s="185"/>
      <c r="AR187" s="187">
        <f t="shared" si="11"/>
        <v>0</v>
      </c>
      <c r="AS187" s="187"/>
      <c r="AT187" s="200"/>
      <c r="AU187" s="137"/>
      <c r="AV187" s="135"/>
      <c r="AW187" s="135"/>
      <c r="AX187" s="135"/>
      <c r="AY187" s="135"/>
      <c r="AZ187" s="136"/>
    </row>
    <row r="188" spans="1:52" ht="36" customHeight="1" x14ac:dyDescent="0.2">
      <c r="A188" s="73">
        <v>170</v>
      </c>
      <c r="B188" s="170"/>
      <c r="C188" s="167"/>
      <c r="D188" s="167"/>
      <c r="E188" s="167"/>
      <c r="F188" s="167"/>
      <c r="G188" s="167"/>
      <c r="H188" s="167"/>
      <c r="I188" s="167"/>
      <c r="J188" s="167"/>
      <c r="K188" s="167"/>
      <c r="L188" s="167"/>
      <c r="M188" s="167"/>
      <c r="N188" s="167"/>
      <c r="O188" s="167"/>
      <c r="P188" s="168"/>
      <c r="Q188" s="168"/>
      <c r="R188" s="169"/>
      <c r="S188" s="169"/>
      <c r="T188" s="169"/>
      <c r="U188" s="134"/>
      <c r="V188" s="135"/>
      <c r="W188" s="135"/>
      <c r="X188" s="136"/>
      <c r="Y188" s="132"/>
      <c r="Z188" s="133"/>
      <c r="AA188" s="133"/>
      <c r="AB188" s="186"/>
      <c r="AC188" s="186"/>
      <c r="AD188" s="185"/>
      <c r="AE188" s="185"/>
      <c r="AF188" s="185"/>
      <c r="AG188" s="187">
        <f t="shared" si="10"/>
        <v>0</v>
      </c>
      <c r="AH188" s="187"/>
      <c r="AI188" s="187"/>
      <c r="AJ188" s="53"/>
      <c r="AK188" s="188"/>
      <c r="AL188" s="188"/>
      <c r="AM188" s="186"/>
      <c r="AN188" s="186"/>
      <c r="AO188" s="185"/>
      <c r="AP188" s="185"/>
      <c r="AQ188" s="185"/>
      <c r="AR188" s="187">
        <f t="shared" si="11"/>
        <v>0</v>
      </c>
      <c r="AS188" s="187"/>
      <c r="AT188" s="200"/>
      <c r="AU188" s="137"/>
      <c r="AV188" s="135"/>
      <c r="AW188" s="135"/>
      <c r="AX188" s="135"/>
      <c r="AY188" s="135"/>
      <c r="AZ188" s="136"/>
    </row>
    <row r="189" spans="1:52" ht="36" customHeight="1" x14ac:dyDescent="0.2">
      <c r="A189" s="73">
        <v>171</v>
      </c>
      <c r="B189" s="170"/>
      <c r="C189" s="167"/>
      <c r="D189" s="167"/>
      <c r="E189" s="167"/>
      <c r="F189" s="167"/>
      <c r="G189" s="167"/>
      <c r="H189" s="167"/>
      <c r="I189" s="167"/>
      <c r="J189" s="167"/>
      <c r="K189" s="167"/>
      <c r="L189" s="167"/>
      <c r="M189" s="167"/>
      <c r="N189" s="167"/>
      <c r="O189" s="167"/>
      <c r="P189" s="168"/>
      <c r="Q189" s="168"/>
      <c r="R189" s="169"/>
      <c r="S189" s="169"/>
      <c r="T189" s="169"/>
      <c r="U189" s="134"/>
      <c r="V189" s="135"/>
      <c r="W189" s="135"/>
      <c r="X189" s="136"/>
      <c r="Y189" s="132"/>
      <c r="Z189" s="133"/>
      <c r="AA189" s="133"/>
      <c r="AB189" s="186"/>
      <c r="AC189" s="186"/>
      <c r="AD189" s="185"/>
      <c r="AE189" s="185"/>
      <c r="AF189" s="185"/>
      <c r="AG189" s="187">
        <f t="shared" si="10"/>
        <v>0</v>
      </c>
      <c r="AH189" s="187"/>
      <c r="AI189" s="187"/>
      <c r="AJ189" s="53"/>
      <c r="AK189" s="188"/>
      <c r="AL189" s="188"/>
      <c r="AM189" s="186"/>
      <c r="AN189" s="186"/>
      <c r="AO189" s="185"/>
      <c r="AP189" s="185"/>
      <c r="AQ189" s="185"/>
      <c r="AR189" s="187">
        <f t="shared" si="11"/>
        <v>0</v>
      </c>
      <c r="AS189" s="187"/>
      <c r="AT189" s="200"/>
      <c r="AU189" s="137"/>
      <c r="AV189" s="135"/>
      <c r="AW189" s="135"/>
      <c r="AX189" s="135"/>
      <c r="AY189" s="135"/>
      <c r="AZ189" s="136"/>
    </row>
    <row r="190" spans="1:52" ht="36" customHeight="1" x14ac:dyDescent="0.2">
      <c r="A190" s="73">
        <v>172</v>
      </c>
      <c r="B190" s="170"/>
      <c r="C190" s="167"/>
      <c r="D190" s="167"/>
      <c r="E190" s="167"/>
      <c r="F190" s="167"/>
      <c r="G190" s="167"/>
      <c r="H190" s="167"/>
      <c r="I190" s="167"/>
      <c r="J190" s="167"/>
      <c r="K190" s="167"/>
      <c r="L190" s="167"/>
      <c r="M190" s="167"/>
      <c r="N190" s="167"/>
      <c r="O190" s="167"/>
      <c r="P190" s="168"/>
      <c r="Q190" s="168"/>
      <c r="R190" s="169"/>
      <c r="S190" s="169"/>
      <c r="T190" s="169"/>
      <c r="U190" s="134"/>
      <c r="V190" s="135"/>
      <c r="W190" s="135"/>
      <c r="X190" s="136"/>
      <c r="Y190" s="132"/>
      <c r="Z190" s="133"/>
      <c r="AA190" s="133"/>
      <c r="AB190" s="186"/>
      <c r="AC190" s="186"/>
      <c r="AD190" s="185"/>
      <c r="AE190" s="185"/>
      <c r="AF190" s="185"/>
      <c r="AG190" s="187">
        <f t="shared" si="10"/>
        <v>0</v>
      </c>
      <c r="AH190" s="187"/>
      <c r="AI190" s="187"/>
      <c r="AJ190" s="53"/>
      <c r="AK190" s="188"/>
      <c r="AL190" s="188"/>
      <c r="AM190" s="186"/>
      <c r="AN190" s="186"/>
      <c r="AO190" s="185"/>
      <c r="AP190" s="185"/>
      <c r="AQ190" s="185"/>
      <c r="AR190" s="187">
        <f t="shared" si="11"/>
        <v>0</v>
      </c>
      <c r="AS190" s="187"/>
      <c r="AT190" s="200"/>
      <c r="AU190" s="137"/>
      <c r="AV190" s="135"/>
      <c r="AW190" s="135"/>
      <c r="AX190" s="135"/>
      <c r="AY190" s="135"/>
      <c r="AZ190" s="136"/>
    </row>
    <row r="191" spans="1:52" ht="36" customHeight="1" x14ac:dyDescent="0.2">
      <c r="A191" s="73">
        <v>173</v>
      </c>
      <c r="B191" s="170"/>
      <c r="C191" s="167"/>
      <c r="D191" s="167"/>
      <c r="E191" s="167"/>
      <c r="F191" s="167"/>
      <c r="G191" s="167"/>
      <c r="H191" s="167"/>
      <c r="I191" s="167"/>
      <c r="J191" s="167"/>
      <c r="K191" s="167"/>
      <c r="L191" s="167"/>
      <c r="M191" s="167"/>
      <c r="N191" s="167"/>
      <c r="O191" s="167"/>
      <c r="P191" s="168"/>
      <c r="Q191" s="168"/>
      <c r="R191" s="169"/>
      <c r="S191" s="169"/>
      <c r="T191" s="169"/>
      <c r="U191" s="134"/>
      <c r="V191" s="135"/>
      <c r="W191" s="135"/>
      <c r="X191" s="136"/>
      <c r="Y191" s="132"/>
      <c r="Z191" s="133"/>
      <c r="AA191" s="133"/>
      <c r="AB191" s="186"/>
      <c r="AC191" s="186"/>
      <c r="AD191" s="185"/>
      <c r="AE191" s="185"/>
      <c r="AF191" s="185"/>
      <c r="AG191" s="187">
        <f t="shared" si="10"/>
        <v>0</v>
      </c>
      <c r="AH191" s="187"/>
      <c r="AI191" s="187"/>
      <c r="AJ191" s="53"/>
      <c r="AK191" s="188"/>
      <c r="AL191" s="188"/>
      <c r="AM191" s="186"/>
      <c r="AN191" s="186"/>
      <c r="AO191" s="185"/>
      <c r="AP191" s="185"/>
      <c r="AQ191" s="185"/>
      <c r="AR191" s="187">
        <f t="shared" si="11"/>
        <v>0</v>
      </c>
      <c r="AS191" s="187"/>
      <c r="AT191" s="200"/>
      <c r="AU191" s="137"/>
      <c r="AV191" s="135"/>
      <c r="AW191" s="135"/>
      <c r="AX191" s="135"/>
      <c r="AY191" s="135"/>
      <c r="AZ191" s="136"/>
    </row>
    <row r="192" spans="1:52" ht="36" customHeight="1" x14ac:dyDescent="0.2">
      <c r="A192" s="73">
        <v>174</v>
      </c>
      <c r="B192" s="170"/>
      <c r="C192" s="167"/>
      <c r="D192" s="167"/>
      <c r="E192" s="167"/>
      <c r="F192" s="167"/>
      <c r="G192" s="167"/>
      <c r="H192" s="167"/>
      <c r="I192" s="167"/>
      <c r="J192" s="167"/>
      <c r="K192" s="167"/>
      <c r="L192" s="167"/>
      <c r="M192" s="167"/>
      <c r="N192" s="167"/>
      <c r="O192" s="167"/>
      <c r="P192" s="168"/>
      <c r="Q192" s="168"/>
      <c r="R192" s="169"/>
      <c r="S192" s="169"/>
      <c r="T192" s="169"/>
      <c r="U192" s="134"/>
      <c r="V192" s="135"/>
      <c r="W192" s="135"/>
      <c r="X192" s="136"/>
      <c r="Y192" s="132"/>
      <c r="Z192" s="133"/>
      <c r="AA192" s="133"/>
      <c r="AB192" s="186"/>
      <c r="AC192" s="186"/>
      <c r="AD192" s="185"/>
      <c r="AE192" s="185"/>
      <c r="AF192" s="185"/>
      <c r="AG192" s="187">
        <f t="shared" si="10"/>
        <v>0</v>
      </c>
      <c r="AH192" s="187"/>
      <c r="AI192" s="187"/>
      <c r="AJ192" s="53"/>
      <c r="AK192" s="188"/>
      <c r="AL192" s="188"/>
      <c r="AM192" s="186"/>
      <c r="AN192" s="186"/>
      <c r="AO192" s="185"/>
      <c r="AP192" s="185"/>
      <c r="AQ192" s="185"/>
      <c r="AR192" s="187">
        <f t="shared" si="11"/>
        <v>0</v>
      </c>
      <c r="AS192" s="187"/>
      <c r="AT192" s="200"/>
      <c r="AU192" s="137"/>
      <c r="AV192" s="135"/>
      <c r="AW192" s="135"/>
      <c r="AX192" s="135"/>
      <c r="AY192" s="135"/>
      <c r="AZ192" s="136"/>
    </row>
    <row r="193" spans="1:52" ht="36" customHeight="1" x14ac:dyDescent="0.2">
      <c r="A193" s="73">
        <v>175</v>
      </c>
      <c r="B193" s="170"/>
      <c r="C193" s="167"/>
      <c r="D193" s="167"/>
      <c r="E193" s="167"/>
      <c r="F193" s="167"/>
      <c r="G193" s="167"/>
      <c r="H193" s="167"/>
      <c r="I193" s="167"/>
      <c r="J193" s="167"/>
      <c r="K193" s="167"/>
      <c r="L193" s="167"/>
      <c r="M193" s="167"/>
      <c r="N193" s="167"/>
      <c r="O193" s="167"/>
      <c r="P193" s="168"/>
      <c r="Q193" s="168"/>
      <c r="R193" s="169"/>
      <c r="S193" s="169"/>
      <c r="T193" s="169"/>
      <c r="U193" s="134"/>
      <c r="V193" s="135"/>
      <c r="W193" s="135"/>
      <c r="X193" s="136"/>
      <c r="Y193" s="132"/>
      <c r="Z193" s="133"/>
      <c r="AA193" s="133"/>
      <c r="AB193" s="186"/>
      <c r="AC193" s="186"/>
      <c r="AD193" s="185"/>
      <c r="AE193" s="185"/>
      <c r="AF193" s="185"/>
      <c r="AG193" s="187">
        <f t="shared" si="10"/>
        <v>0</v>
      </c>
      <c r="AH193" s="187"/>
      <c r="AI193" s="187"/>
      <c r="AJ193" s="53"/>
      <c r="AK193" s="188"/>
      <c r="AL193" s="188"/>
      <c r="AM193" s="186"/>
      <c r="AN193" s="186"/>
      <c r="AO193" s="185"/>
      <c r="AP193" s="185"/>
      <c r="AQ193" s="185"/>
      <c r="AR193" s="187">
        <f t="shared" si="11"/>
        <v>0</v>
      </c>
      <c r="AS193" s="187"/>
      <c r="AT193" s="200"/>
      <c r="AU193" s="137"/>
      <c r="AV193" s="135"/>
      <c r="AW193" s="135"/>
      <c r="AX193" s="135"/>
      <c r="AY193" s="135"/>
      <c r="AZ193" s="136"/>
    </row>
    <row r="194" spans="1:52" ht="36" customHeight="1" x14ac:dyDescent="0.2">
      <c r="A194" s="73">
        <v>176</v>
      </c>
      <c r="B194" s="170"/>
      <c r="C194" s="167"/>
      <c r="D194" s="167"/>
      <c r="E194" s="167"/>
      <c r="F194" s="167"/>
      <c r="G194" s="167"/>
      <c r="H194" s="167"/>
      <c r="I194" s="167"/>
      <c r="J194" s="167"/>
      <c r="K194" s="167"/>
      <c r="L194" s="167"/>
      <c r="M194" s="167"/>
      <c r="N194" s="167"/>
      <c r="O194" s="167"/>
      <c r="P194" s="168"/>
      <c r="Q194" s="168"/>
      <c r="R194" s="169"/>
      <c r="S194" s="169"/>
      <c r="T194" s="169"/>
      <c r="U194" s="134"/>
      <c r="V194" s="135"/>
      <c r="W194" s="135"/>
      <c r="X194" s="136"/>
      <c r="Y194" s="132"/>
      <c r="Z194" s="133"/>
      <c r="AA194" s="133"/>
      <c r="AB194" s="186"/>
      <c r="AC194" s="186"/>
      <c r="AD194" s="185"/>
      <c r="AE194" s="185"/>
      <c r="AF194" s="185"/>
      <c r="AG194" s="187">
        <f t="shared" si="10"/>
        <v>0</v>
      </c>
      <c r="AH194" s="187"/>
      <c r="AI194" s="187"/>
      <c r="AJ194" s="53"/>
      <c r="AK194" s="188"/>
      <c r="AL194" s="188"/>
      <c r="AM194" s="186"/>
      <c r="AN194" s="186"/>
      <c r="AO194" s="185"/>
      <c r="AP194" s="185"/>
      <c r="AQ194" s="185"/>
      <c r="AR194" s="187">
        <f t="shared" si="11"/>
        <v>0</v>
      </c>
      <c r="AS194" s="187"/>
      <c r="AT194" s="200"/>
      <c r="AU194" s="137"/>
      <c r="AV194" s="135"/>
      <c r="AW194" s="135"/>
      <c r="AX194" s="135"/>
      <c r="AY194" s="135"/>
      <c r="AZ194" s="136"/>
    </row>
    <row r="195" spans="1:52" ht="36" customHeight="1" x14ac:dyDescent="0.2">
      <c r="A195" s="73">
        <v>177</v>
      </c>
      <c r="B195" s="170"/>
      <c r="C195" s="167"/>
      <c r="D195" s="167"/>
      <c r="E195" s="167"/>
      <c r="F195" s="167"/>
      <c r="G195" s="167"/>
      <c r="H195" s="167"/>
      <c r="I195" s="167"/>
      <c r="J195" s="167"/>
      <c r="K195" s="167"/>
      <c r="L195" s="167"/>
      <c r="M195" s="167"/>
      <c r="N195" s="167"/>
      <c r="O195" s="167"/>
      <c r="P195" s="168"/>
      <c r="Q195" s="168"/>
      <c r="R195" s="169"/>
      <c r="S195" s="169"/>
      <c r="T195" s="169"/>
      <c r="U195" s="134"/>
      <c r="V195" s="135"/>
      <c r="W195" s="135"/>
      <c r="X195" s="136"/>
      <c r="Y195" s="132"/>
      <c r="Z195" s="133"/>
      <c r="AA195" s="133"/>
      <c r="AB195" s="186"/>
      <c r="AC195" s="186"/>
      <c r="AD195" s="185"/>
      <c r="AE195" s="185"/>
      <c r="AF195" s="185"/>
      <c r="AG195" s="187">
        <f t="shared" si="10"/>
        <v>0</v>
      </c>
      <c r="AH195" s="187"/>
      <c r="AI195" s="187"/>
      <c r="AJ195" s="53"/>
      <c r="AK195" s="188"/>
      <c r="AL195" s="188"/>
      <c r="AM195" s="186"/>
      <c r="AN195" s="186"/>
      <c r="AO195" s="185"/>
      <c r="AP195" s="185"/>
      <c r="AQ195" s="185"/>
      <c r="AR195" s="187">
        <f t="shared" si="11"/>
        <v>0</v>
      </c>
      <c r="AS195" s="187"/>
      <c r="AT195" s="200"/>
      <c r="AU195" s="137"/>
      <c r="AV195" s="135"/>
      <c r="AW195" s="135"/>
      <c r="AX195" s="135"/>
      <c r="AY195" s="135"/>
      <c r="AZ195" s="136"/>
    </row>
    <row r="196" spans="1:52" ht="36" customHeight="1" x14ac:dyDescent="0.2">
      <c r="A196" s="73">
        <v>178</v>
      </c>
      <c r="B196" s="170"/>
      <c r="C196" s="167"/>
      <c r="D196" s="167"/>
      <c r="E196" s="167"/>
      <c r="F196" s="167"/>
      <c r="G196" s="167"/>
      <c r="H196" s="167"/>
      <c r="I196" s="167"/>
      <c r="J196" s="167"/>
      <c r="K196" s="167"/>
      <c r="L196" s="167"/>
      <c r="M196" s="167"/>
      <c r="N196" s="167"/>
      <c r="O196" s="167"/>
      <c r="P196" s="168"/>
      <c r="Q196" s="168"/>
      <c r="R196" s="169"/>
      <c r="S196" s="169"/>
      <c r="T196" s="169"/>
      <c r="U196" s="134"/>
      <c r="V196" s="135"/>
      <c r="W196" s="135"/>
      <c r="X196" s="136"/>
      <c r="Y196" s="132"/>
      <c r="Z196" s="133"/>
      <c r="AA196" s="133"/>
      <c r="AB196" s="186"/>
      <c r="AC196" s="186"/>
      <c r="AD196" s="185"/>
      <c r="AE196" s="185"/>
      <c r="AF196" s="185"/>
      <c r="AG196" s="187">
        <f t="shared" si="10"/>
        <v>0</v>
      </c>
      <c r="AH196" s="187"/>
      <c r="AI196" s="187"/>
      <c r="AJ196" s="53"/>
      <c r="AK196" s="188"/>
      <c r="AL196" s="188"/>
      <c r="AM196" s="186"/>
      <c r="AN196" s="186"/>
      <c r="AO196" s="185"/>
      <c r="AP196" s="185"/>
      <c r="AQ196" s="185"/>
      <c r="AR196" s="187">
        <f t="shared" si="11"/>
        <v>0</v>
      </c>
      <c r="AS196" s="187"/>
      <c r="AT196" s="200"/>
      <c r="AU196" s="137"/>
      <c r="AV196" s="135"/>
      <c r="AW196" s="135"/>
      <c r="AX196" s="135"/>
      <c r="AY196" s="135"/>
      <c r="AZ196" s="136"/>
    </row>
    <row r="197" spans="1:52" ht="36" customHeight="1" x14ac:dyDescent="0.2">
      <c r="A197" s="73">
        <v>179</v>
      </c>
      <c r="B197" s="170"/>
      <c r="C197" s="167"/>
      <c r="D197" s="167"/>
      <c r="E197" s="167"/>
      <c r="F197" s="167"/>
      <c r="G197" s="167"/>
      <c r="H197" s="167"/>
      <c r="I197" s="167"/>
      <c r="J197" s="167"/>
      <c r="K197" s="167"/>
      <c r="L197" s="167"/>
      <c r="M197" s="167"/>
      <c r="N197" s="167"/>
      <c r="O197" s="167"/>
      <c r="P197" s="168"/>
      <c r="Q197" s="168"/>
      <c r="R197" s="169"/>
      <c r="S197" s="169"/>
      <c r="T197" s="169"/>
      <c r="U197" s="134"/>
      <c r="V197" s="135"/>
      <c r="W197" s="135"/>
      <c r="X197" s="136"/>
      <c r="Y197" s="132"/>
      <c r="Z197" s="133"/>
      <c r="AA197" s="133"/>
      <c r="AB197" s="186"/>
      <c r="AC197" s="186"/>
      <c r="AD197" s="185"/>
      <c r="AE197" s="185"/>
      <c r="AF197" s="185"/>
      <c r="AG197" s="187">
        <f t="shared" si="10"/>
        <v>0</v>
      </c>
      <c r="AH197" s="187"/>
      <c r="AI197" s="187"/>
      <c r="AJ197" s="53"/>
      <c r="AK197" s="188"/>
      <c r="AL197" s="188"/>
      <c r="AM197" s="186"/>
      <c r="AN197" s="186"/>
      <c r="AO197" s="185"/>
      <c r="AP197" s="185"/>
      <c r="AQ197" s="185"/>
      <c r="AR197" s="187">
        <f t="shared" si="11"/>
        <v>0</v>
      </c>
      <c r="AS197" s="187"/>
      <c r="AT197" s="200"/>
      <c r="AU197" s="137"/>
      <c r="AV197" s="135"/>
      <c r="AW197" s="135"/>
      <c r="AX197" s="135"/>
      <c r="AY197" s="135"/>
      <c r="AZ197" s="136"/>
    </row>
    <row r="198" spans="1:52" ht="36" customHeight="1" x14ac:dyDescent="0.2">
      <c r="A198" s="73">
        <v>180</v>
      </c>
      <c r="B198" s="170"/>
      <c r="C198" s="167"/>
      <c r="D198" s="167"/>
      <c r="E198" s="167"/>
      <c r="F198" s="167"/>
      <c r="G198" s="167"/>
      <c r="H198" s="167"/>
      <c r="I198" s="167"/>
      <c r="J198" s="167"/>
      <c r="K198" s="167"/>
      <c r="L198" s="167"/>
      <c r="M198" s="167"/>
      <c r="N198" s="167"/>
      <c r="O198" s="167"/>
      <c r="P198" s="168"/>
      <c r="Q198" s="168"/>
      <c r="R198" s="169"/>
      <c r="S198" s="169"/>
      <c r="T198" s="169"/>
      <c r="U198" s="134"/>
      <c r="V198" s="135"/>
      <c r="W198" s="135"/>
      <c r="X198" s="136"/>
      <c r="Y198" s="132"/>
      <c r="Z198" s="133"/>
      <c r="AA198" s="133"/>
      <c r="AB198" s="186"/>
      <c r="AC198" s="186"/>
      <c r="AD198" s="185"/>
      <c r="AE198" s="185"/>
      <c r="AF198" s="185"/>
      <c r="AG198" s="187">
        <f t="shared" si="10"/>
        <v>0</v>
      </c>
      <c r="AH198" s="187"/>
      <c r="AI198" s="187"/>
      <c r="AJ198" s="53"/>
      <c r="AK198" s="188"/>
      <c r="AL198" s="188"/>
      <c r="AM198" s="186"/>
      <c r="AN198" s="186"/>
      <c r="AO198" s="185"/>
      <c r="AP198" s="185"/>
      <c r="AQ198" s="185"/>
      <c r="AR198" s="187">
        <f t="shared" si="11"/>
        <v>0</v>
      </c>
      <c r="AS198" s="187"/>
      <c r="AT198" s="200"/>
      <c r="AU198" s="137"/>
      <c r="AV198" s="135"/>
      <c r="AW198" s="135"/>
      <c r="AX198" s="135"/>
      <c r="AY198" s="135"/>
      <c r="AZ198" s="136"/>
    </row>
    <row r="199" spans="1:52" ht="36" customHeight="1" x14ac:dyDescent="0.2">
      <c r="A199" s="73">
        <v>181</v>
      </c>
      <c r="B199" s="170"/>
      <c r="C199" s="167"/>
      <c r="D199" s="167"/>
      <c r="E199" s="167"/>
      <c r="F199" s="167"/>
      <c r="G199" s="167"/>
      <c r="H199" s="167"/>
      <c r="I199" s="167"/>
      <c r="J199" s="167"/>
      <c r="K199" s="167"/>
      <c r="L199" s="167"/>
      <c r="M199" s="167"/>
      <c r="N199" s="167"/>
      <c r="O199" s="167"/>
      <c r="P199" s="168"/>
      <c r="Q199" s="168"/>
      <c r="R199" s="169"/>
      <c r="S199" s="169"/>
      <c r="T199" s="169"/>
      <c r="U199" s="134"/>
      <c r="V199" s="135"/>
      <c r="W199" s="135"/>
      <c r="X199" s="136"/>
      <c r="Y199" s="132"/>
      <c r="Z199" s="133"/>
      <c r="AA199" s="133"/>
      <c r="AB199" s="186"/>
      <c r="AC199" s="186"/>
      <c r="AD199" s="185"/>
      <c r="AE199" s="185"/>
      <c r="AF199" s="185"/>
      <c r="AG199" s="187">
        <f t="shared" si="10"/>
        <v>0</v>
      </c>
      <c r="AH199" s="187"/>
      <c r="AI199" s="187"/>
      <c r="AJ199" s="53"/>
      <c r="AK199" s="188"/>
      <c r="AL199" s="188"/>
      <c r="AM199" s="186"/>
      <c r="AN199" s="186"/>
      <c r="AO199" s="185"/>
      <c r="AP199" s="185"/>
      <c r="AQ199" s="185"/>
      <c r="AR199" s="187">
        <f t="shared" si="11"/>
        <v>0</v>
      </c>
      <c r="AS199" s="187"/>
      <c r="AT199" s="200"/>
      <c r="AU199" s="137"/>
      <c r="AV199" s="135"/>
      <c r="AW199" s="135"/>
      <c r="AX199" s="135"/>
      <c r="AY199" s="135"/>
      <c r="AZ199" s="136"/>
    </row>
    <row r="200" spans="1:52" ht="36" customHeight="1" x14ac:dyDescent="0.2">
      <c r="A200" s="73">
        <v>182</v>
      </c>
      <c r="B200" s="170"/>
      <c r="C200" s="167"/>
      <c r="D200" s="167"/>
      <c r="E200" s="167"/>
      <c r="F200" s="167"/>
      <c r="G200" s="167"/>
      <c r="H200" s="167"/>
      <c r="I200" s="167"/>
      <c r="J200" s="167"/>
      <c r="K200" s="167"/>
      <c r="L200" s="167"/>
      <c r="M200" s="167"/>
      <c r="N200" s="167"/>
      <c r="O200" s="167"/>
      <c r="P200" s="168"/>
      <c r="Q200" s="168"/>
      <c r="R200" s="169"/>
      <c r="S200" s="169"/>
      <c r="T200" s="169"/>
      <c r="U200" s="134"/>
      <c r="V200" s="135"/>
      <c r="W200" s="135"/>
      <c r="X200" s="136"/>
      <c r="Y200" s="132"/>
      <c r="Z200" s="133"/>
      <c r="AA200" s="133"/>
      <c r="AB200" s="186"/>
      <c r="AC200" s="186"/>
      <c r="AD200" s="185"/>
      <c r="AE200" s="185"/>
      <c r="AF200" s="185"/>
      <c r="AG200" s="187">
        <f t="shared" si="10"/>
        <v>0</v>
      </c>
      <c r="AH200" s="187"/>
      <c r="AI200" s="187"/>
      <c r="AJ200" s="53"/>
      <c r="AK200" s="188"/>
      <c r="AL200" s="188"/>
      <c r="AM200" s="186"/>
      <c r="AN200" s="186"/>
      <c r="AO200" s="185"/>
      <c r="AP200" s="185"/>
      <c r="AQ200" s="185"/>
      <c r="AR200" s="187">
        <f t="shared" si="11"/>
        <v>0</v>
      </c>
      <c r="AS200" s="187"/>
      <c r="AT200" s="200"/>
      <c r="AU200" s="137"/>
      <c r="AV200" s="135"/>
      <c r="AW200" s="135"/>
      <c r="AX200" s="135"/>
      <c r="AY200" s="135"/>
      <c r="AZ200" s="136"/>
    </row>
    <row r="201" spans="1:52" ht="36" customHeight="1" x14ac:dyDescent="0.2">
      <c r="A201" s="73">
        <v>183</v>
      </c>
      <c r="B201" s="170"/>
      <c r="C201" s="167"/>
      <c r="D201" s="167"/>
      <c r="E201" s="167"/>
      <c r="F201" s="167"/>
      <c r="G201" s="167"/>
      <c r="H201" s="167"/>
      <c r="I201" s="167"/>
      <c r="J201" s="167"/>
      <c r="K201" s="167"/>
      <c r="L201" s="167"/>
      <c r="M201" s="167"/>
      <c r="N201" s="167"/>
      <c r="O201" s="167"/>
      <c r="P201" s="168"/>
      <c r="Q201" s="168"/>
      <c r="R201" s="169"/>
      <c r="S201" s="169"/>
      <c r="T201" s="169"/>
      <c r="U201" s="134"/>
      <c r="V201" s="135"/>
      <c r="W201" s="135"/>
      <c r="X201" s="136"/>
      <c r="Y201" s="132"/>
      <c r="Z201" s="133"/>
      <c r="AA201" s="133"/>
      <c r="AB201" s="186"/>
      <c r="AC201" s="186"/>
      <c r="AD201" s="185"/>
      <c r="AE201" s="185"/>
      <c r="AF201" s="185"/>
      <c r="AG201" s="187">
        <f t="shared" si="10"/>
        <v>0</v>
      </c>
      <c r="AH201" s="187"/>
      <c r="AI201" s="187"/>
      <c r="AJ201" s="53"/>
      <c r="AK201" s="188"/>
      <c r="AL201" s="188"/>
      <c r="AM201" s="186"/>
      <c r="AN201" s="186"/>
      <c r="AO201" s="185"/>
      <c r="AP201" s="185"/>
      <c r="AQ201" s="185"/>
      <c r="AR201" s="187">
        <f t="shared" si="11"/>
        <v>0</v>
      </c>
      <c r="AS201" s="187"/>
      <c r="AT201" s="200"/>
      <c r="AU201" s="137"/>
      <c r="AV201" s="135"/>
      <c r="AW201" s="135"/>
      <c r="AX201" s="135"/>
      <c r="AY201" s="135"/>
      <c r="AZ201" s="136"/>
    </row>
    <row r="202" spans="1:52" ht="36" customHeight="1" x14ac:dyDescent="0.2">
      <c r="A202" s="73">
        <v>184</v>
      </c>
      <c r="B202" s="170"/>
      <c r="C202" s="167"/>
      <c r="D202" s="167"/>
      <c r="E202" s="167"/>
      <c r="F202" s="167"/>
      <c r="G202" s="167"/>
      <c r="H202" s="167"/>
      <c r="I202" s="167"/>
      <c r="J202" s="167"/>
      <c r="K202" s="167"/>
      <c r="L202" s="167"/>
      <c r="M202" s="167"/>
      <c r="N202" s="167"/>
      <c r="O202" s="167"/>
      <c r="P202" s="168"/>
      <c r="Q202" s="168"/>
      <c r="R202" s="169"/>
      <c r="S202" s="169"/>
      <c r="T202" s="169"/>
      <c r="U202" s="134"/>
      <c r="V202" s="135"/>
      <c r="W202" s="135"/>
      <c r="X202" s="136"/>
      <c r="Y202" s="132"/>
      <c r="Z202" s="133"/>
      <c r="AA202" s="133"/>
      <c r="AB202" s="186"/>
      <c r="AC202" s="186"/>
      <c r="AD202" s="185"/>
      <c r="AE202" s="185"/>
      <c r="AF202" s="185"/>
      <c r="AG202" s="187">
        <f t="shared" si="10"/>
        <v>0</v>
      </c>
      <c r="AH202" s="187"/>
      <c r="AI202" s="187"/>
      <c r="AJ202" s="53"/>
      <c r="AK202" s="188"/>
      <c r="AL202" s="188"/>
      <c r="AM202" s="186"/>
      <c r="AN202" s="186"/>
      <c r="AO202" s="185"/>
      <c r="AP202" s="185"/>
      <c r="AQ202" s="185"/>
      <c r="AR202" s="187">
        <f t="shared" si="11"/>
        <v>0</v>
      </c>
      <c r="AS202" s="187"/>
      <c r="AT202" s="200"/>
      <c r="AU202" s="137"/>
      <c r="AV202" s="135"/>
      <c r="AW202" s="135"/>
      <c r="AX202" s="135"/>
      <c r="AY202" s="135"/>
      <c r="AZ202" s="136"/>
    </row>
    <row r="203" spans="1:52" ht="36" customHeight="1" x14ac:dyDescent="0.2">
      <c r="A203" s="73">
        <v>185</v>
      </c>
      <c r="B203" s="170"/>
      <c r="C203" s="167"/>
      <c r="D203" s="167"/>
      <c r="E203" s="167"/>
      <c r="F203" s="167"/>
      <c r="G203" s="167"/>
      <c r="H203" s="167"/>
      <c r="I203" s="167"/>
      <c r="J203" s="167"/>
      <c r="K203" s="167"/>
      <c r="L203" s="167"/>
      <c r="M203" s="167"/>
      <c r="N203" s="167"/>
      <c r="O203" s="167"/>
      <c r="P203" s="168"/>
      <c r="Q203" s="168"/>
      <c r="R203" s="169"/>
      <c r="S203" s="169"/>
      <c r="T203" s="169"/>
      <c r="U203" s="134"/>
      <c r="V203" s="135"/>
      <c r="W203" s="135"/>
      <c r="X203" s="136"/>
      <c r="Y203" s="132"/>
      <c r="Z203" s="133"/>
      <c r="AA203" s="133"/>
      <c r="AB203" s="186"/>
      <c r="AC203" s="186"/>
      <c r="AD203" s="185"/>
      <c r="AE203" s="185"/>
      <c r="AF203" s="185"/>
      <c r="AG203" s="187">
        <f t="shared" si="10"/>
        <v>0</v>
      </c>
      <c r="AH203" s="187"/>
      <c r="AI203" s="187"/>
      <c r="AJ203" s="53"/>
      <c r="AK203" s="188"/>
      <c r="AL203" s="188"/>
      <c r="AM203" s="186"/>
      <c r="AN203" s="186"/>
      <c r="AO203" s="185"/>
      <c r="AP203" s="185"/>
      <c r="AQ203" s="185"/>
      <c r="AR203" s="187">
        <f t="shared" si="11"/>
        <v>0</v>
      </c>
      <c r="AS203" s="187"/>
      <c r="AT203" s="200"/>
      <c r="AU203" s="137"/>
      <c r="AV203" s="135"/>
      <c r="AW203" s="135"/>
      <c r="AX203" s="135"/>
      <c r="AY203" s="135"/>
      <c r="AZ203" s="136"/>
    </row>
    <row r="204" spans="1:52" ht="36" customHeight="1" x14ac:dyDescent="0.2">
      <c r="A204" s="73">
        <v>186</v>
      </c>
      <c r="B204" s="170"/>
      <c r="C204" s="167"/>
      <c r="D204" s="167"/>
      <c r="E204" s="167"/>
      <c r="F204" s="167"/>
      <c r="G204" s="167"/>
      <c r="H204" s="167"/>
      <c r="I204" s="167"/>
      <c r="J204" s="167"/>
      <c r="K204" s="167"/>
      <c r="L204" s="167"/>
      <c r="M204" s="167"/>
      <c r="N204" s="167"/>
      <c r="O204" s="167"/>
      <c r="P204" s="168"/>
      <c r="Q204" s="168"/>
      <c r="R204" s="169"/>
      <c r="S204" s="169"/>
      <c r="T204" s="169"/>
      <c r="U204" s="134"/>
      <c r="V204" s="135"/>
      <c r="W204" s="135"/>
      <c r="X204" s="136"/>
      <c r="Y204" s="132"/>
      <c r="Z204" s="133"/>
      <c r="AA204" s="133"/>
      <c r="AB204" s="186"/>
      <c r="AC204" s="186"/>
      <c r="AD204" s="185"/>
      <c r="AE204" s="185"/>
      <c r="AF204" s="185"/>
      <c r="AG204" s="187">
        <f t="shared" si="10"/>
        <v>0</v>
      </c>
      <c r="AH204" s="187"/>
      <c r="AI204" s="187"/>
      <c r="AJ204" s="53"/>
      <c r="AK204" s="188"/>
      <c r="AL204" s="188"/>
      <c r="AM204" s="186"/>
      <c r="AN204" s="186"/>
      <c r="AO204" s="185"/>
      <c r="AP204" s="185"/>
      <c r="AQ204" s="185"/>
      <c r="AR204" s="187">
        <f t="shared" si="11"/>
        <v>0</v>
      </c>
      <c r="AS204" s="187"/>
      <c r="AT204" s="200"/>
      <c r="AU204" s="137"/>
      <c r="AV204" s="135"/>
      <c r="AW204" s="135"/>
      <c r="AX204" s="135"/>
      <c r="AY204" s="135"/>
      <c r="AZ204" s="136"/>
    </row>
    <row r="205" spans="1:52" ht="36" customHeight="1" x14ac:dyDescent="0.2">
      <c r="A205" s="73">
        <v>187</v>
      </c>
      <c r="B205" s="170"/>
      <c r="C205" s="167"/>
      <c r="D205" s="167"/>
      <c r="E205" s="167"/>
      <c r="F205" s="167"/>
      <c r="G205" s="167"/>
      <c r="H205" s="167"/>
      <c r="I205" s="167"/>
      <c r="J205" s="167"/>
      <c r="K205" s="167"/>
      <c r="L205" s="167"/>
      <c r="M205" s="167"/>
      <c r="N205" s="167"/>
      <c r="O205" s="167"/>
      <c r="P205" s="168"/>
      <c r="Q205" s="168"/>
      <c r="R205" s="169"/>
      <c r="S205" s="169"/>
      <c r="T205" s="169"/>
      <c r="U205" s="134"/>
      <c r="V205" s="135"/>
      <c r="W205" s="135"/>
      <c r="X205" s="136"/>
      <c r="Y205" s="132"/>
      <c r="Z205" s="133"/>
      <c r="AA205" s="133"/>
      <c r="AB205" s="186"/>
      <c r="AC205" s="186"/>
      <c r="AD205" s="185"/>
      <c r="AE205" s="185"/>
      <c r="AF205" s="185"/>
      <c r="AG205" s="187">
        <f t="shared" si="10"/>
        <v>0</v>
      </c>
      <c r="AH205" s="187"/>
      <c r="AI205" s="187"/>
      <c r="AJ205" s="53"/>
      <c r="AK205" s="188"/>
      <c r="AL205" s="188"/>
      <c r="AM205" s="186"/>
      <c r="AN205" s="186"/>
      <c r="AO205" s="185"/>
      <c r="AP205" s="185"/>
      <c r="AQ205" s="185"/>
      <c r="AR205" s="187">
        <f t="shared" si="11"/>
        <v>0</v>
      </c>
      <c r="AS205" s="187"/>
      <c r="AT205" s="200"/>
      <c r="AU205" s="137"/>
      <c r="AV205" s="135"/>
      <c r="AW205" s="135"/>
      <c r="AX205" s="135"/>
      <c r="AY205" s="135"/>
      <c r="AZ205" s="136"/>
    </row>
    <row r="206" spans="1:52" ht="36" customHeight="1" thickBot="1" x14ac:dyDescent="0.25">
      <c r="A206" s="73">
        <v>188</v>
      </c>
      <c r="B206" s="196"/>
      <c r="C206" s="197"/>
      <c r="D206" s="197"/>
      <c r="E206" s="197"/>
      <c r="F206" s="197"/>
      <c r="G206" s="197"/>
      <c r="H206" s="197"/>
      <c r="I206" s="197"/>
      <c r="J206" s="197"/>
      <c r="K206" s="197"/>
      <c r="L206" s="197"/>
      <c r="M206" s="197"/>
      <c r="N206" s="197"/>
      <c r="O206" s="197"/>
      <c r="P206" s="198"/>
      <c r="Q206" s="198"/>
      <c r="R206" s="199"/>
      <c r="S206" s="199"/>
      <c r="T206" s="199"/>
      <c r="U206" s="193"/>
      <c r="V206" s="139"/>
      <c r="W206" s="139"/>
      <c r="X206" s="140"/>
      <c r="Y206" s="194"/>
      <c r="Z206" s="195"/>
      <c r="AA206" s="195"/>
      <c r="AB206" s="190"/>
      <c r="AC206" s="190"/>
      <c r="AD206" s="189"/>
      <c r="AE206" s="189"/>
      <c r="AF206" s="189"/>
      <c r="AG206" s="191">
        <f t="shared" si="10"/>
        <v>0</v>
      </c>
      <c r="AH206" s="191"/>
      <c r="AI206" s="191"/>
      <c r="AJ206" s="54"/>
      <c r="AK206" s="192"/>
      <c r="AL206" s="192"/>
      <c r="AM206" s="178"/>
      <c r="AN206" s="178"/>
      <c r="AO206" s="177"/>
      <c r="AP206" s="177"/>
      <c r="AQ206" s="177"/>
      <c r="AR206" s="179">
        <f t="shared" si="11"/>
        <v>0</v>
      </c>
      <c r="AS206" s="179"/>
      <c r="AT206" s="180"/>
      <c r="AU206" s="138"/>
      <c r="AV206" s="139"/>
      <c r="AW206" s="139"/>
      <c r="AX206" s="139"/>
      <c r="AY206" s="139"/>
      <c r="AZ206" s="140"/>
    </row>
    <row r="207" spans="1:52" ht="12" customHeight="1" thickTop="1" thickBot="1" x14ac:dyDescent="0.25">
      <c r="B207" s="48"/>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51"/>
    </row>
    <row r="208" spans="1:52" ht="36" customHeight="1" thickTop="1" x14ac:dyDescent="0.2">
      <c r="B208" s="28"/>
      <c r="C208" s="28"/>
      <c r="D208" s="29"/>
      <c r="E208" s="29"/>
      <c r="F208" s="30"/>
      <c r="G208" s="30"/>
      <c r="H208" s="22"/>
      <c r="K208" s="26"/>
      <c r="O208" s="27"/>
      <c r="AD208" s="127" t="s">
        <v>0</v>
      </c>
      <c r="AE208" s="127"/>
      <c r="AF208" s="128"/>
      <c r="AG208" s="234">
        <f>SUM(AG19:AI206)</f>
        <v>0</v>
      </c>
      <c r="AH208" s="235"/>
      <c r="AI208" s="235"/>
      <c r="AO208" s="127" t="s">
        <v>0</v>
      </c>
      <c r="AP208" s="127"/>
      <c r="AQ208" s="128"/>
      <c r="AR208" s="234">
        <f>SUM(AR19:AT206)</f>
        <v>0</v>
      </c>
      <c r="AS208" s="235"/>
      <c r="AT208" s="235"/>
    </row>
  </sheetData>
  <sheetProtection algorithmName="SHA-512" hashValue="hRNpCbJNvVOIZKGETOdpimAznE6BRRPC0H64AWwjIGKT01PJkxm/YhDzVYCySpD8yAIwrJf1BT3Ef+uHGA3VwQ==" saltValue="nhcHsqFIf2/7YZ6xBA1bEQ==" spinCount="100000" sheet="1" objects="1" scenarios="1" selectLockedCells="1"/>
  <mergeCells count="2885">
    <mergeCell ref="Q8:T8"/>
    <mergeCell ref="U8:W8"/>
    <mergeCell ref="X8:Z8"/>
    <mergeCell ref="B9:C9"/>
    <mergeCell ref="D9:G9"/>
    <mergeCell ref="H9:J9"/>
    <mergeCell ref="K9:M9"/>
    <mergeCell ref="O9:P9"/>
    <mergeCell ref="Q9:T9"/>
    <mergeCell ref="U9:W9"/>
    <mergeCell ref="X9:Z9"/>
    <mergeCell ref="B8:C8"/>
    <mergeCell ref="D8:G8"/>
    <mergeCell ref="H8:J8"/>
    <mergeCell ref="K8:M8"/>
    <mergeCell ref="O8:P8"/>
    <mergeCell ref="O6:P6"/>
    <mergeCell ref="Q6:T6"/>
    <mergeCell ref="U6:W6"/>
    <mergeCell ref="X6:Z6"/>
    <mergeCell ref="B7:C7"/>
    <mergeCell ref="D7:G7"/>
    <mergeCell ref="H7:J7"/>
    <mergeCell ref="K7:M7"/>
    <mergeCell ref="O7:P7"/>
    <mergeCell ref="Q7:T7"/>
    <mergeCell ref="U7:W7"/>
    <mergeCell ref="X7:Z7"/>
    <mergeCell ref="B6:C6"/>
    <mergeCell ref="D6:G6"/>
    <mergeCell ref="H6:J6"/>
    <mergeCell ref="K6:M6"/>
    <mergeCell ref="AK16:AT16"/>
    <mergeCell ref="AU16:AZ18"/>
    <mergeCell ref="AK17:AT17"/>
    <mergeCell ref="Y18:AA18"/>
    <mergeCell ref="Q10:T10"/>
    <mergeCell ref="U10:W10"/>
    <mergeCell ref="X10:Z10"/>
    <mergeCell ref="B16:E18"/>
    <mergeCell ref="F16:I18"/>
    <mergeCell ref="J16:O18"/>
    <mergeCell ref="P16:Q18"/>
    <mergeCell ref="R16:T18"/>
    <mergeCell ref="AB18:AC18"/>
    <mergeCell ref="AD18:AF18"/>
    <mergeCell ref="B10:C10"/>
    <mergeCell ref="D10:G10"/>
    <mergeCell ref="H10:J10"/>
    <mergeCell ref="K10:M10"/>
    <mergeCell ref="O10:P10"/>
    <mergeCell ref="B20:E20"/>
    <mergeCell ref="F20:I20"/>
    <mergeCell ref="J20:O20"/>
    <mergeCell ref="P20:Q20"/>
    <mergeCell ref="R20:T20"/>
    <mergeCell ref="U19:X19"/>
    <mergeCell ref="Y19:AA19"/>
    <mergeCell ref="AB19:AC19"/>
    <mergeCell ref="AD19:AF19"/>
    <mergeCell ref="AG19:AI19"/>
    <mergeCell ref="B19:E19"/>
    <mergeCell ref="F19:I19"/>
    <mergeCell ref="J19:O19"/>
    <mergeCell ref="P19:Q19"/>
    <mergeCell ref="R19:T19"/>
    <mergeCell ref="U16:X18"/>
    <mergeCell ref="Y16:AI17"/>
    <mergeCell ref="B23:E23"/>
    <mergeCell ref="F23:I23"/>
    <mergeCell ref="J23:O23"/>
    <mergeCell ref="P23:Q23"/>
    <mergeCell ref="R23:T23"/>
    <mergeCell ref="U22:X22"/>
    <mergeCell ref="Y22:AA22"/>
    <mergeCell ref="AB22:AC22"/>
    <mergeCell ref="AD22:AF22"/>
    <mergeCell ref="AG22:AI22"/>
    <mergeCell ref="B22:E22"/>
    <mergeCell ref="F22:I22"/>
    <mergeCell ref="J22:O22"/>
    <mergeCell ref="P22:Q22"/>
    <mergeCell ref="R22:T22"/>
    <mergeCell ref="B21:E21"/>
    <mergeCell ref="F21:I21"/>
    <mergeCell ref="J21:O21"/>
    <mergeCell ref="P21:Q21"/>
    <mergeCell ref="R21:T21"/>
    <mergeCell ref="Y21:AA21"/>
    <mergeCell ref="AB21:AC21"/>
    <mergeCell ref="AD21:AF21"/>
    <mergeCell ref="AG21:AI21"/>
    <mergeCell ref="AB23:AC23"/>
    <mergeCell ref="AD23:AF23"/>
    <mergeCell ref="AG23:AI23"/>
    <mergeCell ref="B26:E26"/>
    <mergeCell ref="F26:I26"/>
    <mergeCell ref="J26:O26"/>
    <mergeCell ref="P26:Q26"/>
    <mergeCell ref="R26:T26"/>
    <mergeCell ref="U25:X25"/>
    <mergeCell ref="Y25:AA25"/>
    <mergeCell ref="AB25:AC25"/>
    <mergeCell ref="AD25:AF25"/>
    <mergeCell ref="AG25:AI25"/>
    <mergeCell ref="B25:E25"/>
    <mergeCell ref="F25:I25"/>
    <mergeCell ref="J25:O25"/>
    <mergeCell ref="P25:Q25"/>
    <mergeCell ref="R25:T25"/>
    <mergeCell ref="B24:E24"/>
    <mergeCell ref="F24:I24"/>
    <mergeCell ref="J24:O24"/>
    <mergeCell ref="P24:Q24"/>
    <mergeCell ref="R24:T24"/>
    <mergeCell ref="B29:E29"/>
    <mergeCell ref="F29:I29"/>
    <mergeCell ref="J29:O29"/>
    <mergeCell ref="P29:Q29"/>
    <mergeCell ref="R29:T29"/>
    <mergeCell ref="U28:X28"/>
    <mergeCell ref="Y28:AA28"/>
    <mergeCell ref="AB28:AC28"/>
    <mergeCell ref="AD28:AF28"/>
    <mergeCell ref="AG28:AI28"/>
    <mergeCell ref="B28:E28"/>
    <mergeCell ref="F28:I28"/>
    <mergeCell ref="J28:O28"/>
    <mergeCell ref="P28:Q28"/>
    <mergeCell ref="R28:T28"/>
    <mergeCell ref="B27:E27"/>
    <mergeCell ref="F27:I27"/>
    <mergeCell ref="J27:O27"/>
    <mergeCell ref="P27:Q27"/>
    <mergeCell ref="R27:T27"/>
    <mergeCell ref="B32:E32"/>
    <mergeCell ref="F32:I32"/>
    <mergeCell ref="J32:O32"/>
    <mergeCell ref="P32:Q32"/>
    <mergeCell ref="R32:T32"/>
    <mergeCell ref="U31:X31"/>
    <mergeCell ref="Y31:AA31"/>
    <mergeCell ref="AB31:AC31"/>
    <mergeCell ref="AD31:AF31"/>
    <mergeCell ref="AG31:AI31"/>
    <mergeCell ref="B31:E31"/>
    <mergeCell ref="F31:I31"/>
    <mergeCell ref="J31:O31"/>
    <mergeCell ref="P31:Q31"/>
    <mergeCell ref="R31:T31"/>
    <mergeCell ref="B30:E30"/>
    <mergeCell ref="F30:I30"/>
    <mergeCell ref="J30:O30"/>
    <mergeCell ref="P30:Q30"/>
    <mergeCell ref="R30:T30"/>
    <mergeCell ref="B35:E35"/>
    <mergeCell ref="F35:I35"/>
    <mergeCell ref="J35:O35"/>
    <mergeCell ref="P35:Q35"/>
    <mergeCell ref="R35:T35"/>
    <mergeCell ref="U34:X34"/>
    <mergeCell ref="Y34:AA34"/>
    <mergeCell ref="AB34:AC34"/>
    <mergeCell ref="AD34:AF34"/>
    <mergeCell ref="AG34:AI34"/>
    <mergeCell ref="B34:E34"/>
    <mergeCell ref="F34:I34"/>
    <mergeCell ref="J34:O34"/>
    <mergeCell ref="P34:Q34"/>
    <mergeCell ref="R34:T34"/>
    <mergeCell ref="B33:E33"/>
    <mergeCell ref="F33:I33"/>
    <mergeCell ref="J33:O33"/>
    <mergeCell ref="P33:Q33"/>
    <mergeCell ref="R33:T33"/>
    <mergeCell ref="B38:E38"/>
    <mergeCell ref="F38:I38"/>
    <mergeCell ref="J38:O38"/>
    <mergeCell ref="P38:Q38"/>
    <mergeCell ref="R38:T38"/>
    <mergeCell ref="U37:X37"/>
    <mergeCell ref="Y37:AA37"/>
    <mergeCell ref="AB37:AC37"/>
    <mergeCell ref="AD37:AF37"/>
    <mergeCell ref="AG37:AI37"/>
    <mergeCell ref="B37:E37"/>
    <mergeCell ref="F37:I37"/>
    <mergeCell ref="J37:O37"/>
    <mergeCell ref="P37:Q37"/>
    <mergeCell ref="R37:T37"/>
    <mergeCell ref="B36:E36"/>
    <mergeCell ref="F36:I36"/>
    <mergeCell ref="J36:O36"/>
    <mergeCell ref="P36:Q36"/>
    <mergeCell ref="R36:T36"/>
    <mergeCell ref="B41:E41"/>
    <mergeCell ref="F41:I41"/>
    <mergeCell ref="J41:O41"/>
    <mergeCell ref="P41:Q41"/>
    <mergeCell ref="R41:T41"/>
    <mergeCell ref="U40:X40"/>
    <mergeCell ref="Y40:AA40"/>
    <mergeCell ref="AB40:AC40"/>
    <mergeCell ref="AD40:AF40"/>
    <mergeCell ref="AG40:AI40"/>
    <mergeCell ref="B40:E40"/>
    <mergeCell ref="F40:I40"/>
    <mergeCell ref="J40:O40"/>
    <mergeCell ref="P40:Q40"/>
    <mergeCell ref="R40:T40"/>
    <mergeCell ref="B39:E39"/>
    <mergeCell ref="F39:I39"/>
    <mergeCell ref="J39:O39"/>
    <mergeCell ref="P39:Q39"/>
    <mergeCell ref="R39:T39"/>
    <mergeCell ref="B44:E44"/>
    <mergeCell ref="F44:I44"/>
    <mergeCell ref="J44:O44"/>
    <mergeCell ref="P44:Q44"/>
    <mergeCell ref="R44:T44"/>
    <mergeCell ref="U43:X43"/>
    <mergeCell ref="Y43:AA43"/>
    <mergeCell ref="AB43:AC43"/>
    <mergeCell ref="AD43:AF43"/>
    <mergeCell ref="AG43:AI43"/>
    <mergeCell ref="B43:E43"/>
    <mergeCell ref="F43:I43"/>
    <mergeCell ref="J43:O43"/>
    <mergeCell ref="P43:Q43"/>
    <mergeCell ref="R43:T43"/>
    <mergeCell ref="B42:E42"/>
    <mergeCell ref="F42:I42"/>
    <mergeCell ref="J42:O42"/>
    <mergeCell ref="P42:Q42"/>
    <mergeCell ref="R42:T42"/>
    <mergeCell ref="B47:E47"/>
    <mergeCell ref="F47:I47"/>
    <mergeCell ref="J47:O47"/>
    <mergeCell ref="P47:Q47"/>
    <mergeCell ref="R47:T47"/>
    <mergeCell ref="U46:X46"/>
    <mergeCell ref="Y46:AA46"/>
    <mergeCell ref="AB46:AC46"/>
    <mergeCell ref="AD46:AF46"/>
    <mergeCell ref="AG46:AI46"/>
    <mergeCell ref="B46:E46"/>
    <mergeCell ref="F46:I46"/>
    <mergeCell ref="J46:O46"/>
    <mergeCell ref="P46:Q46"/>
    <mergeCell ref="R46:T46"/>
    <mergeCell ref="B45:E45"/>
    <mergeCell ref="F45:I45"/>
    <mergeCell ref="J45:O45"/>
    <mergeCell ref="P45:Q45"/>
    <mergeCell ref="R45:T45"/>
    <mergeCell ref="B50:E50"/>
    <mergeCell ref="F50:I50"/>
    <mergeCell ref="J50:O50"/>
    <mergeCell ref="P50:Q50"/>
    <mergeCell ref="R50:T50"/>
    <mergeCell ref="U49:X49"/>
    <mergeCell ref="Y49:AA49"/>
    <mergeCell ref="AB49:AC49"/>
    <mergeCell ref="AD49:AF49"/>
    <mergeCell ref="AG49:AI49"/>
    <mergeCell ref="B49:E49"/>
    <mergeCell ref="F49:I49"/>
    <mergeCell ref="J49:O49"/>
    <mergeCell ref="P49:Q49"/>
    <mergeCell ref="R49:T49"/>
    <mergeCell ref="B48:E48"/>
    <mergeCell ref="F48:I48"/>
    <mergeCell ref="J48:O48"/>
    <mergeCell ref="P48:Q48"/>
    <mergeCell ref="R48:T48"/>
    <mergeCell ref="B53:E53"/>
    <mergeCell ref="F53:I53"/>
    <mergeCell ref="J53:O53"/>
    <mergeCell ref="P53:Q53"/>
    <mergeCell ref="R53:T53"/>
    <mergeCell ref="U52:X52"/>
    <mergeCell ref="Y52:AA52"/>
    <mergeCell ref="AB52:AC52"/>
    <mergeCell ref="AD52:AF52"/>
    <mergeCell ref="AG52:AI52"/>
    <mergeCell ref="B52:E52"/>
    <mergeCell ref="F52:I52"/>
    <mergeCell ref="J52:O52"/>
    <mergeCell ref="P52:Q52"/>
    <mergeCell ref="R52:T52"/>
    <mergeCell ref="B51:E51"/>
    <mergeCell ref="F51:I51"/>
    <mergeCell ref="J51:O51"/>
    <mergeCell ref="P51:Q51"/>
    <mergeCell ref="R51:T51"/>
    <mergeCell ref="B56:E56"/>
    <mergeCell ref="F56:I56"/>
    <mergeCell ref="J56:O56"/>
    <mergeCell ref="P56:Q56"/>
    <mergeCell ref="R56:T56"/>
    <mergeCell ref="U55:X55"/>
    <mergeCell ref="Y55:AA55"/>
    <mergeCell ref="AB55:AC55"/>
    <mergeCell ref="AD55:AF55"/>
    <mergeCell ref="AG55:AI55"/>
    <mergeCell ref="B55:E55"/>
    <mergeCell ref="F55:I55"/>
    <mergeCell ref="J55:O55"/>
    <mergeCell ref="P55:Q55"/>
    <mergeCell ref="R55:T55"/>
    <mergeCell ref="B54:E54"/>
    <mergeCell ref="F54:I54"/>
    <mergeCell ref="J54:O54"/>
    <mergeCell ref="P54:Q54"/>
    <mergeCell ref="R54:T54"/>
    <mergeCell ref="B59:E59"/>
    <mergeCell ref="F59:I59"/>
    <mergeCell ref="J59:O59"/>
    <mergeCell ref="P59:Q59"/>
    <mergeCell ref="R59:T59"/>
    <mergeCell ref="U58:X58"/>
    <mergeCell ref="Y58:AA58"/>
    <mergeCell ref="AB58:AC58"/>
    <mergeCell ref="AD58:AF58"/>
    <mergeCell ref="AG58:AI58"/>
    <mergeCell ref="B58:E58"/>
    <mergeCell ref="F58:I58"/>
    <mergeCell ref="J58:O58"/>
    <mergeCell ref="P58:Q58"/>
    <mergeCell ref="R58:T58"/>
    <mergeCell ref="B57:E57"/>
    <mergeCell ref="F57:I57"/>
    <mergeCell ref="J57:O57"/>
    <mergeCell ref="P57:Q57"/>
    <mergeCell ref="R57:T57"/>
    <mergeCell ref="B62:E62"/>
    <mergeCell ref="F62:I62"/>
    <mergeCell ref="J62:O62"/>
    <mergeCell ref="P62:Q62"/>
    <mergeCell ref="R62:T62"/>
    <mergeCell ref="U61:X61"/>
    <mergeCell ref="Y61:AA61"/>
    <mergeCell ref="AB61:AC61"/>
    <mergeCell ref="AD61:AF61"/>
    <mergeCell ref="AG61:AI61"/>
    <mergeCell ref="B61:E61"/>
    <mergeCell ref="F61:I61"/>
    <mergeCell ref="J61:O61"/>
    <mergeCell ref="P61:Q61"/>
    <mergeCell ref="R61:T61"/>
    <mergeCell ref="B60:E60"/>
    <mergeCell ref="F60:I60"/>
    <mergeCell ref="J60:O60"/>
    <mergeCell ref="P60:Q60"/>
    <mergeCell ref="R60:T60"/>
    <mergeCell ref="B65:E65"/>
    <mergeCell ref="F65:I65"/>
    <mergeCell ref="J65:O65"/>
    <mergeCell ref="P65:Q65"/>
    <mergeCell ref="R65:T65"/>
    <mergeCell ref="U64:X64"/>
    <mergeCell ref="Y64:AA64"/>
    <mergeCell ref="AB64:AC64"/>
    <mergeCell ref="AD64:AF64"/>
    <mergeCell ref="AG64:AI64"/>
    <mergeCell ref="B64:E64"/>
    <mergeCell ref="F64:I64"/>
    <mergeCell ref="J64:O64"/>
    <mergeCell ref="P64:Q64"/>
    <mergeCell ref="R64:T64"/>
    <mergeCell ref="B63:E63"/>
    <mergeCell ref="F63:I63"/>
    <mergeCell ref="J63:O63"/>
    <mergeCell ref="P63:Q63"/>
    <mergeCell ref="R63:T63"/>
    <mergeCell ref="B68:E68"/>
    <mergeCell ref="F68:I68"/>
    <mergeCell ref="J68:O68"/>
    <mergeCell ref="P68:Q68"/>
    <mergeCell ref="R68:T68"/>
    <mergeCell ref="U67:X67"/>
    <mergeCell ref="Y67:AA67"/>
    <mergeCell ref="AB67:AC67"/>
    <mergeCell ref="AD67:AF67"/>
    <mergeCell ref="AG67:AI67"/>
    <mergeCell ref="B67:E67"/>
    <mergeCell ref="F67:I67"/>
    <mergeCell ref="J67:O67"/>
    <mergeCell ref="P67:Q67"/>
    <mergeCell ref="R67:T67"/>
    <mergeCell ref="B66:E66"/>
    <mergeCell ref="F66:I66"/>
    <mergeCell ref="J66:O66"/>
    <mergeCell ref="P66:Q66"/>
    <mergeCell ref="R66:T66"/>
    <mergeCell ref="B71:E71"/>
    <mergeCell ref="F71:I71"/>
    <mergeCell ref="J71:O71"/>
    <mergeCell ref="P71:Q71"/>
    <mergeCell ref="R71:T71"/>
    <mergeCell ref="U70:X70"/>
    <mergeCell ref="Y70:AA70"/>
    <mergeCell ref="AB70:AC70"/>
    <mergeCell ref="AD70:AF70"/>
    <mergeCell ref="AG70:AI70"/>
    <mergeCell ref="B70:E70"/>
    <mergeCell ref="F70:I70"/>
    <mergeCell ref="J70:O70"/>
    <mergeCell ref="P70:Q70"/>
    <mergeCell ref="R70:T70"/>
    <mergeCell ref="B69:E69"/>
    <mergeCell ref="F69:I69"/>
    <mergeCell ref="J69:O69"/>
    <mergeCell ref="P69:Q69"/>
    <mergeCell ref="R69:T69"/>
    <mergeCell ref="B74:E74"/>
    <mergeCell ref="F74:I74"/>
    <mergeCell ref="J74:O74"/>
    <mergeCell ref="P74:Q74"/>
    <mergeCell ref="R74:T74"/>
    <mergeCell ref="U73:X73"/>
    <mergeCell ref="Y73:AA73"/>
    <mergeCell ref="AB73:AC73"/>
    <mergeCell ref="AD73:AF73"/>
    <mergeCell ref="AG73:AI73"/>
    <mergeCell ref="B73:E73"/>
    <mergeCell ref="F73:I73"/>
    <mergeCell ref="J73:O73"/>
    <mergeCell ref="P73:Q73"/>
    <mergeCell ref="R73:T73"/>
    <mergeCell ref="B72:E72"/>
    <mergeCell ref="F72:I72"/>
    <mergeCell ref="J72:O72"/>
    <mergeCell ref="P72:Q72"/>
    <mergeCell ref="R72:T72"/>
    <mergeCell ref="B77:E77"/>
    <mergeCell ref="F77:I77"/>
    <mergeCell ref="J77:O77"/>
    <mergeCell ref="P77:Q77"/>
    <mergeCell ref="R77:T77"/>
    <mergeCell ref="U76:X76"/>
    <mergeCell ref="Y76:AA76"/>
    <mergeCell ref="AB76:AC76"/>
    <mergeCell ref="AD76:AF76"/>
    <mergeCell ref="AG76:AI76"/>
    <mergeCell ref="B76:E76"/>
    <mergeCell ref="F76:I76"/>
    <mergeCell ref="J76:O76"/>
    <mergeCell ref="P76:Q76"/>
    <mergeCell ref="R76:T76"/>
    <mergeCell ref="B75:E75"/>
    <mergeCell ref="F75:I75"/>
    <mergeCell ref="J75:O75"/>
    <mergeCell ref="P75:Q75"/>
    <mergeCell ref="R75:T75"/>
    <mergeCell ref="B80:E80"/>
    <mergeCell ref="F80:I80"/>
    <mergeCell ref="J80:O80"/>
    <mergeCell ref="P80:Q80"/>
    <mergeCell ref="R80:T80"/>
    <mergeCell ref="U79:X79"/>
    <mergeCell ref="Y79:AA79"/>
    <mergeCell ref="AB79:AC79"/>
    <mergeCell ref="AD79:AF79"/>
    <mergeCell ref="AG79:AI79"/>
    <mergeCell ref="B79:E79"/>
    <mergeCell ref="F79:I79"/>
    <mergeCell ref="J79:O79"/>
    <mergeCell ref="P79:Q79"/>
    <mergeCell ref="R79:T79"/>
    <mergeCell ref="B78:E78"/>
    <mergeCell ref="F78:I78"/>
    <mergeCell ref="J78:O78"/>
    <mergeCell ref="P78:Q78"/>
    <mergeCell ref="R78:T78"/>
    <mergeCell ref="B83:E83"/>
    <mergeCell ref="F83:I83"/>
    <mergeCell ref="J83:O83"/>
    <mergeCell ref="P83:Q83"/>
    <mergeCell ref="R83:T83"/>
    <mergeCell ref="U82:X82"/>
    <mergeCell ref="Y82:AA82"/>
    <mergeCell ref="AB82:AC82"/>
    <mergeCell ref="AD82:AF82"/>
    <mergeCell ref="AG82:AI82"/>
    <mergeCell ref="B82:E82"/>
    <mergeCell ref="F82:I82"/>
    <mergeCell ref="J82:O82"/>
    <mergeCell ref="P82:Q82"/>
    <mergeCell ref="R82:T82"/>
    <mergeCell ref="B81:E81"/>
    <mergeCell ref="F81:I81"/>
    <mergeCell ref="J81:O81"/>
    <mergeCell ref="P81:Q81"/>
    <mergeCell ref="R81:T81"/>
    <mergeCell ref="B86:E86"/>
    <mergeCell ref="F86:I86"/>
    <mergeCell ref="J86:O86"/>
    <mergeCell ref="P86:Q86"/>
    <mergeCell ref="R86:T86"/>
    <mergeCell ref="U85:X85"/>
    <mergeCell ref="Y85:AA85"/>
    <mergeCell ref="AB85:AC85"/>
    <mergeCell ref="AD85:AF85"/>
    <mergeCell ref="AG85:AI85"/>
    <mergeCell ref="B85:E85"/>
    <mergeCell ref="F85:I85"/>
    <mergeCell ref="J85:O85"/>
    <mergeCell ref="P85:Q85"/>
    <mergeCell ref="R85:T85"/>
    <mergeCell ref="B84:E84"/>
    <mergeCell ref="F84:I84"/>
    <mergeCell ref="J84:O84"/>
    <mergeCell ref="P84:Q84"/>
    <mergeCell ref="R84:T84"/>
    <mergeCell ref="B89:E89"/>
    <mergeCell ref="F89:I89"/>
    <mergeCell ref="J89:O89"/>
    <mergeCell ref="P89:Q89"/>
    <mergeCell ref="R89:T89"/>
    <mergeCell ref="U88:X88"/>
    <mergeCell ref="Y88:AA88"/>
    <mergeCell ref="AB88:AC88"/>
    <mergeCell ref="AD88:AF88"/>
    <mergeCell ref="AG88:AI88"/>
    <mergeCell ref="B88:E88"/>
    <mergeCell ref="F88:I88"/>
    <mergeCell ref="J88:O88"/>
    <mergeCell ref="P88:Q88"/>
    <mergeCell ref="R88:T88"/>
    <mergeCell ref="B87:E87"/>
    <mergeCell ref="F87:I87"/>
    <mergeCell ref="J87:O87"/>
    <mergeCell ref="P87:Q87"/>
    <mergeCell ref="R87:T87"/>
    <mergeCell ref="B92:E92"/>
    <mergeCell ref="F92:I92"/>
    <mergeCell ref="J92:O92"/>
    <mergeCell ref="P92:Q92"/>
    <mergeCell ref="R92:T92"/>
    <mergeCell ref="U91:X91"/>
    <mergeCell ref="Y91:AA91"/>
    <mergeCell ref="AB91:AC91"/>
    <mergeCell ref="AD91:AF91"/>
    <mergeCell ref="AG91:AI91"/>
    <mergeCell ref="B91:E91"/>
    <mergeCell ref="F91:I91"/>
    <mergeCell ref="J91:O91"/>
    <mergeCell ref="P91:Q91"/>
    <mergeCell ref="R91:T91"/>
    <mergeCell ref="B90:E90"/>
    <mergeCell ref="F90:I90"/>
    <mergeCell ref="J90:O90"/>
    <mergeCell ref="P90:Q90"/>
    <mergeCell ref="R90:T90"/>
    <mergeCell ref="B95:E95"/>
    <mergeCell ref="F95:I95"/>
    <mergeCell ref="J95:O95"/>
    <mergeCell ref="P95:Q95"/>
    <mergeCell ref="R95:T95"/>
    <mergeCell ref="U94:X94"/>
    <mergeCell ref="Y94:AA94"/>
    <mergeCell ref="AB94:AC94"/>
    <mergeCell ref="AD94:AF94"/>
    <mergeCell ref="AG94:AI94"/>
    <mergeCell ref="B94:E94"/>
    <mergeCell ref="F94:I94"/>
    <mergeCell ref="J94:O94"/>
    <mergeCell ref="P94:Q94"/>
    <mergeCell ref="R94:T94"/>
    <mergeCell ref="B93:E93"/>
    <mergeCell ref="F93:I93"/>
    <mergeCell ref="J93:O93"/>
    <mergeCell ref="P93:Q93"/>
    <mergeCell ref="R93:T93"/>
    <mergeCell ref="B98:E98"/>
    <mergeCell ref="F98:I98"/>
    <mergeCell ref="J98:O98"/>
    <mergeCell ref="P98:Q98"/>
    <mergeCell ref="R98:T98"/>
    <mergeCell ref="U97:X97"/>
    <mergeCell ref="Y97:AA97"/>
    <mergeCell ref="AB97:AC97"/>
    <mergeCell ref="AD97:AF97"/>
    <mergeCell ref="AG97:AI97"/>
    <mergeCell ref="B97:E97"/>
    <mergeCell ref="F97:I97"/>
    <mergeCell ref="J97:O97"/>
    <mergeCell ref="P97:Q97"/>
    <mergeCell ref="R97:T97"/>
    <mergeCell ref="B96:E96"/>
    <mergeCell ref="F96:I96"/>
    <mergeCell ref="J96:O96"/>
    <mergeCell ref="P96:Q96"/>
    <mergeCell ref="R96:T96"/>
    <mergeCell ref="B101:E101"/>
    <mergeCell ref="F101:I101"/>
    <mergeCell ref="J101:O101"/>
    <mergeCell ref="P101:Q101"/>
    <mergeCell ref="R101:T101"/>
    <mergeCell ref="U100:X100"/>
    <mergeCell ref="Y100:AA100"/>
    <mergeCell ref="AB100:AC100"/>
    <mergeCell ref="AD100:AF100"/>
    <mergeCell ref="AG100:AI100"/>
    <mergeCell ref="B100:E100"/>
    <mergeCell ref="F100:I100"/>
    <mergeCell ref="J100:O100"/>
    <mergeCell ref="P100:Q100"/>
    <mergeCell ref="R100:T100"/>
    <mergeCell ref="B99:E99"/>
    <mergeCell ref="F99:I99"/>
    <mergeCell ref="J99:O99"/>
    <mergeCell ref="P99:Q99"/>
    <mergeCell ref="R99:T99"/>
    <mergeCell ref="B104:E104"/>
    <mergeCell ref="F104:I104"/>
    <mergeCell ref="J104:O104"/>
    <mergeCell ref="P104:Q104"/>
    <mergeCell ref="R104:T104"/>
    <mergeCell ref="U103:X103"/>
    <mergeCell ref="Y103:AA103"/>
    <mergeCell ref="AB103:AC103"/>
    <mergeCell ref="AD103:AF103"/>
    <mergeCell ref="AG103:AI103"/>
    <mergeCell ref="B103:E103"/>
    <mergeCell ref="F103:I103"/>
    <mergeCell ref="J103:O103"/>
    <mergeCell ref="P103:Q103"/>
    <mergeCell ref="R103:T103"/>
    <mergeCell ref="B102:E102"/>
    <mergeCell ref="F102:I102"/>
    <mergeCell ref="J102:O102"/>
    <mergeCell ref="P102:Q102"/>
    <mergeCell ref="R102:T102"/>
    <mergeCell ref="B107:E107"/>
    <mergeCell ref="F107:I107"/>
    <mergeCell ref="J107:O107"/>
    <mergeCell ref="P107:Q107"/>
    <mergeCell ref="R107:T107"/>
    <mergeCell ref="U106:X106"/>
    <mergeCell ref="Y106:AA106"/>
    <mergeCell ref="AB106:AC106"/>
    <mergeCell ref="AD106:AF106"/>
    <mergeCell ref="AG106:AI106"/>
    <mergeCell ref="B106:E106"/>
    <mergeCell ref="F106:I106"/>
    <mergeCell ref="J106:O106"/>
    <mergeCell ref="P106:Q106"/>
    <mergeCell ref="R106:T106"/>
    <mergeCell ref="B105:E105"/>
    <mergeCell ref="F105:I105"/>
    <mergeCell ref="J105:O105"/>
    <mergeCell ref="P105:Q105"/>
    <mergeCell ref="R105:T105"/>
    <mergeCell ref="B110:E110"/>
    <mergeCell ref="F110:I110"/>
    <mergeCell ref="J110:O110"/>
    <mergeCell ref="P110:Q110"/>
    <mergeCell ref="R110:T110"/>
    <mergeCell ref="U109:X109"/>
    <mergeCell ref="Y109:AA109"/>
    <mergeCell ref="AB109:AC109"/>
    <mergeCell ref="AD109:AF109"/>
    <mergeCell ref="AG109:AI109"/>
    <mergeCell ref="B109:E109"/>
    <mergeCell ref="F109:I109"/>
    <mergeCell ref="J109:O109"/>
    <mergeCell ref="P109:Q109"/>
    <mergeCell ref="R109:T109"/>
    <mergeCell ref="B108:E108"/>
    <mergeCell ref="F108:I108"/>
    <mergeCell ref="J108:O108"/>
    <mergeCell ref="P108:Q108"/>
    <mergeCell ref="R108:T108"/>
    <mergeCell ref="B113:E113"/>
    <mergeCell ref="F113:I113"/>
    <mergeCell ref="J113:O113"/>
    <mergeCell ref="P113:Q113"/>
    <mergeCell ref="R113:T113"/>
    <mergeCell ref="U112:X112"/>
    <mergeCell ref="Y112:AA112"/>
    <mergeCell ref="AB112:AC112"/>
    <mergeCell ref="AD112:AF112"/>
    <mergeCell ref="AG112:AI112"/>
    <mergeCell ref="B112:E112"/>
    <mergeCell ref="F112:I112"/>
    <mergeCell ref="J112:O112"/>
    <mergeCell ref="P112:Q112"/>
    <mergeCell ref="R112:T112"/>
    <mergeCell ref="B111:E111"/>
    <mergeCell ref="F111:I111"/>
    <mergeCell ref="J111:O111"/>
    <mergeCell ref="P111:Q111"/>
    <mergeCell ref="R111:T111"/>
    <mergeCell ref="B116:E116"/>
    <mergeCell ref="F116:I116"/>
    <mergeCell ref="J116:O116"/>
    <mergeCell ref="P116:Q116"/>
    <mergeCell ref="R116:T116"/>
    <mergeCell ref="U115:X115"/>
    <mergeCell ref="Y115:AA115"/>
    <mergeCell ref="AB115:AC115"/>
    <mergeCell ref="AD115:AF115"/>
    <mergeCell ref="AG115:AI115"/>
    <mergeCell ref="B115:E115"/>
    <mergeCell ref="F115:I115"/>
    <mergeCell ref="J115:O115"/>
    <mergeCell ref="P115:Q115"/>
    <mergeCell ref="R115:T115"/>
    <mergeCell ref="B114:E114"/>
    <mergeCell ref="F114:I114"/>
    <mergeCell ref="J114:O114"/>
    <mergeCell ref="P114:Q114"/>
    <mergeCell ref="R114:T114"/>
    <mergeCell ref="B119:E119"/>
    <mergeCell ref="F119:I119"/>
    <mergeCell ref="J119:O119"/>
    <mergeCell ref="P119:Q119"/>
    <mergeCell ref="R119:T119"/>
    <mergeCell ref="U118:X118"/>
    <mergeCell ref="Y118:AA118"/>
    <mergeCell ref="AB118:AC118"/>
    <mergeCell ref="AD118:AF118"/>
    <mergeCell ref="AG118:AI118"/>
    <mergeCell ref="B118:E118"/>
    <mergeCell ref="F118:I118"/>
    <mergeCell ref="J118:O118"/>
    <mergeCell ref="P118:Q118"/>
    <mergeCell ref="R118:T118"/>
    <mergeCell ref="B117:E117"/>
    <mergeCell ref="F117:I117"/>
    <mergeCell ref="J117:O117"/>
    <mergeCell ref="P117:Q117"/>
    <mergeCell ref="R117:T117"/>
    <mergeCell ref="B122:E122"/>
    <mergeCell ref="F122:I122"/>
    <mergeCell ref="J122:O122"/>
    <mergeCell ref="P122:Q122"/>
    <mergeCell ref="R122:T122"/>
    <mergeCell ref="U121:X121"/>
    <mergeCell ref="Y121:AA121"/>
    <mergeCell ref="AB121:AC121"/>
    <mergeCell ref="AD121:AF121"/>
    <mergeCell ref="AG121:AI121"/>
    <mergeCell ref="B121:E121"/>
    <mergeCell ref="F121:I121"/>
    <mergeCell ref="J121:O121"/>
    <mergeCell ref="P121:Q121"/>
    <mergeCell ref="R121:T121"/>
    <mergeCell ref="B120:E120"/>
    <mergeCell ref="F120:I120"/>
    <mergeCell ref="J120:O120"/>
    <mergeCell ref="P120:Q120"/>
    <mergeCell ref="R120:T120"/>
    <mergeCell ref="B125:E125"/>
    <mergeCell ref="F125:I125"/>
    <mergeCell ref="J125:O125"/>
    <mergeCell ref="P125:Q125"/>
    <mergeCell ref="R125:T125"/>
    <mergeCell ref="U124:X124"/>
    <mergeCell ref="Y124:AA124"/>
    <mergeCell ref="AB124:AC124"/>
    <mergeCell ref="AD124:AF124"/>
    <mergeCell ref="AG124:AI124"/>
    <mergeCell ref="B124:E124"/>
    <mergeCell ref="F124:I124"/>
    <mergeCell ref="J124:O124"/>
    <mergeCell ref="P124:Q124"/>
    <mergeCell ref="R124:T124"/>
    <mergeCell ref="B123:E123"/>
    <mergeCell ref="F123:I123"/>
    <mergeCell ref="J123:O123"/>
    <mergeCell ref="P123:Q123"/>
    <mergeCell ref="R123:T123"/>
    <mergeCell ref="B128:E128"/>
    <mergeCell ref="F128:I128"/>
    <mergeCell ref="J128:O128"/>
    <mergeCell ref="P128:Q128"/>
    <mergeCell ref="R128:T128"/>
    <mergeCell ref="U127:X127"/>
    <mergeCell ref="Y127:AA127"/>
    <mergeCell ref="AB127:AC127"/>
    <mergeCell ref="AD127:AF127"/>
    <mergeCell ref="AG127:AI127"/>
    <mergeCell ref="B127:E127"/>
    <mergeCell ref="F127:I127"/>
    <mergeCell ref="J127:O127"/>
    <mergeCell ref="P127:Q127"/>
    <mergeCell ref="R127:T127"/>
    <mergeCell ref="B126:E126"/>
    <mergeCell ref="F126:I126"/>
    <mergeCell ref="J126:O126"/>
    <mergeCell ref="P126:Q126"/>
    <mergeCell ref="R126:T126"/>
    <mergeCell ref="B131:E131"/>
    <mergeCell ref="F131:I131"/>
    <mergeCell ref="J131:O131"/>
    <mergeCell ref="P131:Q131"/>
    <mergeCell ref="R131:T131"/>
    <mergeCell ref="U130:X130"/>
    <mergeCell ref="Y130:AA130"/>
    <mergeCell ref="AB130:AC130"/>
    <mergeCell ref="AD130:AF130"/>
    <mergeCell ref="AG130:AI130"/>
    <mergeCell ref="B130:E130"/>
    <mergeCell ref="F130:I130"/>
    <mergeCell ref="J130:O130"/>
    <mergeCell ref="P130:Q130"/>
    <mergeCell ref="R130:T130"/>
    <mergeCell ref="B129:E129"/>
    <mergeCell ref="F129:I129"/>
    <mergeCell ref="J129:O129"/>
    <mergeCell ref="P129:Q129"/>
    <mergeCell ref="R129:T129"/>
    <mergeCell ref="B134:E134"/>
    <mergeCell ref="F134:I134"/>
    <mergeCell ref="J134:O134"/>
    <mergeCell ref="P134:Q134"/>
    <mergeCell ref="R134:T134"/>
    <mergeCell ref="U133:X133"/>
    <mergeCell ref="Y133:AA133"/>
    <mergeCell ref="AB133:AC133"/>
    <mergeCell ref="AD133:AF133"/>
    <mergeCell ref="AG133:AI133"/>
    <mergeCell ref="B133:E133"/>
    <mergeCell ref="F133:I133"/>
    <mergeCell ref="J133:O133"/>
    <mergeCell ref="P133:Q133"/>
    <mergeCell ref="R133:T133"/>
    <mergeCell ref="B132:E132"/>
    <mergeCell ref="F132:I132"/>
    <mergeCell ref="J132:O132"/>
    <mergeCell ref="P132:Q132"/>
    <mergeCell ref="R132:T132"/>
    <mergeCell ref="B137:E137"/>
    <mergeCell ref="F137:I137"/>
    <mergeCell ref="J137:O137"/>
    <mergeCell ref="P137:Q137"/>
    <mergeCell ref="R137:T137"/>
    <mergeCell ref="U136:X136"/>
    <mergeCell ref="Y136:AA136"/>
    <mergeCell ref="AB136:AC136"/>
    <mergeCell ref="AD136:AF136"/>
    <mergeCell ref="AG136:AI136"/>
    <mergeCell ref="B136:E136"/>
    <mergeCell ref="F136:I136"/>
    <mergeCell ref="J136:O136"/>
    <mergeCell ref="P136:Q136"/>
    <mergeCell ref="R136:T136"/>
    <mergeCell ref="B135:E135"/>
    <mergeCell ref="F135:I135"/>
    <mergeCell ref="J135:O135"/>
    <mergeCell ref="P135:Q135"/>
    <mergeCell ref="R135:T135"/>
    <mergeCell ref="B140:E140"/>
    <mergeCell ref="F140:I140"/>
    <mergeCell ref="J140:O140"/>
    <mergeCell ref="P140:Q140"/>
    <mergeCell ref="R140:T140"/>
    <mergeCell ref="U139:X139"/>
    <mergeCell ref="Y139:AA139"/>
    <mergeCell ref="AB139:AC139"/>
    <mergeCell ref="AD139:AF139"/>
    <mergeCell ref="AG139:AI139"/>
    <mergeCell ref="B139:E139"/>
    <mergeCell ref="F139:I139"/>
    <mergeCell ref="J139:O139"/>
    <mergeCell ref="P139:Q139"/>
    <mergeCell ref="R139:T139"/>
    <mergeCell ref="B138:E138"/>
    <mergeCell ref="F138:I138"/>
    <mergeCell ref="J138:O138"/>
    <mergeCell ref="P138:Q138"/>
    <mergeCell ref="R138:T138"/>
    <mergeCell ref="B143:E143"/>
    <mergeCell ref="F143:I143"/>
    <mergeCell ref="J143:O143"/>
    <mergeCell ref="P143:Q143"/>
    <mergeCell ref="R143:T143"/>
    <mergeCell ref="U142:X142"/>
    <mergeCell ref="Y142:AA142"/>
    <mergeCell ref="AB142:AC142"/>
    <mergeCell ref="AD142:AF142"/>
    <mergeCell ref="AG142:AI142"/>
    <mergeCell ref="B142:E142"/>
    <mergeCell ref="F142:I142"/>
    <mergeCell ref="J142:O142"/>
    <mergeCell ref="P142:Q142"/>
    <mergeCell ref="R142:T142"/>
    <mergeCell ref="B141:E141"/>
    <mergeCell ref="F141:I141"/>
    <mergeCell ref="J141:O141"/>
    <mergeCell ref="P141:Q141"/>
    <mergeCell ref="R141:T141"/>
    <mergeCell ref="B146:E146"/>
    <mergeCell ref="F146:I146"/>
    <mergeCell ref="J146:O146"/>
    <mergeCell ref="P146:Q146"/>
    <mergeCell ref="R146:T146"/>
    <mergeCell ref="U145:X145"/>
    <mergeCell ref="Y145:AA145"/>
    <mergeCell ref="AB145:AC145"/>
    <mergeCell ref="AD145:AF145"/>
    <mergeCell ref="AG145:AI145"/>
    <mergeCell ref="B145:E145"/>
    <mergeCell ref="F145:I145"/>
    <mergeCell ref="J145:O145"/>
    <mergeCell ref="P145:Q145"/>
    <mergeCell ref="R145:T145"/>
    <mergeCell ref="B144:E144"/>
    <mergeCell ref="F144:I144"/>
    <mergeCell ref="J144:O144"/>
    <mergeCell ref="P144:Q144"/>
    <mergeCell ref="R144:T144"/>
    <mergeCell ref="B149:E149"/>
    <mergeCell ref="F149:I149"/>
    <mergeCell ref="J149:O149"/>
    <mergeCell ref="P149:Q149"/>
    <mergeCell ref="R149:T149"/>
    <mergeCell ref="U148:X148"/>
    <mergeCell ref="Y148:AA148"/>
    <mergeCell ref="AB148:AC148"/>
    <mergeCell ref="AD148:AF148"/>
    <mergeCell ref="AG148:AI148"/>
    <mergeCell ref="B148:E148"/>
    <mergeCell ref="F148:I148"/>
    <mergeCell ref="J148:O148"/>
    <mergeCell ref="P148:Q148"/>
    <mergeCell ref="R148:T148"/>
    <mergeCell ref="B147:E147"/>
    <mergeCell ref="F147:I147"/>
    <mergeCell ref="J147:O147"/>
    <mergeCell ref="P147:Q147"/>
    <mergeCell ref="R147:T147"/>
    <mergeCell ref="B152:E152"/>
    <mergeCell ref="F152:I152"/>
    <mergeCell ref="J152:O152"/>
    <mergeCell ref="P152:Q152"/>
    <mergeCell ref="R152:T152"/>
    <mergeCell ref="U151:X151"/>
    <mergeCell ref="Y151:AA151"/>
    <mergeCell ref="AB151:AC151"/>
    <mergeCell ref="AD151:AF151"/>
    <mergeCell ref="AG151:AI151"/>
    <mergeCell ref="B151:E151"/>
    <mergeCell ref="F151:I151"/>
    <mergeCell ref="J151:O151"/>
    <mergeCell ref="P151:Q151"/>
    <mergeCell ref="R151:T151"/>
    <mergeCell ref="B150:E150"/>
    <mergeCell ref="F150:I150"/>
    <mergeCell ref="J150:O150"/>
    <mergeCell ref="P150:Q150"/>
    <mergeCell ref="R150:T150"/>
    <mergeCell ref="B155:E155"/>
    <mergeCell ref="F155:I155"/>
    <mergeCell ref="J155:O155"/>
    <mergeCell ref="P155:Q155"/>
    <mergeCell ref="R155:T155"/>
    <mergeCell ref="U154:X154"/>
    <mergeCell ref="Y154:AA154"/>
    <mergeCell ref="AB154:AC154"/>
    <mergeCell ref="AD154:AF154"/>
    <mergeCell ref="AG154:AI154"/>
    <mergeCell ref="B154:E154"/>
    <mergeCell ref="F154:I154"/>
    <mergeCell ref="J154:O154"/>
    <mergeCell ref="P154:Q154"/>
    <mergeCell ref="R154:T154"/>
    <mergeCell ref="B153:E153"/>
    <mergeCell ref="F153:I153"/>
    <mergeCell ref="J153:O153"/>
    <mergeCell ref="P153:Q153"/>
    <mergeCell ref="R153:T153"/>
    <mergeCell ref="B158:E158"/>
    <mergeCell ref="F158:I158"/>
    <mergeCell ref="J158:O158"/>
    <mergeCell ref="P158:Q158"/>
    <mergeCell ref="R158:T158"/>
    <mergeCell ref="U157:X157"/>
    <mergeCell ref="Y157:AA157"/>
    <mergeCell ref="AB157:AC157"/>
    <mergeCell ref="AD157:AF157"/>
    <mergeCell ref="AG157:AI157"/>
    <mergeCell ref="B157:E157"/>
    <mergeCell ref="F157:I157"/>
    <mergeCell ref="J157:O157"/>
    <mergeCell ref="P157:Q157"/>
    <mergeCell ref="R157:T157"/>
    <mergeCell ref="B156:E156"/>
    <mergeCell ref="F156:I156"/>
    <mergeCell ref="J156:O156"/>
    <mergeCell ref="P156:Q156"/>
    <mergeCell ref="R156:T156"/>
    <mergeCell ref="B161:E161"/>
    <mergeCell ref="F161:I161"/>
    <mergeCell ref="J161:O161"/>
    <mergeCell ref="P161:Q161"/>
    <mergeCell ref="R161:T161"/>
    <mergeCell ref="U160:X160"/>
    <mergeCell ref="Y160:AA160"/>
    <mergeCell ref="AB160:AC160"/>
    <mergeCell ref="AD160:AF160"/>
    <mergeCell ref="AG160:AI160"/>
    <mergeCell ref="B160:E160"/>
    <mergeCell ref="F160:I160"/>
    <mergeCell ref="J160:O160"/>
    <mergeCell ref="P160:Q160"/>
    <mergeCell ref="R160:T160"/>
    <mergeCell ref="B159:E159"/>
    <mergeCell ref="F159:I159"/>
    <mergeCell ref="J159:O159"/>
    <mergeCell ref="P159:Q159"/>
    <mergeCell ref="R159:T159"/>
    <mergeCell ref="B164:E164"/>
    <mergeCell ref="F164:I164"/>
    <mergeCell ref="J164:O164"/>
    <mergeCell ref="P164:Q164"/>
    <mergeCell ref="R164:T164"/>
    <mergeCell ref="U163:X163"/>
    <mergeCell ref="Y163:AA163"/>
    <mergeCell ref="AB163:AC163"/>
    <mergeCell ref="AD163:AF163"/>
    <mergeCell ref="AG163:AI163"/>
    <mergeCell ref="B163:E163"/>
    <mergeCell ref="F163:I163"/>
    <mergeCell ref="J163:O163"/>
    <mergeCell ref="P163:Q163"/>
    <mergeCell ref="R163:T163"/>
    <mergeCell ref="B162:E162"/>
    <mergeCell ref="F162:I162"/>
    <mergeCell ref="J162:O162"/>
    <mergeCell ref="P162:Q162"/>
    <mergeCell ref="R162:T162"/>
    <mergeCell ref="B167:E167"/>
    <mergeCell ref="F167:I167"/>
    <mergeCell ref="J167:O167"/>
    <mergeCell ref="P167:Q167"/>
    <mergeCell ref="R167:T167"/>
    <mergeCell ref="U166:X166"/>
    <mergeCell ref="Y166:AA166"/>
    <mergeCell ref="AB166:AC166"/>
    <mergeCell ref="AD166:AF166"/>
    <mergeCell ref="AG166:AI166"/>
    <mergeCell ref="B166:E166"/>
    <mergeCell ref="F166:I166"/>
    <mergeCell ref="J166:O166"/>
    <mergeCell ref="P166:Q166"/>
    <mergeCell ref="R166:T166"/>
    <mergeCell ref="B165:E165"/>
    <mergeCell ref="F165:I165"/>
    <mergeCell ref="J165:O165"/>
    <mergeCell ref="P165:Q165"/>
    <mergeCell ref="R165:T165"/>
    <mergeCell ref="B170:E170"/>
    <mergeCell ref="F170:I170"/>
    <mergeCell ref="J170:O170"/>
    <mergeCell ref="P170:Q170"/>
    <mergeCell ref="R170:T170"/>
    <mergeCell ref="U169:X169"/>
    <mergeCell ref="Y169:AA169"/>
    <mergeCell ref="AB169:AC169"/>
    <mergeCell ref="AD169:AF169"/>
    <mergeCell ref="AG169:AI169"/>
    <mergeCell ref="B169:E169"/>
    <mergeCell ref="F169:I169"/>
    <mergeCell ref="J169:O169"/>
    <mergeCell ref="P169:Q169"/>
    <mergeCell ref="R169:T169"/>
    <mergeCell ref="B168:E168"/>
    <mergeCell ref="F168:I168"/>
    <mergeCell ref="J168:O168"/>
    <mergeCell ref="P168:Q168"/>
    <mergeCell ref="R168:T168"/>
    <mergeCell ref="B173:E173"/>
    <mergeCell ref="F173:I173"/>
    <mergeCell ref="J173:O173"/>
    <mergeCell ref="P173:Q173"/>
    <mergeCell ref="R173:T173"/>
    <mergeCell ref="U172:X172"/>
    <mergeCell ref="Y172:AA172"/>
    <mergeCell ref="AB172:AC172"/>
    <mergeCell ref="AD172:AF172"/>
    <mergeCell ref="AG172:AI172"/>
    <mergeCell ref="B172:E172"/>
    <mergeCell ref="F172:I172"/>
    <mergeCell ref="J172:O172"/>
    <mergeCell ref="P172:Q172"/>
    <mergeCell ref="R172:T172"/>
    <mergeCell ref="B171:E171"/>
    <mergeCell ref="F171:I171"/>
    <mergeCell ref="J171:O171"/>
    <mergeCell ref="P171:Q171"/>
    <mergeCell ref="R171:T171"/>
    <mergeCell ref="B176:E176"/>
    <mergeCell ref="F176:I176"/>
    <mergeCell ref="J176:O176"/>
    <mergeCell ref="P176:Q176"/>
    <mergeCell ref="R176:T176"/>
    <mergeCell ref="U175:X175"/>
    <mergeCell ref="Y175:AA175"/>
    <mergeCell ref="AB175:AC175"/>
    <mergeCell ref="AD175:AF175"/>
    <mergeCell ref="AG175:AI175"/>
    <mergeCell ref="B175:E175"/>
    <mergeCell ref="F175:I175"/>
    <mergeCell ref="J175:O175"/>
    <mergeCell ref="P175:Q175"/>
    <mergeCell ref="R175:T175"/>
    <mergeCell ref="B174:E174"/>
    <mergeCell ref="F174:I174"/>
    <mergeCell ref="J174:O174"/>
    <mergeCell ref="P174:Q174"/>
    <mergeCell ref="R174:T174"/>
    <mergeCell ref="B179:E179"/>
    <mergeCell ref="F179:I179"/>
    <mergeCell ref="J179:O179"/>
    <mergeCell ref="P179:Q179"/>
    <mergeCell ref="R179:T179"/>
    <mergeCell ref="U178:X178"/>
    <mergeCell ref="Y178:AA178"/>
    <mergeCell ref="AB178:AC178"/>
    <mergeCell ref="AD178:AF178"/>
    <mergeCell ref="AG178:AI178"/>
    <mergeCell ref="B178:E178"/>
    <mergeCell ref="F178:I178"/>
    <mergeCell ref="J178:O178"/>
    <mergeCell ref="P178:Q178"/>
    <mergeCell ref="R178:T178"/>
    <mergeCell ref="B177:E177"/>
    <mergeCell ref="F177:I177"/>
    <mergeCell ref="J177:O177"/>
    <mergeCell ref="P177:Q177"/>
    <mergeCell ref="R177:T177"/>
    <mergeCell ref="B182:E182"/>
    <mergeCell ref="F182:I182"/>
    <mergeCell ref="J182:O182"/>
    <mergeCell ref="P182:Q182"/>
    <mergeCell ref="R182:T182"/>
    <mergeCell ref="U181:X181"/>
    <mergeCell ref="Y181:AA181"/>
    <mergeCell ref="AB181:AC181"/>
    <mergeCell ref="AD181:AF181"/>
    <mergeCell ref="AG181:AI181"/>
    <mergeCell ref="B181:E181"/>
    <mergeCell ref="F181:I181"/>
    <mergeCell ref="J181:O181"/>
    <mergeCell ref="P181:Q181"/>
    <mergeCell ref="R181:T181"/>
    <mergeCell ref="B180:E180"/>
    <mergeCell ref="F180:I180"/>
    <mergeCell ref="J180:O180"/>
    <mergeCell ref="P180:Q180"/>
    <mergeCell ref="R180:T180"/>
    <mergeCell ref="B185:E185"/>
    <mergeCell ref="F185:I185"/>
    <mergeCell ref="J185:O185"/>
    <mergeCell ref="P185:Q185"/>
    <mergeCell ref="R185:T185"/>
    <mergeCell ref="U184:X184"/>
    <mergeCell ref="Y184:AA184"/>
    <mergeCell ref="AB184:AC184"/>
    <mergeCell ref="AD184:AF184"/>
    <mergeCell ref="AG184:AI184"/>
    <mergeCell ref="B184:E184"/>
    <mergeCell ref="F184:I184"/>
    <mergeCell ref="J184:O184"/>
    <mergeCell ref="P184:Q184"/>
    <mergeCell ref="R184:T184"/>
    <mergeCell ref="B183:E183"/>
    <mergeCell ref="F183:I183"/>
    <mergeCell ref="J183:O183"/>
    <mergeCell ref="P183:Q183"/>
    <mergeCell ref="R183:T183"/>
    <mergeCell ref="B188:E188"/>
    <mergeCell ref="F188:I188"/>
    <mergeCell ref="J188:O188"/>
    <mergeCell ref="P188:Q188"/>
    <mergeCell ref="R188:T188"/>
    <mergeCell ref="U187:X187"/>
    <mergeCell ref="Y187:AA187"/>
    <mergeCell ref="AB187:AC187"/>
    <mergeCell ref="AD187:AF187"/>
    <mergeCell ref="AG187:AI187"/>
    <mergeCell ref="B187:E187"/>
    <mergeCell ref="F187:I187"/>
    <mergeCell ref="J187:O187"/>
    <mergeCell ref="P187:Q187"/>
    <mergeCell ref="R187:T187"/>
    <mergeCell ref="B186:E186"/>
    <mergeCell ref="F186:I186"/>
    <mergeCell ref="J186:O186"/>
    <mergeCell ref="P186:Q186"/>
    <mergeCell ref="R186:T186"/>
    <mergeCell ref="B191:E191"/>
    <mergeCell ref="F191:I191"/>
    <mergeCell ref="J191:O191"/>
    <mergeCell ref="P191:Q191"/>
    <mergeCell ref="R191:T191"/>
    <mergeCell ref="U190:X190"/>
    <mergeCell ref="Y190:AA190"/>
    <mergeCell ref="AB190:AC190"/>
    <mergeCell ref="AD190:AF190"/>
    <mergeCell ref="AG190:AI190"/>
    <mergeCell ref="B190:E190"/>
    <mergeCell ref="F190:I190"/>
    <mergeCell ref="J190:O190"/>
    <mergeCell ref="P190:Q190"/>
    <mergeCell ref="R190:T190"/>
    <mergeCell ref="B189:E189"/>
    <mergeCell ref="F189:I189"/>
    <mergeCell ref="J189:O189"/>
    <mergeCell ref="P189:Q189"/>
    <mergeCell ref="R189:T189"/>
    <mergeCell ref="B194:E194"/>
    <mergeCell ref="F194:I194"/>
    <mergeCell ref="J194:O194"/>
    <mergeCell ref="P194:Q194"/>
    <mergeCell ref="R194:T194"/>
    <mergeCell ref="U193:X193"/>
    <mergeCell ref="Y193:AA193"/>
    <mergeCell ref="AB193:AC193"/>
    <mergeCell ref="AD193:AF193"/>
    <mergeCell ref="AG193:AI193"/>
    <mergeCell ref="B193:E193"/>
    <mergeCell ref="F193:I193"/>
    <mergeCell ref="J193:O193"/>
    <mergeCell ref="P193:Q193"/>
    <mergeCell ref="R193:T193"/>
    <mergeCell ref="B192:E192"/>
    <mergeCell ref="F192:I192"/>
    <mergeCell ref="J192:O192"/>
    <mergeCell ref="P192:Q192"/>
    <mergeCell ref="R192:T192"/>
    <mergeCell ref="B197:E197"/>
    <mergeCell ref="F197:I197"/>
    <mergeCell ref="J197:O197"/>
    <mergeCell ref="P197:Q197"/>
    <mergeCell ref="R197:T197"/>
    <mergeCell ref="U196:X196"/>
    <mergeCell ref="Y196:AA196"/>
    <mergeCell ref="AB196:AC196"/>
    <mergeCell ref="AD196:AF196"/>
    <mergeCell ref="AG196:AI196"/>
    <mergeCell ref="B196:E196"/>
    <mergeCell ref="F196:I196"/>
    <mergeCell ref="J196:O196"/>
    <mergeCell ref="P196:Q196"/>
    <mergeCell ref="R196:T196"/>
    <mergeCell ref="B195:E195"/>
    <mergeCell ref="F195:I195"/>
    <mergeCell ref="J195:O195"/>
    <mergeCell ref="P195:Q195"/>
    <mergeCell ref="R195:T195"/>
    <mergeCell ref="B200:E200"/>
    <mergeCell ref="F200:I200"/>
    <mergeCell ref="J200:O200"/>
    <mergeCell ref="P200:Q200"/>
    <mergeCell ref="R200:T200"/>
    <mergeCell ref="U199:X199"/>
    <mergeCell ref="Y199:AA199"/>
    <mergeCell ref="AB199:AC199"/>
    <mergeCell ref="AD199:AF199"/>
    <mergeCell ref="AG199:AI199"/>
    <mergeCell ref="B199:E199"/>
    <mergeCell ref="F199:I199"/>
    <mergeCell ref="J199:O199"/>
    <mergeCell ref="P199:Q199"/>
    <mergeCell ref="R199:T199"/>
    <mergeCell ref="B198:E198"/>
    <mergeCell ref="F198:I198"/>
    <mergeCell ref="J198:O198"/>
    <mergeCell ref="P198:Q198"/>
    <mergeCell ref="R198:T198"/>
    <mergeCell ref="B203:E203"/>
    <mergeCell ref="F203:I203"/>
    <mergeCell ref="J203:O203"/>
    <mergeCell ref="P203:Q203"/>
    <mergeCell ref="R203:T203"/>
    <mergeCell ref="U202:X202"/>
    <mergeCell ref="Y202:AA202"/>
    <mergeCell ref="AB202:AC202"/>
    <mergeCell ref="AD202:AF202"/>
    <mergeCell ref="AG202:AI202"/>
    <mergeCell ref="B202:E202"/>
    <mergeCell ref="F202:I202"/>
    <mergeCell ref="J202:O202"/>
    <mergeCell ref="P202:Q202"/>
    <mergeCell ref="R202:T202"/>
    <mergeCell ref="B201:E201"/>
    <mergeCell ref="F201:I201"/>
    <mergeCell ref="J201:O201"/>
    <mergeCell ref="P201:Q201"/>
    <mergeCell ref="R201:T201"/>
    <mergeCell ref="B206:E206"/>
    <mergeCell ref="F206:I206"/>
    <mergeCell ref="J206:O206"/>
    <mergeCell ref="P206:Q206"/>
    <mergeCell ref="R206:T206"/>
    <mergeCell ref="U205:X205"/>
    <mergeCell ref="Y205:AA205"/>
    <mergeCell ref="AB205:AC205"/>
    <mergeCell ref="AD205:AF205"/>
    <mergeCell ref="AG205:AI205"/>
    <mergeCell ref="B205:E205"/>
    <mergeCell ref="F205:I205"/>
    <mergeCell ref="J205:O205"/>
    <mergeCell ref="P205:Q205"/>
    <mergeCell ref="R205:T205"/>
    <mergeCell ref="B204:E204"/>
    <mergeCell ref="F204:I204"/>
    <mergeCell ref="J204:O204"/>
    <mergeCell ref="P204:Q204"/>
    <mergeCell ref="R204:T204"/>
    <mergeCell ref="AK19:AL19"/>
    <mergeCell ref="AM19:AN19"/>
    <mergeCell ref="AO19:AQ19"/>
    <mergeCell ref="AR19:AT19"/>
    <mergeCell ref="AU19:AZ19"/>
    <mergeCell ref="AG18:AI18"/>
    <mergeCell ref="AK18:AL18"/>
    <mergeCell ref="AM18:AN18"/>
    <mergeCell ref="AO18:AQ18"/>
    <mergeCell ref="AR18:AT18"/>
    <mergeCell ref="AG208:AI208"/>
    <mergeCell ref="AR208:AT208"/>
    <mergeCell ref="U206:X206"/>
    <mergeCell ref="Y206:AA206"/>
    <mergeCell ref="AB206:AC206"/>
    <mergeCell ref="AD206:AF206"/>
    <mergeCell ref="AG206:AI206"/>
    <mergeCell ref="AK206:AL206"/>
    <mergeCell ref="AM206:AN206"/>
    <mergeCell ref="AO206:AQ206"/>
    <mergeCell ref="AR206:AT206"/>
    <mergeCell ref="AK22:AL22"/>
    <mergeCell ref="AM22:AN22"/>
    <mergeCell ref="AO22:AQ22"/>
    <mergeCell ref="AR22:AT22"/>
    <mergeCell ref="AU22:AZ22"/>
    <mergeCell ref="AK21:AL21"/>
    <mergeCell ref="AM21:AN21"/>
    <mergeCell ref="AO21:AQ21"/>
    <mergeCell ref="AR21:AT21"/>
    <mergeCell ref="AU21:AZ21"/>
    <mergeCell ref="U21:X21"/>
    <mergeCell ref="AK20:AL20"/>
    <mergeCell ref="AM20:AN20"/>
    <mergeCell ref="AO20:AQ20"/>
    <mergeCell ref="AR20:AT20"/>
    <mergeCell ref="AU20:AZ20"/>
    <mergeCell ref="U20:X20"/>
    <mergeCell ref="Y20:AA20"/>
    <mergeCell ref="AB20:AC20"/>
    <mergeCell ref="AD20:AF20"/>
    <mergeCell ref="AG20:AI20"/>
    <mergeCell ref="AK25:AL25"/>
    <mergeCell ref="AM25:AN25"/>
    <mergeCell ref="AO25:AQ25"/>
    <mergeCell ref="AR25:AT25"/>
    <mergeCell ref="AU25:AZ25"/>
    <mergeCell ref="AK24:AL24"/>
    <mergeCell ref="AM24:AN24"/>
    <mergeCell ref="AO24:AQ24"/>
    <mergeCell ref="AR24:AT24"/>
    <mergeCell ref="AU24:AZ24"/>
    <mergeCell ref="U24:X24"/>
    <mergeCell ref="Y24:AA24"/>
    <mergeCell ref="AB24:AC24"/>
    <mergeCell ref="AD24:AF24"/>
    <mergeCell ref="AG24:AI24"/>
    <mergeCell ref="AK23:AL23"/>
    <mergeCell ref="AM23:AN23"/>
    <mergeCell ref="AO23:AQ23"/>
    <mergeCell ref="AR23:AT23"/>
    <mergeCell ref="AU23:AZ23"/>
    <mergeCell ref="U23:X23"/>
    <mergeCell ref="Y23:AA23"/>
    <mergeCell ref="AK28:AL28"/>
    <mergeCell ref="AM28:AN28"/>
    <mergeCell ref="AO28:AQ28"/>
    <mergeCell ref="AR28:AT28"/>
    <mergeCell ref="AU28:AZ28"/>
    <mergeCell ref="AK27:AL27"/>
    <mergeCell ref="AM27:AN27"/>
    <mergeCell ref="AO27:AQ27"/>
    <mergeCell ref="AR27:AT27"/>
    <mergeCell ref="AU27:AZ27"/>
    <mergeCell ref="U27:X27"/>
    <mergeCell ref="Y27:AA27"/>
    <mergeCell ref="AB27:AC27"/>
    <mergeCell ref="AD27:AF27"/>
    <mergeCell ref="AG27:AI27"/>
    <mergeCell ref="AK26:AL26"/>
    <mergeCell ref="AM26:AN26"/>
    <mergeCell ref="AO26:AQ26"/>
    <mergeCell ref="AR26:AT26"/>
    <mergeCell ref="AU26:AZ26"/>
    <mergeCell ref="U26:X26"/>
    <mergeCell ref="Y26:AA26"/>
    <mergeCell ref="AB26:AC26"/>
    <mergeCell ref="AD26:AF26"/>
    <mergeCell ref="AG26:AI26"/>
    <mergeCell ref="AK31:AL31"/>
    <mergeCell ref="AM31:AN31"/>
    <mergeCell ref="AO31:AQ31"/>
    <mergeCell ref="AR31:AT31"/>
    <mergeCell ref="AU31:AZ31"/>
    <mergeCell ref="AK30:AL30"/>
    <mergeCell ref="AM30:AN30"/>
    <mergeCell ref="AO30:AQ30"/>
    <mergeCell ref="AR30:AT30"/>
    <mergeCell ref="AU30:AZ30"/>
    <mergeCell ref="U30:X30"/>
    <mergeCell ref="Y30:AA30"/>
    <mergeCell ref="AB30:AC30"/>
    <mergeCell ref="AD30:AF30"/>
    <mergeCell ref="AG30:AI30"/>
    <mergeCell ref="AK29:AL29"/>
    <mergeCell ref="AM29:AN29"/>
    <mergeCell ref="AO29:AQ29"/>
    <mergeCell ref="AR29:AT29"/>
    <mergeCell ref="AU29:AZ29"/>
    <mergeCell ref="U29:X29"/>
    <mergeCell ref="Y29:AA29"/>
    <mergeCell ref="AB29:AC29"/>
    <mergeCell ref="AD29:AF29"/>
    <mergeCell ref="AG29:AI29"/>
    <mergeCell ref="AK34:AL34"/>
    <mergeCell ref="AM34:AN34"/>
    <mergeCell ref="AO34:AQ34"/>
    <mergeCell ref="AR34:AT34"/>
    <mergeCell ref="AU34:AZ34"/>
    <mergeCell ref="AK33:AL33"/>
    <mergeCell ref="AM33:AN33"/>
    <mergeCell ref="AO33:AQ33"/>
    <mergeCell ref="AR33:AT33"/>
    <mergeCell ref="AU33:AZ33"/>
    <mergeCell ref="U33:X33"/>
    <mergeCell ref="Y33:AA33"/>
    <mergeCell ref="AB33:AC33"/>
    <mergeCell ref="AD33:AF33"/>
    <mergeCell ref="AG33:AI33"/>
    <mergeCell ref="AK32:AL32"/>
    <mergeCell ref="AM32:AN32"/>
    <mergeCell ref="AO32:AQ32"/>
    <mergeCell ref="AR32:AT32"/>
    <mergeCell ref="AU32:AZ32"/>
    <mergeCell ref="U32:X32"/>
    <mergeCell ref="Y32:AA32"/>
    <mergeCell ref="AB32:AC32"/>
    <mergeCell ref="AD32:AF32"/>
    <mergeCell ref="AG32:AI32"/>
    <mergeCell ref="AK37:AL37"/>
    <mergeCell ref="AM37:AN37"/>
    <mergeCell ref="AO37:AQ37"/>
    <mergeCell ref="AR37:AT37"/>
    <mergeCell ref="AU37:AZ37"/>
    <mergeCell ref="AK36:AL36"/>
    <mergeCell ref="AM36:AN36"/>
    <mergeCell ref="AO36:AQ36"/>
    <mergeCell ref="AR36:AT36"/>
    <mergeCell ref="AU36:AZ36"/>
    <mergeCell ref="U36:X36"/>
    <mergeCell ref="Y36:AA36"/>
    <mergeCell ref="AB36:AC36"/>
    <mergeCell ref="AD36:AF36"/>
    <mergeCell ref="AG36:AI36"/>
    <mergeCell ref="AK35:AL35"/>
    <mergeCell ref="AM35:AN35"/>
    <mergeCell ref="AO35:AQ35"/>
    <mergeCell ref="AR35:AT35"/>
    <mergeCell ref="AU35:AZ35"/>
    <mergeCell ref="U35:X35"/>
    <mergeCell ref="Y35:AA35"/>
    <mergeCell ref="AB35:AC35"/>
    <mergeCell ref="AD35:AF35"/>
    <mergeCell ref="AG35:AI35"/>
    <mergeCell ref="AK40:AL40"/>
    <mergeCell ref="AM40:AN40"/>
    <mergeCell ref="AO40:AQ40"/>
    <mergeCell ref="AR40:AT40"/>
    <mergeCell ref="AU40:AZ40"/>
    <mergeCell ref="AK39:AL39"/>
    <mergeCell ref="AM39:AN39"/>
    <mergeCell ref="AO39:AQ39"/>
    <mergeCell ref="AR39:AT39"/>
    <mergeCell ref="AU39:AZ39"/>
    <mergeCell ref="U39:X39"/>
    <mergeCell ref="Y39:AA39"/>
    <mergeCell ref="AB39:AC39"/>
    <mergeCell ref="AD39:AF39"/>
    <mergeCell ref="AG39:AI39"/>
    <mergeCell ref="AK38:AL38"/>
    <mergeCell ref="AM38:AN38"/>
    <mergeCell ref="AO38:AQ38"/>
    <mergeCell ref="AR38:AT38"/>
    <mergeCell ref="AU38:AZ38"/>
    <mergeCell ref="U38:X38"/>
    <mergeCell ref="Y38:AA38"/>
    <mergeCell ref="AB38:AC38"/>
    <mergeCell ref="AD38:AF38"/>
    <mergeCell ref="AG38:AI38"/>
    <mergeCell ref="AK43:AL43"/>
    <mergeCell ref="AM43:AN43"/>
    <mergeCell ref="AO43:AQ43"/>
    <mergeCell ref="AR43:AT43"/>
    <mergeCell ref="AU43:AZ43"/>
    <mergeCell ref="AK42:AL42"/>
    <mergeCell ref="AM42:AN42"/>
    <mergeCell ref="AO42:AQ42"/>
    <mergeCell ref="AR42:AT42"/>
    <mergeCell ref="AU42:AZ42"/>
    <mergeCell ref="U42:X42"/>
    <mergeCell ref="Y42:AA42"/>
    <mergeCell ref="AB42:AC42"/>
    <mergeCell ref="AD42:AF42"/>
    <mergeCell ref="AG42:AI42"/>
    <mergeCell ref="AK41:AL41"/>
    <mergeCell ref="AM41:AN41"/>
    <mergeCell ref="AO41:AQ41"/>
    <mergeCell ref="AR41:AT41"/>
    <mergeCell ref="AU41:AZ41"/>
    <mergeCell ref="U41:X41"/>
    <mergeCell ref="Y41:AA41"/>
    <mergeCell ref="AB41:AC41"/>
    <mergeCell ref="AD41:AF41"/>
    <mergeCell ref="AG41:AI41"/>
    <mergeCell ref="AK46:AL46"/>
    <mergeCell ref="AM46:AN46"/>
    <mergeCell ref="AO46:AQ46"/>
    <mergeCell ref="AR46:AT46"/>
    <mergeCell ref="AU46:AZ46"/>
    <mergeCell ref="AK45:AL45"/>
    <mergeCell ref="AM45:AN45"/>
    <mergeCell ref="AO45:AQ45"/>
    <mergeCell ref="AR45:AT45"/>
    <mergeCell ref="AU45:AZ45"/>
    <mergeCell ref="U45:X45"/>
    <mergeCell ref="Y45:AA45"/>
    <mergeCell ref="AB45:AC45"/>
    <mergeCell ref="AD45:AF45"/>
    <mergeCell ref="AG45:AI45"/>
    <mergeCell ref="AK44:AL44"/>
    <mergeCell ref="AM44:AN44"/>
    <mergeCell ref="AO44:AQ44"/>
    <mergeCell ref="AR44:AT44"/>
    <mergeCell ref="AU44:AZ44"/>
    <mergeCell ref="U44:X44"/>
    <mergeCell ref="Y44:AA44"/>
    <mergeCell ref="AB44:AC44"/>
    <mergeCell ref="AD44:AF44"/>
    <mergeCell ref="AG44:AI44"/>
    <mergeCell ref="AK49:AL49"/>
    <mergeCell ref="AM49:AN49"/>
    <mergeCell ref="AO49:AQ49"/>
    <mergeCell ref="AR49:AT49"/>
    <mergeCell ref="AU49:AZ49"/>
    <mergeCell ref="AK48:AL48"/>
    <mergeCell ref="AM48:AN48"/>
    <mergeCell ref="AO48:AQ48"/>
    <mergeCell ref="AR48:AT48"/>
    <mergeCell ref="AU48:AZ48"/>
    <mergeCell ref="U48:X48"/>
    <mergeCell ref="Y48:AA48"/>
    <mergeCell ref="AB48:AC48"/>
    <mergeCell ref="AD48:AF48"/>
    <mergeCell ref="AG48:AI48"/>
    <mergeCell ref="AK47:AL47"/>
    <mergeCell ref="AM47:AN47"/>
    <mergeCell ref="AO47:AQ47"/>
    <mergeCell ref="AR47:AT47"/>
    <mergeCell ref="AU47:AZ47"/>
    <mergeCell ref="U47:X47"/>
    <mergeCell ref="Y47:AA47"/>
    <mergeCell ref="AB47:AC47"/>
    <mergeCell ref="AD47:AF47"/>
    <mergeCell ref="AG47:AI47"/>
    <mergeCell ref="AK52:AL52"/>
    <mergeCell ref="AM52:AN52"/>
    <mergeCell ref="AO52:AQ52"/>
    <mergeCell ref="AR52:AT52"/>
    <mergeCell ref="AU52:AZ52"/>
    <mergeCell ref="AK51:AL51"/>
    <mergeCell ref="AM51:AN51"/>
    <mergeCell ref="AO51:AQ51"/>
    <mergeCell ref="AR51:AT51"/>
    <mergeCell ref="AU51:AZ51"/>
    <mergeCell ref="U51:X51"/>
    <mergeCell ref="Y51:AA51"/>
    <mergeCell ref="AB51:AC51"/>
    <mergeCell ref="AD51:AF51"/>
    <mergeCell ref="AG51:AI51"/>
    <mergeCell ref="AK50:AL50"/>
    <mergeCell ref="AM50:AN50"/>
    <mergeCell ref="AO50:AQ50"/>
    <mergeCell ref="AR50:AT50"/>
    <mergeCell ref="AU50:AZ50"/>
    <mergeCell ref="U50:X50"/>
    <mergeCell ref="Y50:AA50"/>
    <mergeCell ref="AB50:AC50"/>
    <mergeCell ref="AD50:AF50"/>
    <mergeCell ref="AG50:AI50"/>
    <mergeCell ref="AK55:AL55"/>
    <mergeCell ref="AM55:AN55"/>
    <mergeCell ref="AO55:AQ55"/>
    <mergeCell ref="AR55:AT55"/>
    <mergeCell ref="AU55:AZ55"/>
    <mergeCell ref="AK54:AL54"/>
    <mergeCell ref="AM54:AN54"/>
    <mergeCell ref="AO54:AQ54"/>
    <mergeCell ref="AR54:AT54"/>
    <mergeCell ref="AU54:AZ54"/>
    <mergeCell ref="U54:X54"/>
    <mergeCell ref="Y54:AA54"/>
    <mergeCell ref="AB54:AC54"/>
    <mergeCell ref="AD54:AF54"/>
    <mergeCell ref="AG54:AI54"/>
    <mergeCell ref="AK53:AL53"/>
    <mergeCell ref="AM53:AN53"/>
    <mergeCell ref="AO53:AQ53"/>
    <mergeCell ref="AR53:AT53"/>
    <mergeCell ref="AU53:AZ53"/>
    <mergeCell ref="U53:X53"/>
    <mergeCell ref="Y53:AA53"/>
    <mergeCell ref="AB53:AC53"/>
    <mergeCell ref="AD53:AF53"/>
    <mergeCell ref="AG53:AI53"/>
    <mergeCell ref="AK58:AL58"/>
    <mergeCell ref="AM58:AN58"/>
    <mergeCell ref="AO58:AQ58"/>
    <mergeCell ref="AR58:AT58"/>
    <mergeCell ref="AU58:AZ58"/>
    <mergeCell ref="AK57:AL57"/>
    <mergeCell ref="AM57:AN57"/>
    <mergeCell ref="AO57:AQ57"/>
    <mergeCell ref="AR57:AT57"/>
    <mergeCell ref="AU57:AZ57"/>
    <mergeCell ref="U57:X57"/>
    <mergeCell ref="Y57:AA57"/>
    <mergeCell ref="AB57:AC57"/>
    <mergeCell ref="AD57:AF57"/>
    <mergeCell ref="AG57:AI57"/>
    <mergeCell ref="AK56:AL56"/>
    <mergeCell ref="AM56:AN56"/>
    <mergeCell ref="AO56:AQ56"/>
    <mergeCell ref="AR56:AT56"/>
    <mergeCell ref="AU56:AZ56"/>
    <mergeCell ref="U56:X56"/>
    <mergeCell ref="Y56:AA56"/>
    <mergeCell ref="AB56:AC56"/>
    <mergeCell ref="AD56:AF56"/>
    <mergeCell ref="AG56:AI56"/>
    <mergeCell ref="AK61:AL61"/>
    <mergeCell ref="AM61:AN61"/>
    <mergeCell ref="AO61:AQ61"/>
    <mergeCell ref="AR61:AT61"/>
    <mergeCell ref="AU61:AZ61"/>
    <mergeCell ref="AK60:AL60"/>
    <mergeCell ref="AM60:AN60"/>
    <mergeCell ref="AO60:AQ60"/>
    <mergeCell ref="AR60:AT60"/>
    <mergeCell ref="AU60:AZ60"/>
    <mergeCell ref="U60:X60"/>
    <mergeCell ref="Y60:AA60"/>
    <mergeCell ref="AB60:AC60"/>
    <mergeCell ref="AD60:AF60"/>
    <mergeCell ref="AG60:AI60"/>
    <mergeCell ref="AK59:AL59"/>
    <mergeCell ref="AM59:AN59"/>
    <mergeCell ref="AO59:AQ59"/>
    <mergeCell ref="AR59:AT59"/>
    <mergeCell ref="AU59:AZ59"/>
    <mergeCell ref="U59:X59"/>
    <mergeCell ref="Y59:AA59"/>
    <mergeCell ref="AB59:AC59"/>
    <mergeCell ref="AD59:AF59"/>
    <mergeCell ref="AG59:AI59"/>
    <mergeCell ref="AK64:AL64"/>
    <mergeCell ref="AM64:AN64"/>
    <mergeCell ref="AO64:AQ64"/>
    <mergeCell ref="AR64:AT64"/>
    <mergeCell ref="AU64:AZ64"/>
    <mergeCell ref="AK63:AL63"/>
    <mergeCell ref="AM63:AN63"/>
    <mergeCell ref="AO63:AQ63"/>
    <mergeCell ref="AR63:AT63"/>
    <mergeCell ref="AU63:AZ63"/>
    <mergeCell ref="U63:X63"/>
    <mergeCell ref="Y63:AA63"/>
    <mergeCell ref="AB63:AC63"/>
    <mergeCell ref="AD63:AF63"/>
    <mergeCell ref="AG63:AI63"/>
    <mergeCell ref="AK62:AL62"/>
    <mergeCell ref="AM62:AN62"/>
    <mergeCell ref="AO62:AQ62"/>
    <mergeCell ref="AR62:AT62"/>
    <mergeCell ref="AU62:AZ62"/>
    <mergeCell ref="U62:X62"/>
    <mergeCell ref="Y62:AA62"/>
    <mergeCell ref="AB62:AC62"/>
    <mergeCell ref="AD62:AF62"/>
    <mergeCell ref="AG62:AI62"/>
    <mergeCell ref="AK67:AL67"/>
    <mergeCell ref="AM67:AN67"/>
    <mergeCell ref="AO67:AQ67"/>
    <mergeCell ref="AR67:AT67"/>
    <mergeCell ref="AU67:AZ67"/>
    <mergeCell ref="AK66:AL66"/>
    <mergeCell ref="AM66:AN66"/>
    <mergeCell ref="AO66:AQ66"/>
    <mergeCell ref="AR66:AT66"/>
    <mergeCell ref="AU66:AZ66"/>
    <mergeCell ref="U66:X66"/>
    <mergeCell ref="Y66:AA66"/>
    <mergeCell ref="AB66:AC66"/>
    <mergeCell ref="AD66:AF66"/>
    <mergeCell ref="AG66:AI66"/>
    <mergeCell ref="AK65:AL65"/>
    <mergeCell ref="AM65:AN65"/>
    <mergeCell ref="AO65:AQ65"/>
    <mergeCell ref="AR65:AT65"/>
    <mergeCell ref="AU65:AZ65"/>
    <mergeCell ref="U65:X65"/>
    <mergeCell ref="Y65:AA65"/>
    <mergeCell ref="AB65:AC65"/>
    <mergeCell ref="AD65:AF65"/>
    <mergeCell ref="AG65:AI65"/>
    <mergeCell ref="AK70:AL70"/>
    <mergeCell ref="AM70:AN70"/>
    <mergeCell ref="AO70:AQ70"/>
    <mergeCell ref="AR70:AT70"/>
    <mergeCell ref="AU70:AZ70"/>
    <mergeCell ref="AK69:AL69"/>
    <mergeCell ref="AM69:AN69"/>
    <mergeCell ref="AO69:AQ69"/>
    <mergeCell ref="AR69:AT69"/>
    <mergeCell ref="AU69:AZ69"/>
    <mergeCell ref="U69:X69"/>
    <mergeCell ref="Y69:AA69"/>
    <mergeCell ref="AB69:AC69"/>
    <mergeCell ref="AD69:AF69"/>
    <mergeCell ref="AG69:AI69"/>
    <mergeCell ref="AK68:AL68"/>
    <mergeCell ref="AM68:AN68"/>
    <mergeCell ref="AO68:AQ68"/>
    <mergeCell ref="AR68:AT68"/>
    <mergeCell ref="AU68:AZ68"/>
    <mergeCell ref="U68:X68"/>
    <mergeCell ref="Y68:AA68"/>
    <mergeCell ref="AB68:AC68"/>
    <mergeCell ref="AD68:AF68"/>
    <mergeCell ref="AG68:AI68"/>
    <mergeCell ref="AK73:AL73"/>
    <mergeCell ref="AM73:AN73"/>
    <mergeCell ref="AO73:AQ73"/>
    <mergeCell ref="AR73:AT73"/>
    <mergeCell ref="AU73:AZ73"/>
    <mergeCell ref="AK72:AL72"/>
    <mergeCell ref="AM72:AN72"/>
    <mergeCell ref="AO72:AQ72"/>
    <mergeCell ref="AR72:AT72"/>
    <mergeCell ref="AU72:AZ72"/>
    <mergeCell ref="U72:X72"/>
    <mergeCell ref="Y72:AA72"/>
    <mergeCell ref="AB72:AC72"/>
    <mergeCell ref="AD72:AF72"/>
    <mergeCell ref="AG72:AI72"/>
    <mergeCell ref="AK71:AL71"/>
    <mergeCell ref="AM71:AN71"/>
    <mergeCell ref="AO71:AQ71"/>
    <mergeCell ref="AR71:AT71"/>
    <mergeCell ref="AU71:AZ71"/>
    <mergeCell ref="U71:X71"/>
    <mergeCell ref="Y71:AA71"/>
    <mergeCell ref="AB71:AC71"/>
    <mergeCell ref="AD71:AF71"/>
    <mergeCell ref="AG71:AI71"/>
    <mergeCell ref="AK76:AL76"/>
    <mergeCell ref="AM76:AN76"/>
    <mergeCell ref="AO76:AQ76"/>
    <mergeCell ref="AR76:AT76"/>
    <mergeCell ref="AU76:AZ76"/>
    <mergeCell ref="AK75:AL75"/>
    <mergeCell ref="AM75:AN75"/>
    <mergeCell ref="AO75:AQ75"/>
    <mergeCell ref="AR75:AT75"/>
    <mergeCell ref="AU75:AZ75"/>
    <mergeCell ref="U75:X75"/>
    <mergeCell ref="Y75:AA75"/>
    <mergeCell ref="AB75:AC75"/>
    <mergeCell ref="AD75:AF75"/>
    <mergeCell ref="AG75:AI75"/>
    <mergeCell ref="AK74:AL74"/>
    <mergeCell ref="AM74:AN74"/>
    <mergeCell ref="AO74:AQ74"/>
    <mergeCell ref="AR74:AT74"/>
    <mergeCell ref="AU74:AZ74"/>
    <mergeCell ref="U74:X74"/>
    <mergeCell ref="Y74:AA74"/>
    <mergeCell ref="AB74:AC74"/>
    <mergeCell ref="AD74:AF74"/>
    <mergeCell ref="AG74:AI74"/>
    <mergeCell ref="AK79:AL79"/>
    <mergeCell ref="AM79:AN79"/>
    <mergeCell ref="AO79:AQ79"/>
    <mergeCell ref="AR79:AT79"/>
    <mergeCell ref="AU79:AZ79"/>
    <mergeCell ref="AK78:AL78"/>
    <mergeCell ref="AM78:AN78"/>
    <mergeCell ref="AO78:AQ78"/>
    <mergeCell ref="AR78:AT78"/>
    <mergeCell ref="AU78:AZ78"/>
    <mergeCell ref="U78:X78"/>
    <mergeCell ref="Y78:AA78"/>
    <mergeCell ref="AB78:AC78"/>
    <mergeCell ref="AD78:AF78"/>
    <mergeCell ref="AG78:AI78"/>
    <mergeCell ref="AK77:AL77"/>
    <mergeCell ref="AM77:AN77"/>
    <mergeCell ref="AO77:AQ77"/>
    <mergeCell ref="AR77:AT77"/>
    <mergeCell ref="AU77:AZ77"/>
    <mergeCell ref="U77:X77"/>
    <mergeCell ref="Y77:AA77"/>
    <mergeCell ref="AB77:AC77"/>
    <mergeCell ref="AD77:AF77"/>
    <mergeCell ref="AG77:AI77"/>
    <mergeCell ref="AK82:AL82"/>
    <mergeCell ref="AM82:AN82"/>
    <mergeCell ref="AO82:AQ82"/>
    <mergeCell ref="AR82:AT82"/>
    <mergeCell ref="AU82:AZ82"/>
    <mergeCell ref="AK81:AL81"/>
    <mergeCell ref="AM81:AN81"/>
    <mergeCell ref="AO81:AQ81"/>
    <mergeCell ref="AR81:AT81"/>
    <mergeCell ref="AU81:AZ81"/>
    <mergeCell ref="U81:X81"/>
    <mergeCell ref="Y81:AA81"/>
    <mergeCell ref="AB81:AC81"/>
    <mergeCell ref="AD81:AF81"/>
    <mergeCell ref="AG81:AI81"/>
    <mergeCell ref="AK80:AL80"/>
    <mergeCell ref="AM80:AN80"/>
    <mergeCell ref="AO80:AQ80"/>
    <mergeCell ref="AR80:AT80"/>
    <mergeCell ref="AU80:AZ80"/>
    <mergeCell ref="U80:X80"/>
    <mergeCell ref="Y80:AA80"/>
    <mergeCell ref="AB80:AC80"/>
    <mergeCell ref="AD80:AF80"/>
    <mergeCell ref="AG80:AI80"/>
    <mergeCell ref="AK85:AL85"/>
    <mergeCell ref="AM85:AN85"/>
    <mergeCell ref="AO85:AQ85"/>
    <mergeCell ref="AR85:AT85"/>
    <mergeCell ref="AU85:AZ85"/>
    <mergeCell ref="AK84:AL84"/>
    <mergeCell ref="AM84:AN84"/>
    <mergeCell ref="AO84:AQ84"/>
    <mergeCell ref="AR84:AT84"/>
    <mergeCell ref="AU84:AZ84"/>
    <mergeCell ref="U84:X84"/>
    <mergeCell ref="Y84:AA84"/>
    <mergeCell ref="AB84:AC84"/>
    <mergeCell ref="AD84:AF84"/>
    <mergeCell ref="AG84:AI84"/>
    <mergeCell ref="AK83:AL83"/>
    <mergeCell ref="AM83:AN83"/>
    <mergeCell ref="AO83:AQ83"/>
    <mergeCell ref="AR83:AT83"/>
    <mergeCell ref="AU83:AZ83"/>
    <mergeCell ref="U83:X83"/>
    <mergeCell ref="Y83:AA83"/>
    <mergeCell ref="AB83:AC83"/>
    <mergeCell ref="AD83:AF83"/>
    <mergeCell ref="AG83:AI83"/>
    <mergeCell ref="AK88:AL88"/>
    <mergeCell ref="AM88:AN88"/>
    <mergeCell ref="AO88:AQ88"/>
    <mergeCell ref="AR88:AT88"/>
    <mergeCell ref="AU88:AZ88"/>
    <mergeCell ref="AK87:AL87"/>
    <mergeCell ref="AM87:AN87"/>
    <mergeCell ref="AO87:AQ87"/>
    <mergeCell ref="AR87:AT87"/>
    <mergeCell ref="AU87:AZ87"/>
    <mergeCell ref="U87:X87"/>
    <mergeCell ref="Y87:AA87"/>
    <mergeCell ref="AB87:AC87"/>
    <mergeCell ref="AD87:AF87"/>
    <mergeCell ref="AG87:AI87"/>
    <mergeCell ref="AK86:AL86"/>
    <mergeCell ref="AM86:AN86"/>
    <mergeCell ref="AO86:AQ86"/>
    <mergeCell ref="AR86:AT86"/>
    <mergeCell ref="AU86:AZ86"/>
    <mergeCell ref="U86:X86"/>
    <mergeCell ref="Y86:AA86"/>
    <mergeCell ref="AB86:AC86"/>
    <mergeCell ref="AD86:AF86"/>
    <mergeCell ref="AG86:AI86"/>
    <mergeCell ref="AK91:AL91"/>
    <mergeCell ref="AM91:AN91"/>
    <mergeCell ref="AO91:AQ91"/>
    <mergeCell ref="AR91:AT91"/>
    <mergeCell ref="AU91:AZ91"/>
    <mergeCell ref="AK90:AL90"/>
    <mergeCell ref="AM90:AN90"/>
    <mergeCell ref="AO90:AQ90"/>
    <mergeCell ref="AR90:AT90"/>
    <mergeCell ref="AU90:AZ90"/>
    <mergeCell ref="U90:X90"/>
    <mergeCell ref="Y90:AA90"/>
    <mergeCell ref="AB90:AC90"/>
    <mergeCell ref="AD90:AF90"/>
    <mergeCell ref="AG90:AI90"/>
    <mergeCell ref="AK89:AL89"/>
    <mergeCell ref="AM89:AN89"/>
    <mergeCell ref="AO89:AQ89"/>
    <mergeCell ref="AR89:AT89"/>
    <mergeCell ref="AU89:AZ89"/>
    <mergeCell ref="U89:X89"/>
    <mergeCell ref="Y89:AA89"/>
    <mergeCell ref="AB89:AC89"/>
    <mergeCell ref="AD89:AF89"/>
    <mergeCell ref="AG89:AI89"/>
    <mergeCell ref="AK94:AL94"/>
    <mergeCell ref="AM94:AN94"/>
    <mergeCell ref="AO94:AQ94"/>
    <mergeCell ref="AR94:AT94"/>
    <mergeCell ref="AU94:AZ94"/>
    <mergeCell ref="AK93:AL93"/>
    <mergeCell ref="AM93:AN93"/>
    <mergeCell ref="AO93:AQ93"/>
    <mergeCell ref="AR93:AT93"/>
    <mergeCell ref="AU93:AZ93"/>
    <mergeCell ref="U93:X93"/>
    <mergeCell ref="Y93:AA93"/>
    <mergeCell ref="AB93:AC93"/>
    <mergeCell ref="AD93:AF93"/>
    <mergeCell ref="AG93:AI93"/>
    <mergeCell ref="AK92:AL92"/>
    <mergeCell ref="AM92:AN92"/>
    <mergeCell ref="AO92:AQ92"/>
    <mergeCell ref="AR92:AT92"/>
    <mergeCell ref="AU92:AZ92"/>
    <mergeCell ref="U92:X92"/>
    <mergeCell ref="Y92:AA92"/>
    <mergeCell ref="AB92:AC92"/>
    <mergeCell ref="AD92:AF92"/>
    <mergeCell ref="AG92:AI92"/>
    <mergeCell ref="AK97:AL97"/>
    <mergeCell ref="AM97:AN97"/>
    <mergeCell ref="AO97:AQ97"/>
    <mergeCell ref="AR97:AT97"/>
    <mergeCell ref="AU97:AZ97"/>
    <mergeCell ref="AK96:AL96"/>
    <mergeCell ref="AM96:AN96"/>
    <mergeCell ref="AO96:AQ96"/>
    <mergeCell ref="AR96:AT96"/>
    <mergeCell ref="AU96:AZ96"/>
    <mergeCell ref="U96:X96"/>
    <mergeCell ref="Y96:AA96"/>
    <mergeCell ref="AB96:AC96"/>
    <mergeCell ref="AD96:AF96"/>
    <mergeCell ref="AG96:AI96"/>
    <mergeCell ref="AK95:AL95"/>
    <mergeCell ref="AM95:AN95"/>
    <mergeCell ref="AO95:AQ95"/>
    <mergeCell ref="AR95:AT95"/>
    <mergeCell ref="AU95:AZ95"/>
    <mergeCell ref="U95:X95"/>
    <mergeCell ref="Y95:AA95"/>
    <mergeCell ref="AB95:AC95"/>
    <mergeCell ref="AD95:AF95"/>
    <mergeCell ref="AG95:AI95"/>
    <mergeCell ref="AK100:AL100"/>
    <mergeCell ref="AM100:AN100"/>
    <mergeCell ref="AO100:AQ100"/>
    <mergeCell ref="AR100:AT100"/>
    <mergeCell ref="AU100:AZ100"/>
    <mergeCell ref="AK99:AL99"/>
    <mergeCell ref="AM99:AN99"/>
    <mergeCell ref="AO99:AQ99"/>
    <mergeCell ref="AR99:AT99"/>
    <mergeCell ref="AU99:AZ99"/>
    <mergeCell ref="U99:X99"/>
    <mergeCell ref="Y99:AA99"/>
    <mergeCell ref="AB99:AC99"/>
    <mergeCell ref="AD99:AF99"/>
    <mergeCell ref="AG99:AI99"/>
    <mergeCell ref="AK98:AL98"/>
    <mergeCell ref="AM98:AN98"/>
    <mergeCell ref="AO98:AQ98"/>
    <mergeCell ref="AR98:AT98"/>
    <mergeCell ref="AU98:AZ98"/>
    <mergeCell ref="U98:X98"/>
    <mergeCell ref="Y98:AA98"/>
    <mergeCell ref="AB98:AC98"/>
    <mergeCell ref="AD98:AF98"/>
    <mergeCell ref="AG98:AI98"/>
    <mergeCell ref="AK103:AL103"/>
    <mergeCell ref="AM103:AN103"/>
    <mergeCell ref="AO103:AQ103"/>
    <mergeCell ref="AR103:AT103"/>
    <mergeCell ref="AU103:AZ103"/>
    <mergeCell ref="AK102:AL102"/>
    <mergeCell ref="AM102:AN102"/>
    <mergeCell ref="AO102:AQ102"/>
    <mergeCell ref="AR102:AT102"/>
    <mergeCell ref="AU102:AZ102"/>
    <mergeCell ref="U102:X102"/>
    <mergeCell ref="Y102:AA102"/>
    <mergeCell ref="AB102:AC102"/>
    <mergeCell ref="AD102:AF102"/>
    <mergeCell ref="AG102:AI102"/>
    <mergeCell ref="AK101:AL101"/>
    <mergeCell ref="AM101:AN101"/>
    <mergeCell ref="AO101:AQ101"/>
    <mergeCell ref="AR101:AT101"/>
    <mergeCell ref="AU101:AZ101"/>
    <mergeCell ref="U101:X101"/>
    <mergeCell ref="Y101:AA101"/>
    <mergeCell ref="AB101:AC101"/>
    <mergeCell ref="AD101:AF101"/>
    <mergeCell ref="AG101:AI101"/>
    <mergeCell ref="AK106:AL106"/>
    <mergeCell ref="AM106:AN106"/>
    <mergeCell ref="AO106:AQ106"/>
    <mergeCell ref="AR106:AT106"/>
    <mergeCell ref="AU106:AZ106"/>
    <mergeCell ref="AK105:AL105"/>
    <mergeCell ref="AM105:AN105"/>
    <mergeCell ref="AO105:AQ105"/>
    <mergeCell ref="AR105:AT105"/>
    <mergeCell ref="AU105:AZ105"/>
    <mergeCell ref="U105:X105"/>
    <mergeCell ref="Y105:AA105"/>
    <mergeCell ref="AB105:AC105"/>
    <mergeCell ref="AD105:AF105"/>
    <mergeCell ref="AG105:AI105"/>
    <mergeCell ref="AK104:AL104"/>
    <mergeCell ref="AM104:AN104"/>
    <mergeCell ref="AO104:AQ104"/>
    <mergeCell ref="AR104:AT104"/>
    <mergeCell ref="AU104:AZ104"/>
    <mergeCell ref="U104:X104"/>
    <mergeCell ref="Y104:AA104"/>
    <mergeCell ref="AB104:AC104"/>
    <mergeCell ref="AD104:AF104"/>
    <mergeCell ref="AG104:AI104"/>
    <mergeCell ref="AK109:AL109"/>
    <mergeCell ref="AM109:AN109"/>
    <mergeCell ref="AO109:AQ109"/>
    <mergeCell ref="AR109:AT109"/>
    <mergeCell ref="AU109:AZ109"/>
    <mergeCell ref="AK108:AL108"/>
    <mergeCell ref="AM108:AN108"/>
    <mergeCell ref="AO108:AQ108"/>
    <mergeCell ref="AR108:AT108"/>
    <mergeCell ref="AU108:AZ108"/>
    <mergeCell ref="U108:X108"/>
    <mergeCell ref="Y108:AA108"/>
    <mergeCell ref="AB108:AC108"/>
    <mergeCell ref="AD108:AF108"/>
    <mergeCell ref="AG108:AI108"/>
    <mergeCell ref="AK107:AL107"/>
    <mergeCell ref="AM107:AN107"/>
    <mergeCell ref="AO107:AQ107"/>
    <mergeCell ref="AR107:AT107"/>
    <mergeCell ref="AU107:AZ107"/>
    <mergeCell ref="U107:X107"/>
    <mergeCell ref="Y107:AA107"/>
    <mergeCell ref="AB107:AC107"/>
    <mergeCell ref="AD107:AF107"/>
    <mergeCell ref="AG107:AI107"/>
    <mergeCell ref="AK112:AL112"/>
    <mergeCell ref="AM112:AN112"/>
    <mergeCell ref="AO112:AQ112"/>
    <mergeCell ref="AR112:AT112"/>
    <mergeCell ref="AU112:AZ112"/>
    <mergeCell ref="AK111:AL111"/>
    <mergeCell ref="AM111:AN111"/>
    <mergeCell ref="AO111:AQ111"/>
    <mergeCell ref="AR111:AT111"/>
    <mergeCell ref="AU111:AZ111"/>
    <mergeCell ref="U111:X111"/>
    <mergeCell ref="Y111:AA111"/>
    <mergeCell ref="AB111:AC111"/>
    <mergeCell ref="AD111:AF111"/>
    <mergeCell ref="AG111:AI111"/>
    <mergeCell ref="AK110:AL110"/>
    <mergeCell ref="AM110:AN110"/>
    <mergeCell ref="AO110:AQ110"/>
    <mergeCell ref="AR110:AT110"/>
    <mergeCell ref="AU110:AZ110"/>
    <mergeCell ref="U110:X110"/>
    <mergeCell ref="Y110:AA110"/>
    <mergeCell ref="AB110:AC110"/>
    <mergeCell ref="AD110:AF110"/>
    <mergeCell ref="AG110:AI110"/>
    <mergeCell ref="AK115:AL115"/>
    <mergeCell ref="AM115:AN115"/>
    <mergeCell ref="AO115:AQ115"/>
    <mergeCell ref="AR115:AT115"/>
    <mergeCell ref="AU115:AZ115"/>
    <mergeCell ref="AK114:AL114"/>
    <mergeCell ref="AM114:AN114"/>
    <mergeCell ref="AO114:AQ114"/>
    <mergeCell ref="AR114:AT114"/>
    <mergeCell ref="AU114:AZ114"/>
    <mergeCell ref="U114:X114"/>
    <mergeCell ref="Y114:AA114"/>
    <mergeCell ref="AB114:AC114"/>
    <mergeCell ref="AD114:AF114"/>
    <mergeCell ref="AG114:AI114"/>
    <mergeCell ref="AK113:AL113"/>
    <mergeCell ref="AM113:AN113"/>
    <mergeCell ref="AO113:AQ113"/>
    <mergeCell ref="AR113:AT113"/>
    <mergeCell ref="AU113:AZ113"/>
    <mergeCell ref="U113:X113"/>
    <mergeCell ref="Y113:AA113"/>
    <mergeCell ref="AB113:AC113"/>
    <mergeCell ref="AD113:AF113"/>
    <mergeCell ref="AG113:AI113"/>
    <mergeCell ref="AK118:AL118"/>
    <mergeCell ref="AM118:AN118"/>
    <mergeCell ref="AO118:AQ118"/>
    <mergeCell ref="AR118:AT118"/>
    <mergeCell ref="AU118:AZ118"/>
    <mergeCell ref="AK117:AL117"/>
    <mergeCell ref="AM117:AN117"/>
    <mergeCell ref="AO117:AQ117"/>
    <mergeCell ref="AR117:AT117"/>
    <mergeCell ref="AU117:AZ117"/>
    <mergeCell ref="U117:X117"/>
    <mergeCell ref="Y117:AA117"/>
    <mergeCell ref="AB117:AC117"/>
    <mergeCell ref="AD117:AF117"/>
    <mergeCell ref="AG117:AI117"/>
    <mergeCell ref="AK116:AL116"/>
    <mergeCell ref="AM116:AN116"/>
    <mergeCell ref="AO116:AQ116"/>
    <mergeCell ref="AR116:AT116"/>
    <mergeCell ref="AU116:AZ116"/>
    <mergeCell ref="U116:X116"/>
    <mergeCell ref="Y116:AA116"/>
    <mergeCell ref="AB116:AC116"/>
    <mergeCell ref="AD116:AF116"/>
    <mergeCell ref="AG116:AI116"/>
    <mergeCell ref="AK121:AL121"/>
    <mergeCell ref="AM121:AN121"/>
    <mergeCell ref="AO121:AQ121"/>
    <mergeCell ref="AR121:AT121"/>
    <mergeCell ref="AU121:AZ121"/>
    <mergeCell ref="AK120:AL120"/>
    <mergeCell ref="AM120:AN120"/>
    <mergeCell ref="AO120:AQ120"/>
    <mergeCell ref="AR120:AT120"/>
    <mergeCell ref="AU120:AZ120"/>
    <mergeCell ref="U120:X120"/>
    <mergeCell ref="Y120:AA120"/>
    <mergeCell ref="AB120:AC120"/>
    <mergeCell ref="AD120:AF120"/>
    <mergeCell ref="AG120:AI120"/>
    <mergeCell ref="AK119:AL119"/>
    <mergeCell ref="AM119:AN119"/>
    <mergeCell ref="AO119:AQ119"/>
    <mergeCell ref="AR119:AT119"/>
    <mergeCell ref="AU119:AZ119"/>
    <mergeCell ref="U119:X119"/>
    <mergeCell ref="Y119:AA119"/>
    <mergeCell ref="AB119:AC119"/>
    <mergeCell ref="AD119:AF119"/>
    <mergeCell ref="AG119:AI119"/>
    <mergeCell ref="AK124:AL124"/>
    <mergeCell ref="AM124:AN124"/>
    <mergeCell ref="AO124:AQ124"/>
    <mergeCell ref="AR124:AT124"/>
    <mergeCell ref="AU124:AZ124"/>
    <mergeCell ref="AK123:AL123"/>
    <mergeCell ref="AM123:AN123"/>
    <mergeCell ref="AO123:AQ123"/>
    <mergeCell ref="AR123:AT123"/>
    <mergeCell ref="AU123:AZ123"/>
    <mergeCell ref="U123:X123"/>
    <mergeCell ref="Y123:AA123"/>
    <mergeCell ref="AB123:AC123"/>
    <mergeCell ref="AD123:AF123"/>
    <mergeCell ref="AG123:AI123"/>
    <mergeCell ref="AK122:AL122"/>
    <mergeCell ref="AM122:AN122"/>
    <mergeCell ref="AO122:AQ122"/>
    <mergeCell ref="AR122:AT122"/>
    <mergeCell ref="AU122:AZ122"/>
    <mergeCell ref="U122:X122"/>
    <mergeCell ref="Y122:AA122"/>
    <mergeCell ref="AB122:AC122"/>
    <mergeCell ref="AD122:AF122"/>
    <mergeCell ref="AG122:AI122"/>
    <mergeCell ref="AK127:AL127"/>
    <mergeCell ref="AM127:AN127"/>
    <mergeCell ref="AO127:AQ127"/>
    <mergeCell ref="AR127:AT127"/>
    <mergeCell ref="AU127:AZ127"/>
    <mergeCell ref="AK126:AL126"/>
    <mergeCell ref="AM126:AN126"/>
    <mergeCell ref="AO126:AQ126"/>
    <mergeCell ref="AR126:AT126"/>
    <mergeCell ref="AU126:AZ126"/>
    <mergeCell ref="U126:X126"/>
    <mergeCell ref="Y126:AA126"/>
    <mergeCell ref="AB126:AC126"/>
    <mergeCell ref="AD126:AF126"/>
    <mergeCell ref="AG126:AI126"/>
    <mergeCell ref="AK125:AL125"/>
    <mergeCell ref="AM125:AN125"/>
    <mergeCell ref="AO125:AQ125"/>
    <mergeCell ref="AR125:AT125"/>
    <mergeCell ref="AU125:AZ125"/>
    <mergeCell ref="U125:X125"/>
    <mergeCell ref="Y125:AA125"/>
    <mergeCell ref="AB125:AC125"/>
    <mergeCell ref="AD125:AF125"/>
    <mergeCell ref="AG125:AI125"/>
    <mergeCell ref="AK130:AL130"/>
    <mergeCell ref="AM130:AN130"/>
    <mergeCell ref="AO130:AQ130"/>
    <mergeCell ref="AR130:AT130"/>
    <mergeCell ref="AU130:AZ130"/>
    <mergeCell ref="AK129:AL129"/>
    <mergeCell ref="AM129:AN129"/>
    <mergeCell ref="AO129:AQ129"/>
    <mergeCell ref="AR129:AT129"/>
    <mergeCell ref="AU129:AZ129"/>
    <mergeCell ref="U129:X129"/>
    <mergeCell ref="Y129:AA129"/>
    <mergeCell ref="AB129:AC129"/>
    <mergeCell ref="AD129:AF129"/>
    <mergeCell ref="AG129:AI129"/>
    <mergeCell ref="AK128:AL128"/>
    <mergeCell ref="AM128:AN128"/>
    <mergeCell ref="AO128:AQ128"/>
    <mergeCell ref="AR128:AT128"/>
    <mergeCell ref="AU128:AZ128"/>
    <mergeCell ref="U128:X128"/>
    <mergeCell ref="Y128:AA128"/>
    <mergeCell ref="AB128:AC128"/>
    <mergeCell ref="AD128:AF128"/>
    <mergeCell ref="AG128:AI128"/>
    <mergeCell ref="AK133:AL133"/>
    <mergeCell ref="AM133:AN133"/>
    <mergeCell ref="AO133:AQ133"/>
    <mergeCell ref="AR133:AT133"/>
    <mergeCell ref="AU133:AZ133"/>
    <mergeCell ref="AK132:AL132"/>
    <mergeCell ref="AM132:AN132"/>
    <mergeCell ref="AO132:AQ132"/>
    <mergeCell ref="AR132:AT132"/>
    <mergeCell ref="AU132:AZ132"/>
    <mergeCell ref="U132:X132"/>
    <mergeCell ref="Y132:AA132"/>
    <mergeCell ref="AB132:AC132"/>
    <mergeCell ref="AD132:AF132"/>
    <mergeCell ref="AG132:AI132"/>
    <mergeCell ref="AK131:AL131"/>
    <mergeCell ref="AM131:AN131"/>
    <mergeCell ref="AO131:AQ131"/>
    <mergeCell ref="AR131:AT131"/>
    <mergeCell ref="AU131:AZ131"/>
    <mergeCell ref="U131:X131"/>
    <mergeCell ref="Y131:AA131"/>
    <mergeCell ref="AB131:AC131"/>
    <mergeCell ref="AD131:AF131"/>
    <mergeCell ref="AG131:AI131"/>
    <mergeCell ref="AK136:AL136"/>
    <mergeCell ref="AM136:AN136"/>
    <mergeCell ref="AO136:AQ136"/>
    <mergeCell ref="AR136:AT136"/>
    <mergeCell ref="AU136:AZ136"/>
    <mergeCell ref="AK135:AL135"/>
    <mergeCell ref="AM135:AN135"/>
    <mergeCell ref="AO135:AQ135"/>
    <mergeCell ref="AR135:AT135"/>
    <mergeCell ref="AU135:AZ135"/>
    <mergeCell ref="U135:X135"/>
    <mergeCell ref="Y135:AA135"/>
    <mergeCell ref="AB135:AC135"/>
    <mergeCell ref="AD135:AF135"/>
    <mergeCell ref="AG135:AI135"/>
    <mergeCell ref="AK134:AL134"/>
    <mergeCell ref="AM134:AN134"/>
    <mergeCell ref="AO134:AQ134"/>
    <mergeCell ref="AR134:AT134"/>
    <mergeCell ref="AU134:AZ134"/>
    <mergeCell ref="U134:X134"/>
    <mergeCell ref="Y134:AA134"/>
    <mergeCell ref="AB134:AC134"/>
    <mergeCell ref="AD134:AF134"/>
    <mergeCell ref="AG134:AI134"/>
    <mergeCell ref="AK139:AL139"/>
    <mergeCell ref="AM139:AN139"/>
    <mergeCell ref="AO139:AQ139"/>
    <mergeCell ref="AR139:AT139"/>
    <mergeCell ref="AU139:AZ139"/>
    <mergeCell ref="AK138:AL138"/>
    <mergeCell ref="AM138:AN138"/>
    <mergeCell ref="AO138:AQ138"/>
    <mergeCell ref="AR138:AT138"/>
    <mergeCell ref="AU138:AZ138"/>
    <mergeCell ref="U138:X138"/>
    <mergeCell ref="Y138:AA138"/>
    <mergeCell ref="AB138:AC138"/>
    <mergeCell ref="AD138:AF138"/>
    <mergeCell ref="AG138:AI138"/>
    <mergeCell ref="AK137:AL137"/>
    <mergeCell ref="AM137:AN137"/>
    <mergeCell ref="AO137:AQ137"/>
    <mergeCell ref="AR137:AT137"/>
    <mergeCell ref="AU137:AZ137"/>
    <mergeCell ref="U137:X137"/>
    <mergeCell ref="Y137:AA137"/>
    <mergeCell ref="AB137:AC137"/>
    <mergeCell ref="AD137:AF137"/>
    <mergeCell ref="AG137:AI137"/>
    <mergeCell ref="AK142:AL142"/>
    <mergeCell ref="AM142:AN142"/>
    <mergeCell ref="AO142:AQ142"/>
    <mergeCell ref="AR142:AT142"/>
    <mergeCell ref="AU142:AZ142"/>
    <mergeCell ref="AK141:AL141"/>
    <mergeCell ref="AM141:AN141"/>
    <mergeCell ref="AO141:AQ141"/>
    <mergeCell ref="AR141:AT141"/>
    <mergeCell ref="AU141:AZ141"/>
    <mergeCell ref="U141:X141"/>
    <mergeCell ref="Y141:AA141"/>
    <mergeCell ref="AB141:AC141"/>
    <mergeCell ref="AD141:AF141"/>
    <mergeCell ref="AG141:AI141"/>
    <mergeCell ref="AK140:AL140"/>
    <mergeCell ref="AM140:AN140"/>
    <mergeCell ref="AO140:AQ140"/>
    <mergeCell ref="AR140:AT140"/>
    <mergeCell ref="AU140:AZ140"/>
    <mergeCell ref="U140:X140"/>
    <mergeCell ref="Y140:AA140"/>
    <mergeCell ref="AB140:AC140"/>
    <mergeCell ref="AD140:AF140"/>
    <mergeCell ref="AG140:AI140"/>
    <mergeCell ref="AK145:AL145"/>
    <mergeCell ref="AM145:AN145"/>
    <mergeCell ref="AO145:AQ145"/>
    <mergeCell ref="AR145:AT145"/>
    <mergeCell ref="AU145:AZ145"/>
    <mergeCell ref="AK144:AL144"/>
    <mergeCell ref="AM144:AN144"/>
    <mergeCell ref="AO144:AQ144"/>
    <mergeCell ref="AR144:AT144"/>
    <mergeCell ref="AU144:AZ144"/>
    <mergeCell ref="U144:X144"/>
    <mergeCell ref="Y144:AA144"/>
    <mergeCell ref="AB144:AC144"/>
    <mergeCell ref="AD144:AF144"/>
    <mergeCell ref="AG144:AI144"/>
    <mergeCell ref="AK143:AL143"/>
    <mergeCell ref="AM143:AN143"/>
    <mergeCell ref="AO143:AQ143"/>
    <mergeCell ref="AR143:AT143"/>
    <mergeCell ref="AU143:AZ143"/>
    <mergeCell ref="U143:X143"/>
    <mergeCell ref="Y143:AA143"/>
    <mergeCell ref="AB143:AC143"/>
    <mergeCell ref="AD143:AF143"/>
    <mergeCell ref="AG143:AI143"/>
    <mergeCell ref="AK148:AL148"/>
    <mergeCell ref="AM148:AN148"/>
    <mergeCell ref="AO148:AQ148"/>
    <mergeCell ref="AR148:AT148"/>
    <mergeCell ref="AU148:AZ148"/>
    <mergeCell ref="AK147:AL147"/>
    <mergeCell ref="AM147:AN147"/>
    <mergeCell ref="AO147:AQ147"/>
    <mergeCell ref="AR147:AT147"/>
    <mergeCell ref="AU147:AZ147"/>
    <mergeCell ref="U147:X147"/>
    <mergeCell ref="Y147:AA147"/>
    <mergeCell ref="AB147:AC147"/>
    <mergeCell ref="AD147:AF147"/>
    <mergeCell ref="AG147:AI147"/>
    <mergeCell ref="AK146:AL146"/>
    <mergeCell ref="AM146:AN146"/>
    <mergeCell ref="AO146:AQ146"/>
    <mergeCell ref="AR146:AT146"/>
    <mergeCell ref="AU146:AZ146"/>
    <mergeCell ref="U146:X146"/>
    <mergeCell ref="Y146:AA146"/>
    <mergeCell ref="AB146:AC146"/>
    <mergeCell ref="AD146:AF146"/>
    <mergeCell ref="AG146:AI146"/>
    <mergeCell ref="AK151:AL151"/>
    <mergeCell ref="AM151:AN151"/>
    <mergeCell ref="AO151:AQ151"/>
    <mergeCell ref="AR151:AT151"/>
    <mergeCell ref="AU151:AZ151"/>
    <mergeCell ref="AK150:AL150"/>
    <mergeCell ref="AM150:AN150"/>
    <mergeCell ref="AO150:AQ150"/>
    <mergeCell ref="AR150:AT150"/>
    <mergeCell ref="AU150:AZ150"/>
    <mergeCell ref="U150:X150"/>
    <mergeCell ref="Y150:AA150"/>
    <mergeCell ref="AB150:AC150"/>
    <mergeCell ref="AD150:AF150"/>
    <mergeCell ref="AG150:AI150"/>
    <mergeCell ref="AK149:AL149"/>
    <mergeCell ref="AM149:AN149"/>
    <mergeCell ref="AO149:AQ149"/>
    <mergeCell ref="AR149:AT149"/>
    <mergeCell ref="AU149:AZ149"/>
    <mergeCell ref="U149:X149"/>
    <mergeCell ref="Y149:AA149"/>
    <mergeCell ref="AB149:AC149"/>
    <mergeCell ref="AD149:AF149"/>
    <mergeCell ref="AG149:AI149"/>
    <mergeCell ref="AK154:AL154"/>
    <mergeCell ref="AM154:AN154"/>
    <mergeCell ref="AO154:AQ154"/>
    <mergeCell ref="AR154:AT154"/>
    <mergeCell ref="AU154:AZ154"/>
    <mergeCell ref="AK153:AL153"/>
    <mergeCell ref="AM153:AN153"/>
    <mergeCell ref="AO153:AQ153"/>
    <mergeCell ref="AR153:AT153"/>
    <mergeCell ref="AU153:AZ153"/>
    <mergeCell ref="U153:X153"/>
    <mergeCell ref="Y153:AA153"/>
    <mergeCell ref="AB153:AC153"/>
    <mergeCell ref="AD153:AF153"/>
    <mergeCell ref="AG153:AI153"/>
    <mergeCell ref="AK152:AL152"/>
    <mergeCell ref="AM152:AN152"/>
    <mergeCell ref="AO152:AQ152"/>
    <mergeCell ref="AR152:AT152"/>
    <mergeCell ref="AU152:AZ152"/>
    <mergeCell ref="U152:X152"/>
    <mergeCell ref="Y152:AA152"/>
    <mergeCell ref="AB152:AC152"/>
    <mergeCell ref="AD152:AF152"/>
    <mergeCell ref="AG152:AI152"/>
    <mergeCell ref="AK157:AL157"/>
    <mergeCell ref="AM157:AN157"/>
    <mergeCell ref="AO157:AQ157"/>
    <mergeCell ref="AR157:AT157"/>
    <mergeCell ref="AU157:AZ157"/>
    <mergeCell ref="AK156:AL156"/>
    <mergeCell ref="AM156:AN156"/>
    <mergeCell ref="AO156:AQ156"/>
    <mergeCell ref="AR156:AT156"/>
    <mergeCell ref="AU156:AZ156"/>
    <mergeCell ref="U156:X156"/>
    <mergeCell ref="Y156:AA156"/>
    <mergeCell ref="AB156:AC156"/>
    <mergeCell ref="AD156:AF156"/>
    <mergeCell ref="AG156:AI156"/>
    <mergeCell ref="AK155:AL155"/>
    <mergeCell ref="AM155:AN155"/>
    <mergeCell ref="AO155:AQ155"/>
    <mergeCell ref="AR155:AT155"/>
    <mergeCell ref="AU155:AZ155"/>
    <mergeCell ref="U155:X155"/>
    <mergeCell ref="Y155:AA155"/>
    <mergeCell ref="AB155:AC155"/>
    <mergeCell ref="AD155:AF155"/>
    <mergeCell ref="AG155:AI155"/>
    <mergeCell ref="AK160:AL160"/>
    <mergeCell ref="AM160:AN160"/>
    <mergeCell ref="AO160:AQ160"/>
    <mergeCell ref="AR160:AT160"/>
    <mergeCell ref="AU160:AZ160"/>
    <mergeCell ref="AK159:AL159"/>
    <mergeCell ref="AM159:AN159"/>
    <mergeCell ref="AO159:AQ159"/>
    <mergeCell ref="AR159:AT159"/>
    <mergeCell ref="AU159:AZ159"/>
    <mergeCell ref="U159:X159"/>
    <mergeCell ref="Y159:AA159"/>
    <mergeCell ref="AB159:AC159"/>
    <mergeCell ref="AD159:AF159"/>
    <mergeCell ref="AG159:AI159"/>
    <mergeCell ref="AK158:AL158"/>
    <mergeCell ref="AM158:AN158"/>
    <mergeCell ref="AO158:AQ158"/>
    <mergeCell ref="AR158:AT158"/>
    <mergeCell ref="AU158:AZ158"/>
    <mergeCell ref="U158:X158"/>
    <mergeCell ref="Y158:AA158"/>
    <mergeCell ref="AB158:AC158"/>
    <mergeCell ref="AD158:AF158"/>
    <mergeCell ref="AG158:AI158"/>
    <mergeCell ref="AK163:AL163"/>
    <mergeCell ref="AM163:AN163"/>
    <mergeCell ref="AO163:AQ163"/>
    <mergeCell ref="AR163:AT163"/>
    <mergeCell ref="AU163:AZ163"/>
    <mergeCell ref="AK162:AL162"/>
    <mergeCell ref="AM162:AN162"/>
    <mergeCell ref="AO162:AQ162"/>
    <mergeCell ref="AR162:AT162"/>
    <mergeCell ref="AU162:AZ162"/>
    <mergeCell ref="U162:X162"/>
    <mergeCell ref="Y162:AA162"/>
    <mergeCell ref="AB162:AC162"/>
    <mergeCell ref="AD162:AF162"/>
    <mergeCell ref="AG162:AI162"/>
    <mergeCell ref="AK161:AL161"/>
    <mergeCell ref="AM161:AN161"/>
    <mergeCell ref="AO161:AQ161"/>
    <mergeCell ref="AR161:AT161"/>
    <mergeCell ref="AU161:AZ161"/>
    <mergeCell ref="U161:X161"/>
    <mergeCell ref="Y161:AA161"/>
    <mergeCell ref="AB161:AC161"/>
    <mergeCell ref="AD161:AF161"/>
    <mergeCell ref="AG161:AI161"/>
    <mergeCell ref="AK166:AL166"/>
    <mergeCell ref="AM166:AN166"/>
    <mergeCell ref="AO166:AQ166"/>
    <mergeCell ref="AR166:AT166"/>
    <mergeCell ref="AU166:AZ166"/>
    <mergeCell ref="AK165:AL165"/>
    <mergeCell ref="AM165:AN165"/>
    <mergeCell ref="AO165:AQ165"/>
    <mergeCell ref="AR165:AT165"/>
    <mergeCell ref="AU165:AZ165"/>
    <mergeCell ref="U165:X165"/>
    <mergeCell ref="Y165:AA165"/>
    <mergeCell ref="AB165:AC165"/>
    <mergeCell ref="AD165:AF165"/>
    <mergeCell ref="AG165:AI165"/>
    <mergeCell ref="AK164:AL164"/>
    <mergeCell ref="AM164:AN164"/>
    <mergeCell ref="AO164:AQ164"/>
    <mergeCell ref="AR164:AT164"/>
    <mergeCell ref="AU164:AZ164"/>
    <mergeCell ref="U164:X164"/>
    <mergeCell ref="Y164:AA164"/>
    <mergeCell ref="AB164:AC164"/>
    <mergeCell ref="AD164:AF164"/>
    <mergeCell ref="AG164:AI164"/>
    <mergeCell ref="AK169:AL169"/>
    <mergeCell ref="AM169:AN169"/>
    <mergeCell ref="AO169:AQ169"/>
    <mergeCell ref="AR169:AT169"/>
    <mergeCell ref="AU169:AZ169"/>
    <mergeCell ref="AK168:AL168"/>
    <mergeCell ref="AM168:AN168"/>
    <mergeCell ref="AO168:AQ168"/>
    <mergeCell ref="AR168:AT168"/>
    <mergeCell ref="AU168:AZ168"/>
    <mergeCell ref="U168:X168"/>
    <mergeCell ref="Y168:AA168"/>
    <mergeCell ref="AB168:AC168"/>
    <mergeCell ref="AD168:AF168"/>
    <mergeCell ref="AG168:AI168"/>
    <mergeCell ref="AK167:AL167"/>
    <mergeCell ref="AM167:AN167"/>
    <mergeCell ref="AO167:AQ167"/>
    <mergeCell ref="AR167:AT167"/>
    <mergeCell ref="AU167:AZ167"/>
    <mergeCell ref="U167:X167"/>
    <mergeCell ref="Y167:AA167"/>
    <mergeCell ref="AB167:AC167"/>
    <mergeCell ref="AD167:AF167"/>
    <mergeCell ref="AG167:AI167"/>
    <mergeCell ref="AK172:AL172"/>
    <mergeCell ref="AM172:AN172"/>
    <mergeCell ref="AO172:AQ172"/>
    <mergeCell ref="AR172:AT172"/>
    <mergeCell ref="AU172:AZ172"/>
    <mergeCell ref="AK171:AL171"/>
    <mergeCell ref="AM171:AN171"/>
    <mergeCell ref="AO171:AQ171"/>
    <mergeCell ref="AR171:AT171"/>
    <mergeCell ref="AU171:AZ171"/>
    <mergeCell ref="U171:X171"/>
    <mergeCell ref="Y171:AA171"/>
    <mergeCell ref="AB171:AC171"/>
    <mergeCell ref="AD171:AF171"/>
    <mergeCell ref="AG171:AI171"/>
    <mergeCell ref="AK170:AL170"/>
    <mergeCell ref="AM170:AN170"/>
    <mergeCell ref="AO170:AQ170"/>
    <mergeCell ref="AR170:AT170"/>
    <mergeCell ref="AU170:AZ170"/>
    <mergeCell ref="U170:X170"/>
    <mergeCell ref="Y170:AA170"/>
    <mergeCell ref="AB170:AC170"/>
    <mergeCell ref="AD170:AF170"/>
    <mergeCell ref="AG170:AI170"/>
    <mergeCell ref="AK175:AL175"/>
    <mergeCell ref="AM175:AN175"/>
    <mergeCell ref="AO175:AQ175"/>
    <mergeCell ref="AR175:AT175"/>
    <mergeCell ref="AU175:AZ175"/>
    <mergeCell ref="AK174:AL174"/>
    <mergeCell ref="AM174:AN174"/>
    <mergeCell ref="AO174:AQ174"/>
    <mergeCell ref="AR174:AT174"/>
    <mergeCell ref="AU174:AZ174"/>
    <mergeCell ref="U174:X174"/>
    <mergeCell ref="Y174:AA174"/>
    <mergeCell ref="AB174:AC174"/>
    <mergeCell ref="AD174:AF174"/>
    <mergeCell ref="AG174:AI174"/>
    <mergeCell ref="AK173:AL173"/>
    <mergeCell ref="AM173:AN173"/>
    <mergeCell ref="AO173:AQ173"/>
    <mergeCell ref="AR173:AT173"/>
    <mergeCell ref="AU173:AZ173"/>
    <mergeCell ref="U173:X173"/>
    <mergeCell ref="Y173:AA173"/>
    <mergeCell ref="AB173:AC173"/>
    <mergeCell ref="AD173:AF173"/>
    <mergeCell ref="AG173:AI173"/>
    <mergeCell ref="AK178:AL178"/>
    <mergeCell ref="AM178:AN178"/>
    <mergeCell ref="AO178:AQ178"/>
    <mergeCell ref="AR178:AT178"/>
    <mergeCell ref="AU178:AZ178"/>
    <mergeCell ref="AK177:AL177"/>
    <mergeCell ref="AM177:AN177"/>
    <mergeCell ref="AO177:AQ177"/>
    <mergeCell ref="AR177:AT177"/>
    <mergeCell ref="AU177:AZ177"/>
    <mergeCell ref="U177:X177"/>
    <mergeCell ref="Y177:AA177"/>
    <mergeCell ref="AB177:AC177"/>
    <mergeCell ref="AD177:AF177"/>
    <mergeCell ref="AG177:AI177"/>
    <mergeCell ref="AK176:AL176"/>
    <mergeCell ref="AM176:AN176"/>
    <mergeCell ref="AO176:AQ176"/>
    <mergeCell ref="AR176:AT176"/>
    <mergeCell ref="AU176:AZ176"/>
    <mergeCell ref="U176:X176"/>
    <mergeCell ref="Y176:AA176"/>
    <mergeCell ref="AB176:AC176"/>
    <mergeCell ref="AD176:AF176"/>
    <mergeCell ref="AG176:AI176"/>
    <mergeCell ref="AK181:AL181"/>
    <mergeCell ref="AM181:AN181"/>
    <mergeCell ref="AO181:AQ181"/>
    <mergeCell ref="AR181:AT181"/>
    <mergeCell ref="AU181:AZ181"/>
    <mergeCell ref="AK180:AL180"/>
    <mergeCell ref="AM180:AN180"/>
    <mergeCell ref="AO180:AQ180"/>
    <mergeCell ref="AR180:AT180"/>
    <mergeCell ref="AU180:AZ180"/>
    <mergeCell ref="U180:X180"/>
    <mergeCell ref="Y180:AA180"/>
    <mergeCell ref="AB180:AC180"/>
    <mergeCell ref="AD180:AF180"/>
    <mergeCell ref="AG180:AI180"/>
    <mergeCell ref="AK179:AL179"/>
    <mergeCell ref="AM179:AN179"/>
    <mergeCell ref="AO179:AQ179"/>
    <mergeCell ref="AR179:AT179"/>
    <mergeCell ref="AU179:AZ179"/>
    <mergeCell ref="U179:X179"/>
    <mergeCell ref="Y179:AA179"/>
    <mergeCell ref="AB179:AC179"/>
    <mergeCell ref="AD179:AF179"/>
    <mergeCell ref="AG179:AI179"/>
    <mergeCell ref="AK184:AL184"/>
    <mergeCell ref="AM184:AN184"/>
    <mergeCell ref="AO184:AQ184"/>
    <mergeCell ref="AR184:AT184"/>
    <mergeCell ref="AU184:AZ184"/>
    <mergeCell ref="AK183:AL183"/>
    <mergeCell ref="AM183:AN183"/>
    <mergeCell ref="AO183:AQ183"/>
    <mergeCell ref="AR183:AT183"/>
    <mergeCell ref="AU183:AZ183"/>
    <mergeCell ref="U183:X183"/>
    <mergeCell ref="Y183:AA183"/>
    <mergeCell ref="AB183:AC183"/>
    <mergeCell ref="AD183:AF183"/>
    <mergeCell ref="AG183:AI183"/>
    <mergeCell ref="AK182:AL182"/>
    <mergeCell ref="AM182:AN182"/>
    <mergeCell ref="AO182:AQ182"/>
    <mergeCell ref="AR182:AT182"/>
    <mergeCell ref="AU182:AZ182"/>
    <mergeCell ref="U182:X182"/>
    <mergeCell ref="Y182:AA182"/>
    <mergeCell ref="AB182:AC182"/>
    <mergeCell ref="AD182:AF182"/>
    <mergeCell ref="AG182:AI182"/>
    <mergeCell ref="AK187:AL187"/>
    <mergeCell ref="AM187:AN187"/>
    <mergeCell ref="AO187:AQ187"/>
    <mergeCell ref="AR187:AT187"/>
    <mergeCell ref="AU187:AZ187"/>
    <mergeCell ref="AK186:AL186"/>
    <mergeCell ref="AM186:AN186"/>
    <mergeCell ref="AO186:AQ186"/>
    <mergeCell ref="AR186:AT186"/>
    <mergeCell ref="AU186:AZ186"/>
    <mergeCell ref="U186:X186"/>
    <mergeCell ref="Y186:AA186"/>
    <mergeCell ref="AB186:AC186"/>
    <mergeCell ref="AD186:AF186"/>
    <mergeCell ref="AG186:AI186"/>
    <mergeCell ref="AK185:AL185"/>
    <mergeCell ref="AM185:AN185"/>
    <mergeCell ref="AO185:AQ185"/>
    <mergeCell ref="AR185:AT185"/>
    <mergeCell ref="AU185:AZ185"/>
    <mergeCell ref="U185:X185"/>
    <mergeCell ref="Y185:AA185"/>
    <mergeCell ref="AB185:AC185"/>
    <mergeCell ref="AD185:AF185"/>
    <mergeCell ref="AG185:AI185"/>
    <mergeCell ref="AK190:AL190"/>
    <mergeCell ref="AM190:AN190"/>
    <mergeCell ref="AO190:AQ190"/>
    <mergeCell ref="AR190:AT190"/>
    <mergeCell ref="AU190:AZ190"/>
    <mergeCell ref="AK189:AL189"/>
    <mergeCell ref="AM189:AN189"/>
    <mergeCell ref="AO189:AQ189"/>
    <mergeCell ref="AR189:AT189"/>
    <mergeCell ref="AU189:AZ189"/>
    <mergeCell ref="U189:X189"/>
    <mergeCell ref="Y189:AA189"/>
    <mergeCell ref="AB189:AC189"/>
    <mergeCell ref="AD189:AF189"/>
    <mergeCell ref="AG189:AI189"/>
    <mergeCell ref="AK188:AL188"/>
    <mergeCell ref="AM188:AN188"/>
    <mergeCell ref="AO188:AQ188"/>
    <mergeCell ref="AR188:AT188"/>
    <mergeCell ref="AU188:AZ188"/>
    <mergeCell ref="U188:X188"/>
    <mergeCell ref="Y188:AA188"/>
    <mergeCell ref="AB188:AC188"/>
    <mergeCell ref="AD188:AF188"/>
    <mergeCell ref="AG188:AI188"/>
    <mergeCell ref="AK193:AL193"/>
    <mergeCell ref="AM193:AN193"/>
    <mergeCell ref="AO193:AQ193"/>
    <mergeCell ref="AR193:AT193"/>
    <mergeCell ref="AU193:AZ193"/>
    <mergeCell ref="AK192:AL192"/>
    <mergeCell ref="AM192:AN192"/>
    <mergeCell ref="AO192:AQ192"/>
    <mergeCell ref="AR192:AT192"/>
    <mergeCell ref="AU192:AZ192"/>
    <mergeCell ref="U192:X192"/>
    <mergeCell ref="Y192:AA192"/>
    <mergeCell ref="AB192:AC192"/>
    <mergeCell ref="AD192:AF192"/>
    <mergeCell ref="AG192:AI192"/>
    <mergeCell ref="AK191:AL191"/>
    <mergeCell ref="AM191:AN191"/>
    <mergeCell ref="AO191:AQ191"/>
    <mergeCell ref="AR191:AT191"/>
    <mergeCell ref="AU191:AZ191"/>
    <mergeCell ref="U191:X191"/>
    <mergeCell ref="Y191:AA191"/>
    <mergeCell ref="AB191:AC191"/>
    <mergeCell ref="AD191:AF191"/>
    <mergeCell ref="AG191:AI191"/>
    <mergeCell ref="AK196:AL196"/>
    <mergeCell ref="AM196:AN196"/>
    <mergeCell ref="AO196:AQ196"/>
    <mergeCell ref="AR196:AT196"/>
    <mergeCell ref="AU196:AZ196"/>
    <mergeCell ref="AK195:AL195"/>
    <mergeCell ref="AM195:AN195"/>
    <mergeCell ref="AO195:AQ195"/>
    <mergeCell ref="AR195:AT195"/>
    <mergeCell ref="AU195:AZ195"/>
    <mergeCell ref="U195:X195"/>
    <mergeCell ref="Y195:AA195"/>
    <mergeCell ref="AB195:AC195"/>
    <mergeCell ref="AD195:AF195"/>
    <mergeCell ref="AG195:AI195"/>
    <mergeCell ref="AK194:AL194"/>
    <mergeCell ref="AM194:AN194"/>
    <mergeCell ref="AO194:AQ194"/>
    <mergeCell ref="AR194:AT194"/>
    <mergeCell ref="AU194:AZ194"/>
    <mergeCell ref="U194:X194"/>
    <mergeCell ref="Y194:AA194"/>
    <mergeCell ref="AB194:AC194"/>
    <mergeCell ref="AD194:AF194"/>
    <mergeCell ref="AG194:AI194"/>
    <mergeCell ref="AK199:AL199"/>
    <mergeCell ref="AM199:AN199"/>
    <mergeCell ref="AO199:AQ199"/>
    <mergeCell ref="AR199:AT199"/>
    <mergeCell ref="AU199:AZ199"/>
    <mergeCell ref="AK198:AL198"/>
    <mergeCell ref="AM198:AN198"/>
    <mergeCell ref="AO198:AQ198"/>
    <mergeCell ref="AR198:AT198"/>
    <mergeCell ref="AU198:AZ198"/>
    <mergeCell ref="U198:X198"/>
    <mergeCell ref="Y198:AA198"/>
    <mergeCell ref="AB198:AC198"/>
    <mergeCell ref="AD198:AF198"/>
    <mergeCell ref="AG198:AI198"/>
    <mergeCell ref="AK197:AL197"/>
    <mergeCell ref="AM197:AN197"/>
    <mergeCell ref="AO197:AQ197"/>
    <mergeCell ref="AR197:AT197"/>
    <mergeCell ref="AU197:AZ197"/>
    <mergeCell ref="U197:X197"/>
    <mergeCell ref="Y197:AA197"/>
    <mergeCell ref="AB197:AC197"/>
    <mergeCell ref="AD197:AF197"/>
    <mergeCell ref="AG197:AI197"/>
    <mergeCell ref="AM202:AN202"/>
    <mergeCell ref="AO202:AQ202"/>
    <mergeCell ref="AR202:AT202"/>
    <mergeCell ref="AU202:AZ202"/>
    <mergeCell ref="AK201:AL201"/>
    <mergeCell ref="AM201:AN201"/>
    <mergeCell ref="AO201:AQ201"/>
    <mergeCell ref="AR201:AT201"/>
    <mergeCell ref="AU201:AZ201"/>
    <mergeCell ref="U201:X201"/>
    <mergeCell ref="Y201:AA201"/>
    <mergeCell ref="AB201:AC201"/>
    <mergeCell ref="AD201:AF201"/>
    <mergeCell ref="AG201:AI201"/>
    <mergeCell ref="AK200:AL200"/>
    <mergeCell ref="AM200:AN200"/>
    <mergeCell ref="AO200:AQ200"/>
    <mergeCell ref="AR200:AT200"/>
    <mergeCell ref="AU200:AZ200"/>
    <mergeCell ref="U200:X200"/>
    <mergeCell ref="Y200:AA200"/>
    <mergeCell ref="AB200:AC200"/>
    <mergeCell ref="AD200:AF200"/>
    <mergeCell ref="AG200:AI200"/>
    <mergeCell ref="AU206:AZ206"/>
    <mergeCell ref="B1:AZ1"/>
    <mergeCell ref="B2:AZ3"/>
    <mergeCell ref="B4:AZ4"/>
    <mergeCell ref="AO208:AQ208"/>
    <mergeCell ref="AD208:AF208"/>
    <mergeCell ref="AK205:AL205"/>
    <mergeCell ref="AM205:AN205"/>
    <mergeCell ref="AO205:AQ205"/>
    <mergeCell ref="AR205:AT205"/>
    <mergeCell ref="AU205:AZ205"/>
    <mergeCell ref="AK204:AL204"/>
    <mergeCell ref="AM204:AN204"/>
    <mergeCell ref="AO204:AQ204"/>
    <mergeCell ref="AR204:AT204"/>
    <mergeCell ref="AU204:AZ204"/>
    <mergeCell ref="U204:X204"/>
    <mergeCell ref="Y204:AA204"/>
    <mergeCell ref="AB204:AC204"/>
    <mergeCell ref="AD204:AF204"/>
    <mergeCell ref="AG204:AI204"/>
    <mergeCell ref="AK203:AL203"/>
    <mergeCell ref="AM203:AN203"/>
    <mergeCell ref="AO203:AQ203"/>
    <mergeCell ref="AR203:AT203"/>
    <mergeCell ref="AU203:AZ203"/>
    <mergeCell ref="U203:X203"/>
    <mergeCell ref="Y203:AA203"/>
    <mergeCell ref="AB203:AC203"/>
    <mergeCell ref="AD203:AF203"/>
    <mergeCell ref="AG203:AI203"/>
    <mergeCell ref="AK202:AL202"/>
  </mergeCells>
  <dataValidations count="2">
    <dataValidation type="list" allowBlank="1" showInputMessage="1" showErrorMessage="1" sqref="P19:Q206" xr:uid="{49AA1E6B-6C57-4C86-86BA-4D523C97E28D}">
      <formula1>$BC$24:$BC$31</formula1>
    </dataValidation>
    <dataValidation type="list" allowBlank="1" showInputMessage="1" showErrorMessage="1" sqref="AK19:AL206" xr:uid="{0F2C44C6-DCDE-4898-8CFC-87F09B7B03A1}">
      <formula1>$BC$21:$BC$22</formula1>
    </dataValidation>
  </dataValidations>
  <pageMargins left="0.15748031496063" right="0.15748031496063" top="0.65" bottom="0.31496062992126" header="0.17" footer="0.15748031496063"/>
  <pageSetup fitToHeight="0" orientation="landscape" horizontalDpi="1200" verticalDpi="1200" r:id="rId1"/>
  <headerFooter>
    <oddFooter>&amp;L&amp;A&amp;R&amp;P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theme="6" tint="-0.499984740745262"/>
    <pageSetUpPr autoPageBreaks="0" fitToPage="1"/>
  </sheetPr>
  <dimension ref="A1:BC208"/>
  <sheetViews>
    <sheetView showGridLines="0" showRowColHeaders="0" zoomScale="70" zoomScaleNormal="70" zoomScaleSheetLayoutView="40" workbookViewId="0">
      <pane xSplit="1" ySplit="18" topLeftCell="B19" activePane="bottomRight" state="frozen"/>
      <selection pane="topRight" activeCell="B1" sqref="B1"/>
      <selection pane="bottomLeft" activeCell="A19" sqref="A19"/>
      <selection pane="bottomRight" activeCell="AD21" sqref="AD21:AF21"/>
    </sheetView>
  </sheetViews>
  <sheetFormatPr defaultColWidth="11.42578125" defaultRowHeight="15.75" x14ac:dyDescent="0.2"/>
  <cols>
    <col min="1" max="4" width="7.7109375" style="23" customWidth="1"/>
    <col min="5" max="5" width="7.7109375" style="32" customWidth="1"/>
    <col min="6" max="8" width="7.7109375" style="23" customWidth="1"/>
    <col min="9" max="9" width="7.7109375" style="27" customWidth="1"/>
    <col min="10" max="35" width="7.7109375" style="23" customWidth="1"/>
    <col min="36" max="36" width="3.7109375" style="23" customWidth="1"/>
    <col min="37" max="46" width="7.7109375" style="23" customWidth="1"/>
    <col min="47" max="48" width="11.42578125" style="23" customWidth="1"/>
    <col min="49" max="50" width="11.42578125" style="23"/>
    <col min="51" max="51" width="11.42578125" style="23" customWidth="1"/>
    <col min="52" max="54" width="11.42578125" style="23"/>
    <col min="55" max="55" width="12.28515625" style="23" hidden="1" customWidth="1"/>
    <col min="56" max="16384" width="11.42578125" style="23"/>
  </cols>
  <sheetData>
    <row r="1" spans="2:52" ht="27" customHeight="1" x14ac:dyDescent="0.2">
      <c r="B1" s="129" t="str">
        <f>'Inv ID'!P27</f>
        <v>Inventory - 2023 / 2024</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row>
    <row r="2" spans="2:52" ht="24" customHeight="1" x14ac:dyDescent="0.2">
      <c r="B2" s="130">
        <f>'Inv ID'!H29</f>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row>
    <row r="3" spans="2:52" ht="27" customHeight="1" x14ac:dyDescent="0.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row>
    <row r="4" spans="2:52" ht="41.25" customHeight="1" x14ac:dyDescent="0.2">
      <c r="B4" s="131" t="str">
        <f>CONCATENATE('Page 9-11 Inv'!C85," ",'Page 9-11 Inv'!D85)</f>
        <v>1580 - Field Equipment</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row>
    <row r="5" spans="2:52" ht="16.5" customHeight="1" thickBot="1" x14ac:dyDescent="0.25"/>
    <row r="6" spans="2:52" ht="32.25" customHeight="1" thickTop="1" x14ac:dyDescent="0.2">
      <c r="B6" s="208" t="str">
        <f>IF($BC$19=2,"CATÉGORIES","CATEGORY")</f>
        <v>CATEGORY</v>
      </c>
      <c r="C6" s="176"/>
      <c r="D6" s="176" t="str">
        <f>IF($BC$19=2,"NOM","NAME")</f>
        <v>NAME</v>
      </c>
      <c r="E6" s="176"/>
      <c r="F6" s="176"/>
      <c r="G6" s="176"/>
      <c r="H6" s="171" t="str">
        <f>IF($BC$19=2,"MONTANT TOTAL - ACHAT","TOTAL AMOUNT - PURCHASE")</f>
        <v>TOTAL AMOUNT - PURCHASE</v>
      </c>
      <c r="I6" s="171"/>
      <c r="J6" s="171"/>
      <c r="K6" s="171" t="str">
        <f>IF($BC$19=2,"MONTANT TOTAL - REMPLACEMENT","TOTAL AMOUNT - REPLACEMENT")</f>
        <v>TOTAL AMOUNT - REPLACEMENT</v>
      </c>
      <c r="L6" s="171"/>
      <c r="M6" s="172"/>
      <c r="O6" s="174" t="str">
        <f>IF($BC$19=2,"CATÉGORIES","CATEGORY")</f>
        <v>CATEGORY</v>
      </c>
      <c r="P6" s="175"/>
      <c r="Q6" s="176" t="str">
        <f>IF($BC$19=2,"NOM","NAME")</f>
        <v>NAME</v>
      </c>
      <c r="R6" s="176"/>
      <c r="S6" s="176"/>
      <c r="T6" s="176"/>
      <c r="U6" s="171" t="str">
        <f>IF($BC$19=2,"MONTANT TOTAL - ACHAT","TOTAL AMOUNT - PURCHASE")</f>
        <v>TOTAL AMOUNT - PURCHASE</v>
      </c>
      <c r="V6" s="171"/>
      <c r="W6" s="171"/>
      <c r="X6" s="171" t="str">
        <f>IF($BC$19=2,"MONTANT TOTAL - REMPLACEMENT","TOTAL AMOUNT - REPLACEMENT")</f>
        <v>TOTAL AMOUNT - REPLACEMENT</v>
      </c>
      <c r="Y6" s="171"/>
      <c r="Z6" s="172"/>
      <c r="AF6" s="27"/>
    </row>
    <row r="7" spans="2:52" ht="33" customHeight="1" x14ac:dyDescent="0.2">
      <c r="B7" s="156" t="s">
        <v>62</v>
      </c>
      <c r="C7" s="157"/>
      <c r="D7" s="239"/>
      <c r="E7" s="239"/>
      <c r="F7" s="239"/>
      <c r="G7" s="239"/>
      <c r="H7" s="160">
        <f>SUMIF($P$19:$Q$206,B7,$AG$19:$AI$206)</f>
        <v>0</v>
      </c>
      <c r="I7" s="160"/>
      <c r="J7" s="160"/>
      <c r="K7" s="160">
        <f>SUMIF($P$19:$Q$206,B7,$AR$19:$AT$206)</f>
        <v>0</v>
      </c>
      <c r="L7" s="160"/>
      <c r="M7" s="161"/>
      <c r="O7" s="156" t="s">
        <v>66</v>
      </c>
      <c r="P7" s="157"/>
      <c r="Q7" s="239"/>
      <c r="R7" s="239"/>
      <c r="S7" s="239"/>
      <c r="T7" s="239"/>
      <c r="U7" s="160">
        <f>SUMIF($P$19:$Q$206,O7,$AG$19:$AI$206)</f>
        <v>0</v>
      </c>
      <c r="V7" s="160"/>
      <c r="W7" s="160"/>
      <c r="X7" s="160">
        <f>SUMIF($P$19:$Q$206,O7,$AR$19:$AT$206)</f>
        <v>0</v>
      </c>
      <c r="Y7" s="160"/>
      <c r="Z7" s="161"/>
      <c r="AF7" s="27"/>
    </row>
    <row r="8" spans="2:52" ht="33" customHeight="1" x14ac:dyDescent="0.2">
      <c r="B8" s="156" t="s">
        <v>63</v>
      </c>
      <c r="C8" s="157"/>
      <c r="D8" s="239"/>
      <c r="E8" s="239"/>
      <c r="F8" s="239"/>
      <c r="G8" s="239"/>
      <c r="H8" s="160">
        <f>SUMIF($P$19:$Q$206,B8,$AG$19:$AI$206)</f>
        <v>0</v>
      </c>
      <c r="I8" s="160"/>
      <c r="J8" s="160"/>
      <c r="K8" s="160">
        <f>SUMIF($P$19:$Q$206,B8,$AR$19:$AT$206)</f>
        <v>0</v>
      </c>
      <c r="L8" s="160"/>
      <c r="M8" s="161"/>
      <c r="O8" s="156" t="s">
        <v>67</v>
      </c>
      <c r="P8" s="157"/>
      <c r="Q8" s="239"/>
      <c r="R8" s="239"/>
      <c r="S8" s="239"/>
      <c r="T8" s="239"/>
      <c r="U8" s="160">
        <f>SUMIF($P$19:$Q$206,O8,$AG$19:$AI$206)</f>
        <v>0</v>
      </c>
      <c r="V8" s="160"/>
      <c r="W8" s="160"/>
      <c r="X8" s="160">
        <f>SUMIF($P$19:$Q$206,O8,$AR$19:$AT$206)</f>
        <v>0</v>
      </c>
      <c r="Y8" s="160"/>
      <c r="Z8" s="161"/>
      <c r="AF8" s="27"/>
    </row>
    <row r="9" spans="2:52" ht="33" customHeight="1" x14ac:dyDescent="0.2">
      <c r="B9" s="156" t="s">
        <v>64</v>
      </c>
      <c r="C9" s="157"/>
      <c r="D9" s="239"/>
      <c r="E9" s="239"/>
      <c r="F9" s="239"/>
      <c r="G9" s="239"/>
      <c r="H9" s="160">
        <f>SUMIF($P$19:$Q$206,B9,$AG$19:$AI$206)</f>
        <v>0</v>
      </c>
      <c r="I9" s="160"/>
      <c r="J9" s="160"/>
      <c r="K9" s="160">
        <f>SUMIF($P$19:$Q$206,B9,$AR$19:$AT$206)</f>
        <v>0</v>
      </c>
      <c r="L9" s="160"/>
      <c r="M9" s="161"/>
      <c r="O9" s="156" t="s">
        <v>68</v>
      </c>
      <c r="P9" s="157"/>
      <c r="Q9" s="238"/>
      <c r="R9" s="233"/>
      <c r="S9" s="233"/>
      <c r="T9" s="233"/>
      <c r="U9" s="160">
        <f>SUMIF($P$19:$Q$206,O9,$AG$19:$AI$206)</f>
        <v>0</v>
      </c>
      <c r="V9" s="160"/>
      <c r="W9" s="160"/>
      <c r="X9" s="160">
        <f>SUMIF($P$19:$Q$206,O9,$AR$19:$AT$206)</f>
        <v>0</v>
      </c>
      <c r="Y9" s="160"/>
      <c r="Z9" s="161"/>
      <c r="AF9" s="27"/>
    </row>
    <row r="10" spans="2:52" ht="33" customHeight="1" thickBot="1" x14ac:dyDescent="0.25">
      <c r="B10" s="158" t="s">
        <v>65</v>
      </c>
      <c r="C10" s="159"/>
      <c r="D10" s="241"/>
      <c r="E10" s="241"/>
      <c r="F10" s="241"/>
      <c r="G10" s="241"/>
      <c r="H10" s="154">
        <f>SUMIF($P$19:$Q$206,B10,$AG$19:$AI$206)</f>
        <v>0</v>
      </c>
      <c r="I10" s="154"/>
      <c r="J10" s="154"/>
      <c r="K10" s="154">
        <f>SUMIF($P$19:$Q$206,B10,$AR$19:$AT$206)</f>
        <v>0</v>
      </c>
      <c r="L10" s="154"/>
      <c r="M10" s="155"/>
      <c r="O10" s="158" t="s">
        <v>69</v>
      </c>
      <c r="P10" s="159"/>
      <c r="Q10" s="165" t="str">
        <f>IF($BC$19=2,"Autres","Others")</f>
        <v>Others</v>
      </c>
      <c r="R10" s="166"/>
      <c r="S10" s="166"/>
      <c r="T10" s="166"/>
      <c r="U10" s="154">
        <f>SUMIF($P$19:$Q$206,O10,$AG$19:$AI$206)</f>
        <v>0</v>
      </c>
      <c r="V10" s="154"/>
      <c r="W10" s="154"/>
      <c r="X10" s="154">
        <f>SUMIF($P$19:$Q$206,O10,$AR$19:$AT$206)</f>
        <v>0</v>
      </c>
      <c r="Y10" s="154"/>
      <c r="Z10" s="155"/>
      <c r="AF10" s="27"/>
    </row>
    <row r="11" spans="2:52" ht="16.5" hidden="1" customHeight="1" thickTop="1" x14ac:dyDescent="0.2">
      <c r="E11" s="23"/>
      <c r="K11" s="26"/>
      <c r="AF11" s="27"/>
    </row>
    <row r="12" spans="2:52" hidden="1" x14ac:dyDescent="0.2">
      <c r="E12" s="23"/>
      <c r="K12" s="26"/>
    </row>
    <row r="13" spans="2:52" hidden="1" x14ac:dyDescent="0.2">
      <c r="E13" s="23"/>
      <c r="K13" s="26"/>
    </row>
    <row r="14" spans="2:52" hidden="1" x14ac:dyDescent="0.2">
      <c r="E14" s="23"/>
      <c r="K14" s="26"/>
    </row>
    <row r="15" spans="2:52" ht="17.25" thickTop="1" thickBot="1" x14ac:dyDescent="0.25">
      <c r="E15" s="23"/>
      <c r="K15" s="26"/>
    </row>
    <row r="16" spans="2:52" ht="36" customHeight="1" thickTop="1" x14ac:dyDescent="0.2">
      <c r="B16" s="218" t="str">
        <f>IF($BC$19=2,"Nom abrégé
(Champ obligatoire)","Short Name
(Mandatory Field)")</f>
        <v>Short Name
(Mandatory Field)</v>
      </c>
      <c r="C16" s="219"/>
      <c r="D16" s="219"/>
      <c r="E16" s="219"/>
      <c r="F16" s="215" t="str">
        <f>IF($BC$19=2,"Numéro de série","Serial Number")</f>
        <v>Serial Number</v>
      </c>
      <c r="G16" s="215"/>
      <c r="H16" s="215"/>
      <c r="I16" s="215"/>
      <c r="J16" s="215" t="str">
        <f>IF($BC$19=2,"Description","Description")</f>
        <v>Description</v>
      </c>
      <c r="K16" s="215"/>
      <c r="L16" s="215"/>
      <c r="M16" s="215"/>
      <c r="N16" s="215"/>
      <c r="O16" s="215"/>
      <c r="P16" s="215" t="str">
        <f>IF($BC$19=2,"Catégorie","Category")</f>
        <v>Category</v>
      </c>
      <c r="Q16" s="215"/>
      <c r="R16" s="215" t="str">
        <f>IF($BC$19=2,"Marque","Make")</f>
        <v>Make</v>
      </c>
      <c r="S16" s="215"/>
      <c r="T16" s="215"/>
      <c r="U16" s="226" t="str">
        <f>IF($BC$19=2,"Modèle","Model")</f>
        <v>Model</v>
      </c>
      <c r="V16" s="145"/>
      <c r="W16" s="145"/>
      <c r="X16" s="146"/>
      <c r="Y16" s="229" t="str">
        <f>IF($BC$19=2,"ACHAT","PURCHASE")</f>
        <v>PURCHASE</v>
      </c>
      <c r="Z16" s="182"/>
      <c r="AA16" s="182"/>
      <c r="AB16" s="182"/>
      <c r="AC16" s="182"/>
      <c r="AD16" s="182"/>
      <c r="AE16" s="182"/>
      <c r="AF16" s="182"/>
      <c r="AG16" s="182"/>
      <c r="AH16" s="182"/>
      <c r="AI16" s="230"/>
      <c r="AJ16" s="45"/>
      <c r="AK16" s="181" t="str">
        <f>IF($BC$19=2,"REMPLACEMENT","REPLACEMENT")</f>
        <v>REPLACEMENT</v>
      </c>
      <c r="AL16" s="182"/>
      <c r="AM16" s="182"/>
      <c r="AN16" s="182"/>
      <c r="AO16" s="182"/>
      <c r="AP16" s="182"/>
      <c r="AQ16" s="182"/>
      <c r="AR16" s="182"/>
      <c r="AS16" s="182"/>
      <c r="AT16" s="182"/>
      <c r="AU16" s="144" t="str">
        <f>IF($BC$19=2,"Commentaires","Comments")</f>
        <v>Comments</v>
      </c>
      <c r="AV16" s="145"/>
      <c r="AW16" s="145"/>
      <c r="AX16" s="145"/>
      <c r="AY16" s="145"/>
      <c r="AZ16" s="146"/>
    </row>
    <row r="17" spans="1:55" ht="36" customHeight="1" x14ac:dyDescent="0.2">
      <c r="B17" s="220"/>
      <c r="C17" s="221"/>
      <c r="D17" s="221"/>
      <c r="E17" s="221"/>
      <c r="F17" s="216"/>
      <c r="G17" s="216"/>
      <c r="H17" s="216"/>
      <c r="I17" s="216"/>
      <c r="J17" s="216"/>
      <c r="K17" s="216"/>
      <c r="L17" s="216"/>
      <c r="M17" s="216"/>
      <c r="N17" s="216"/>
      <c r="O17" s="216"/>
      <c r="P17" s="216"/>
      <c r="Q17" s="216"/>
      <c r="R17" s="216"/>
      <c r="S17" s="216"/>
      <c r="T17" s="216"/>
      <c r="U17" s="227"/>
      <c r="V17" s="148"/>
      <c r="W17" s="148"/>
      <c r="X17" s="149"/>
      <c r="Y17" s="231"/>
      <c r="Z17" s="184"/>
      <c r="AA17" s="184"/>
      <c r="AB17" s="184"/>
      <c r="AC17" s="184"/>
      <c r="AD17" s="184"/>
      <c r="AE17" s="184"/>
      <c r="AF17" s="184"/>
      <c r="AG17" s="184"/>
      <c r="AH17" s="184"/>
      <c r="AI17" s="232"/>
      <c r="AJ17" s="46"/>
      <c r="AK17" s="183" t="str">
        <f>CONCATENATE('Inv ID'!I26," / ",'Inv ID'!J26)</f>
        <v>2023 / 2024</v>
      </c>
      <c r="AL17" s="184"/>
      <c r="AM17" s="184"/>
      <c r="AN17" s="184"/>
      <c r="AO17" s="184"/>
      <c r="AP17" s="184"/>
      <c r="AQ17" s="184"/>
      <c r="AR17" s="184"/>
      <c r="AS17" s="184"/>
      <c r="AT17" s="184"/>
      <c r="AU17" s="147"/>
      <c r="AV17" s="148"/>
      <c r="AW17" s="148"/>
      <c r="AX17" s="148"/>
      <c r="AY17" s="148"/>
      <c r="AZ17" s="149"/>
    </row>
    <row r="18" spans="1:55" ht="45.75" customHeight="1" thickBot="1" x14ac:dyDescent="0.25">
      <c r="B18" s="222"/>
      <c r="C18" s="223"/>
      <c r="D18" s="223"/>
      <c r="E18" s="223"/>
      <c r="F18" s="217"/>
      <c r="G18" s="217"/>
      <c r="H18" s="217"/>
      <c r="I18" s="217"/>
      <c r="J18" s="217"/>
      <c r="K18" s="217"/>
      <c r="L18" s="217"/>
      <c r="M18" s="217"/>
      <c r="N18" s="217"/>
      <c r="O18" s="217"/>
      <c r="P18" s="217"/>
      <c r="Q18" s="217"/>
      <c r="R18" s="217"/>
      <c r="S18" s="217"/>
      <c r="T18" s="217"/>
      <c r="U18" s="228"/>
      <c r="V18" s="151"/>
      <c r="W18" s="151"/>
      <c r="X18" s="152"/>
      <c r="Y18" s="201" t="str">
        <f>IF($BC$19=2,"Date
jj/mm/aaaa","Date
dd/mm/yyyy")</f>
        <v>Date
dd/mm/yyyy</v>
      </c>
      <c r="Z18" s="202"/>
      <c r="AA18" s="203"/>
      <c r="AB18" s="207" t="str">
        <f>IF($BC$19=2,"Quantité","Quantity")</f>
        <v>Quantity</v>
      </c>
      <c r="AC18" s="207"/>
      <c r="AD18" s="207" t="str">
        <f>IF($BC$19=2,"Prix unitaire","Unit Price")</f>
        <v>Unit Price</v>
      </c>
      <c r="AE18" s="207"/>
      <c r="AF18" s="207"/>
      <c r="AG18" s="205" t="str">
        <f>IF($BC$19=2,"Montant Total - 
Achat","Total Amount -
Purchase")</f>
        <v>Total Amount -
Purchase</v>
      </c>
      <c r="AH18" s="205"/>
      <c r="AI18" s="205"/>
      <c r="AJ18" s="47"/>
      <c r="AK18" s="206" t="str">
        <f>IF($BC$19=2,"Assuré
√","Insured
√")</f>
        <v>Insured
√</v>
      </c>
      <c r="AL18" s="203"/>
      <c r="AM18" s="204" t="str">
        <f>IF($BC$19=2,"Quantité","Quantity")</f>
        <v>Quantity</v>
      </c>
      <c r="AN18" s="204"/>
      <c r="AO18" s="204" t="str">
        <f>IF($BC$19=2,"Prix unitaire","Unit Price")</f>
        <v>Unit Price</v>
      </c>
      <c r="AP18" s="204"/>
      <c r="AQ18" s="204"/>
      <c r="AR18" s="204" t="str">
        <f>IF($BC$19=2,"Montant Total - Remplacement","Total Amount -Replacement")</f>
        <v>Total Amount -Replacement</v>
      </c>
      <c r="AS18" s="204"/>
      <c r="AT18" s="206"/>
      <c r="AU18" s="150"/>
      <c r="AV18" s="151"/>
      <c r="AW18" s="151"/>
      <c r="AX18" s="151"/>
      <c r="AY18" s="151"/>
      <c r="AZ18" s="152"/>
    </row>
    <row r="19" spans="1:55" ht="36" customHeight="1" thickTop="1" x14ac:dyDescent="0.2">
      <c r="A19" s="73">
        <v>1</v>
      </c>
      <c r="B19" s="224"/>
      <c r="C19" s="225"/>
      <c r="D19" s="225"/>
      <c r="E19" s="225"/>
      <c r="F19" s="225"/>
      <c r="G19" s="225"/>
      <c r="H19" s="225"/>
      <c r="I19" s="225"/>
      <c r="J19" s="225"/>
      <c r="K19" s="225"/>
      <c r="L19" s="225"/>
      <c r="M19" s="225"/>
      <c r="N19" s="225"/>
      <c r="O19" s="225"/>
      <c r="P19" s="188"/>
      <c r="Q19" s="188"/>
      <c r="R19" s="211"/>
      <c r="S19" s="211"/>
      <c r="T19" s="211"/>
      <c r="U19" s="212"/>
      <c r="V19" s="142"/>
      <c r="W19" s="142"/>
      <c r="X19" s="143"/>
      <c r="Y19" s="213"/>
      <c r="Z19" s="214"/>
      <c r="AA19" s="214"/>
      <c r="AB19" s="210"/>
      <c r="AC19" s="210"/>
      <c r="AD19" s="249"/>
      <c r="AE19" s="250"/>
      <c r="AF19" s="251"/>
      <c r="AG19" s="187">
        <f t="shared" ref="AG19:AG50" si="0">AD19*AB19</f>
        <v>0</v>
      </c>
      <c r="AH19" s="187"/>
      <c r="AI19" s="187"/>
      <c r="AJ19" s="52"/>
      <c r="AK19" s="188"/>
      <c r="AL19" s="188"/>
      <c r="AM19" s="210"/>
      <c r="AN19" s="210"/>
      <c r="AO19" s="249"/>
      <c r="AP19" s="250"/>
      <c r="AQ19" s="251"/>
      <c r="AR19" s="187">
        <f t="shared" ref="AR19:AR50" si="1">AO19*AM19</f>
        <v>0</v>
      </c>
      <c r="AS19" s="187"/>
      <c r="AT19" s="200"/>
      <c r="AU19" s="141"/>
      <c r="AV19" s="142"/>
      <c r="AW19" s="142"/>
      <c r="AX19" s="142"/>
      <c r="AY19" s="142"/>
      <c r="AZ19" s="143"/>
      <c r="BC19" s="83">
        <f>'Inv ID'!O25</f>
        <v>1</v>
      </c>
    </row>
    <row r="20" spans="1:55" ht="36" customHeight="1" x14ac:dyDescent="0.2">
      <c r="A20" s="73">
        <v>2</v>
      </c>
      <c r="B20" s="170"/>
      <c r="C20" s="167"/>
      <c r="D20" s="167"/>
      <c r="E20" s="167"/>
      <c r="F20" s="167"/>
      <c r="G20" s="167"/>
      <c r="H20" s="167"/>
      <c r="I20" s="167"/>
      <c r="J20" s="167"/>
      <c r="K20" s="167"/>
      <c r="L20" s="167"/>
      <c r="M20" s="167"/>
      <c r="N20" s="167"/>
      <c r="O20" s="167"/>
      <c r="P20" s="168"/>
      <c r="Q20" s="168"/>
      <c r="R20" s="169"/>
      <c r="S20" s="169"/>
      <c r="T20" s="169"/>
      <c r="U20" s="134"/>
      <c r="V20" s="135"/>
      <c r="W20" s="135"/>
      <c r="X20" s="136"/>
      <c r="Y20" s="132"/>
      <c r="Z20" s="133"/>
      <c r="AA20" s="133"/>
      <c r="AB20" s="186"/>
      <c r="AC20" s="186"/>
      <c r="AD20" s="246"/>
      <c r="AE20" s="247"/>
      <c r="AF20" s="248"/>
      <c r="AG20" s="187">
        <f t="shared" si="0"/>
        <v>0</v>
      </c>
      <c r="AH20" s="187"/>
      <c r="AI20" s="187"/>
      <c r="AJ20" s="53"/>
      <c r="AK20" s="188"/>
      <c r="AL20" s="188"/>
      <c r="AM20" s="186"/>
      <c r="AN20" s="186"/>
      <c r="AO20" s="246"/>
      <c r="AP20" s="247"/>
      <c r="AQ20" s="248"/>
      <c r="AR20" s="187">
        <f t="shared" si="1"/>
        <v>0</v>
      </c>
      <c r="AS20" s="187"/>
      <c r="AT20" s="200"/>
      <c r="AU20" s="137"/>
      <c r="AV20" s="135"/>
      <c r="AW20" s="135"/>
      <c r="AX20" s="135"/>
      <c r="AY20" s="135"/>
      <c r="AZ20" s="136"/>
      <c r="BC20" s="25" t="str">
        <f>LEFT(B7,4)</f>
        <v>1580</v>
      </c>
    </row>
    <row r="21" spans="1:55" ht="36" customHeight="1" x14ac:dyDescent="0.2">
      <c r="A21" s="73">
        <v>3</v>
      </c>
      <c r="B21" s="170"/>
      <c r="C21" s="167"/>
      <c r="D21" s="167"/>
      <c r="E21" s="167"/>
      <c r="F21" s="167"/>
      <c r="G21" s="167"/>
      <c r="H21" s="167"/>
      <c r="I21" s="167"/>
      <c r="J21" s="167"/>
      <c r="K21" s="167"/>
      <c r="L21" s="167"/>
      <c r="M21" s="167"/>
      <c r="N21" s="167"/>
      <c r="O21" s="167"/>
      <c r="P21" s="168"/>
      <c r="Q21" s="168"/>
      <c r="R21" s="169"/>
      <c r="S21" s="169"/>
      <c r="T21" s="169"/>
      <c r="U21" s="134"/>
      <c r="V21" s="135"/>
      <c r="W21" s="135"/>
      <c r="X21" s="136"/>
      <c r="Y21" s="132"/>
      <c r="Z21" s="133"/>
      <c r="AA21" s="133"/>
      <c r="AB21" s="186"/>
      <c r="AC21" s="186"/>
      <c r="AD21" s="246"/>
      <c r="AE21" s="247"/>
      <c r="AF21" s="248"/>
      <c r="AG21" s="187">
        <f t="shared" si="0"/>
        <v>0</v>
      </c>
      <c r="AH21" s="187"/>
      <c r="AI21" s="187"/>
      <c r="AJ21" s="53"/>
      <c r="AK21" s="188"/>
      <c r="AL21" s="188"/>
      <c r="AM21" s="186"/>
      <c r="AN21" s="186"/>
      <c r="AO21" s="246"/>
      <c r="AP21" s="247"/>
      <c r="AQ21" s="248"/>
      <c r="AR21" s="187">
        <f t="shared" si="1"/>
        <v>0</v>
      </c>
      <c r="AS21" s="187"/>
      <c r="AT21" s="200"/>
      <c r="AU21" s="137"/>
      <c r="AV21" s="135"/>
      <c r="AW21" s="135"/>
      <c r="AX21" s="135"/>
      <c r="AY21" s="135"/>
      <c r="AZ21" s="136"/>
    </row>
    <row r="22" spans="1:55" ht="36" customHeight="1" x14ac:dyDescent="0.2">
      <c r="A22" s="73">
        <v>4</v>
      </c>
      <c r="B22" s="170"/>
      <c r="C22" s="167"/>
      <c r="D22" s="167"/>
      <c r="E22" s="167"/>
      <c r="F22" s="167"/>
      <c r="G22" s="167"/>
      <c r="H22" s="167"/>
      <c r="I22" s="167"/>
      <c r="J22" s="167"/>
      <c r="K22" s="167"/>
      <c r="L22" s="167"/>
      <c r="M22" s="167"/>
      <c r="N22" s="167"/>
      <c r="O22" s="167"/>
      <c r="P22" s="168"/>
      <c r="Q22" s="168"/>
      <c r="R22" s="169"/>
      <c r="S22" s="169"/>
      <c r="T22" s="169"/>
      <c r="U22" s="134"/>
      <c r="V22" s="135"/>
      <c r="W22" s="135"/>
      <c r="X22" s="136"/>
      <c r="Y22" s="132"/>
      <c r="Z22" s="133"/>
      <c r="AA22" s="133"/>
      <c r="AB22" s="186"/>
      <c r="AC22" s="186"/>
      <c r="AD22" s="246"/>
      <c r="AE22" s="247"/>
      <c r="AF22" s="248"/>
      <c r="AG22" s="187">
        <f t="shared" si="0"/>
        <v>0</v>
      </c>
      <c r="AH22" s="187"/>
      <c r="AI22" s="187"/>
      <c r="AJ22" s="53"/>
      <c r="AK22" s="188"/>
      <c r="AL22" s="188"/>
      <c r="AM22" s="186"/>
      <c r="AN22" s="186"/>
      <c r="AO22" s="246"/>
      <c r="AP22" s="247"/>
      <c r="AQ22" s="248"/>
      <c r="AR22" s="187">
        <f t="shared" si="1"/>
        <v>0</v>
      </c>
      <c r="AS22" s="187"/>
      <c r="AT22" s="200"/>
      <c r="AU22" s="137"/>
      <c r="AV22" s="135"/>
      <c r="AW22" s="135"/>
      <c r="AX22" s="135"/>
      <c r="AY22" s="135"/>
      <c r="AZ22" s="136"/>
      <c r="BC22" s="44" t="s">
        <v>1</v>
      </c>
    </row>
    <row r="23" spans="1:55" ht="36" customHeight="1" x14ac:dyDescent="0.2">
      <c r="A23" s="73">
        <v>5</v>
      </c>
      <c r="B23" s="170"/>
      <c r="C23" s="167"/>
      <c r="D23" s="167"/>
      <c r="E23" s="167"/>
      <c r="F23" s="167"/>
      <c r="G23" s="167"/>
      <c r="H23" s="167"/>
      <c r="I23" s="167"/>
      <c r="J23" s="167"/>
      <c r="K23" s="167"/>
      <c r="L23" s="167"/>
      <c r="M23" s="167"/>
      <c r="N23" s="167"/>
      <c r="O23" s="167"/>
      <c r="P23" s="168"/>
      <c r="Q23" s="168"/>
      <c r="R23" s="169"/>
      <c r="S23" s="169"/>
      <c r="T23" s="169"/>
      <c r="U23" s="134"/>
      <c r="V23" s="135"/>
      <c r="W23" s="135"/>
      <c r="X23" s="136"/>
      <c r="Y23" s="132"/>
      <c r="Z23" s="133"/>
      <c r="AA23" s="133"/>
      <c r="AB23" s="186"/>
      <c r="AC23" s="186"/>
      <c r="AD23" s="246"/>
      <c r="AE23" s="247"/>
      <c r="AF23" s="248"/>
      <c r="AG23" s="187">
        <f t="shared" si="0"/>
        <v>0</v>
      </c>
      <c r="AH23" s="187"/>
      <c r="AI23" s="187"/>
      <c r="AJ23" s="53"/>
      <c r="AK23" s="188"/>
      <c r="AL23" s="188"/>
      <c r="AM23" s="186"/>
      <c r="AN23" s="186"/>
      <c r="AO23" s="246"/>
      <c r="AP23" s="247"/>
      <c r="AQ23" s="248"/>
      <c r="AR23" s="187">
        <f t="shared" si="1"/>
        <v>0</v>
      </c>
      <c r="AS23" s="187"/>
      <c r="AT23" s="200"/>
      <c r="AU23" s="137"/>
      <c r="AV23" s="135"/>
      <c r="AW23" s="135"/>
      <c r="AX23" s="135"/>
      <c r="AY23" s="135"/>
      <c r="AZ23" s="136"/>
    </row>
    <row r="24" spans="1:55" ht="36" customHeight="1" x14ac:dyDescent="0.2">
      <c r="A24" s="73">
        <v>6</v>
      </c>
      <c r="B24" s="170"/>
      <c r="C24" s="167"/>
      <c r="D24" s="167"/>
      <c r="E24" s="167"/>
      <c r="F24" s="167"/>
      <c r="G24" s="167"/>
      <c r="H24" s="167"/>
      <c r="I24" s="167"/>
      <c r="J24" s="167"/>
      <c r="K24" s="167"/>
      <c r="L24" s="167"/>
      <c r="M24" s="167"/>
      <c r="N24" s="167"/>
      <c r="O24" s="167"/>
      <c r="P24" s="168"/>
      <c r="Q24" s="168"/>
      <c r="R24" s="169"/>
      <c r="S24" s="169"/>
      <c r="T24" s="169"/>
      <c r="U24" s="134"/>
      <c r="V24" s="135"/>
      <c r="W24" s="135"/>
      <c r="X24" s="136"/>
      <c r="Y24" s="132"/>
      <c r="Z24" s="133"/>
      <c r="AA24" s="133"/>
      <c r="AB24" s="186"/>
      <c r="AC24" s="186"/>
      <c r="AD24" s="246"/>
      <c r="AE24" s="247"/>
      <c r="AF24" s="248"/>
      <c r="AG24" s="187">
        <f t="shared" si="0"/>
        <v>0</v>
      </c>
      <c r="AH24" s="187"/>
      <c r="AI24" s="187"/>
      <c r="AJ24" s="53"/>
      <c r="AK24" s="188"/>
      <c r="AL24" s="188"/>
      <c r="AM24" s="186"/>
      <c r="AN24" s="186"/>
      <c r="AO24" s="246"/>
      <c r="AP24" s="247"/>
      <c r="AQ24" s="248"/>
      <c r="AR24" s="187">
        <f t="shared" si="1"/>
        <v>0</v>
      </c>
      <c r="AS24" s="187"/>
      <c r="AT24" s="200"/>
      <c r="AU24" s="137"/>
      <c r="AV24" s="135"/>
      <c r="AW24" s="135"/>
      <c r="AX24" s="135"/>
      <c r="AY24" s="135"/>
      <c r="AZ24" s="136"/>
      <c r="BC24" s="27" t="str">
        <f>B7</f>
        <v>1580-1</v>
      </c>
    </row>
    <row r="25" spans="1:55" ht="36" customHeight="1" x14ac:dyDescent="0.2">
      <c r="A25" s="73">
        <v>7</v>
      </c>
      <c r="B25" s="170"/>
      <c r="C25" s="167"/>
      <c r="D25" s="167"/>
      <c r="E25" s="167"/>
      <c r="F25" s="167"/>
      <c r="G25" s="167"/>
      <c r="H25" s="167"/>
      <c r="I25" s="167"/>
      <c r="J25" s="167"/>
      <c r="K25" s="167"/>
      <c r="L25" s="167"/>
      <c r="M25" s="167"/>
      <c r="N25" s="167"/>
      <c r="O25" s="167"/>
      <c r="P25" s="168"/>
      <c r="Q25" s="168"/>
      <c r="R25" s="169"/>
      <c r="S25" s="169"/>
      <c r="T25" s="169"/>
      <c r="U25" s="134"/>
      <c r="V25" s="135"/>
      <c r="W25" s="135"/>
      <c r="X25" s="136"/>
      <c r="Y25" s="132"/>
      <c r="Z25" s="133"/>
      <c r="AA25" s="133"/>
      <c r="AB25" s="186"/>
      <c r="AC25" s="186"/>
      <c r="AD25" s="246"/>
      <c r="AE25" s="247"/>
      <c r="AF25" s="248"/>
      <c r="AG25" s="187">
        <f t="shared" si="0"/>
        <v>0</v>
      </c>
      <c r="AH25" s="187"/>
      <c r="AI25" s="187"/>
      <c r="AJ25" s="53"/>
      <c r="AK25" s="188"/>
      <c r="AL25" s="188"/>
      <c r="AM25" s="186"/>
      <c r="AN25" s="186"/>
      <c r="AO25" s="246"/>
      <c r="AP25" s="247"/>
      <c r="AQ25" s="248"/>
      <c r="AR25" s="187">
        <f t="shared" si="1"/>
        <v>0</v>
      </c>
      <c r="AS25" s="187"/>
      <c r="AT25" s="200"/>
      <c r="AU25" s="137"/>
      <c r="AV25" s="135"/>
      <c r="AW25" s="135"/>
      <c r="AX25" s="135"/>
      <c r="AY25" s="135"/>
      <c r="AZ25" s="136"/>
      <c r="BC25" s="27" t="str">
        <f>B8</f>
        <v>1580-2</v>
      </c>
    </row>
    <row r="26" spans="1:55" ht="36" customHeight="1" x14ac:dyDescent="0.2">
      <c r="A26" s="73">
        <v>8</v>
      </c>
      <c r="B26" s="170"/>
      <c r="C26" s="167"/>
      <c r="D26" s="167"/>
      <c r="E26" s="167"/>
      <c r="F26" s="167"/>
      <c r="G26" s="167"/>
      <c r="H26" s="167"/>
      <c r="I26" s="167"/>
      <c r="J26" s="167"/>
      <c r="K26" s="167"/>
      <c r="L26" s="167"/>
      <c r="M26" s="167"/>
      <c r="N26" s="167"/>
      <c r="O26" s="167"/>
      <c r="P26" s="168"/>
      <c r="Q26" s="168"/>
      <c r="R26" s="169"/>
      <c r="S26" s="169"/>
      <c r="T26" s="169"/>
      <c r="U26" s="134"/>
      <c r="V26" s="135"/>
      <c r="W26" s="135"/>
      <c r="X26" s="136"/>
      <c r="Y26" s="132"/>
      <c r="Z26" s="133"/>
      <c r="AA26" s="133"/>
      <c r="AB26" s="186"/>
      <c r="AC26" s="186"/>
      <c r="AD26" s="246"/>
      <c r="AE26" s="247"/>
      <c r="AF26" s="248"/>
      <c r="AG26" s="187">
        <f t="shared" si="0"/>
        <v>0</v>
      </c>
      <c r="AH26" s="187"/>
      <c r="AI26" s="187"/>
      <c r="AJ26" s="53"/>
      <c r="AK26" s="188"/>
      <c r="AL26" s="188"/>
      <c r="AM26" s="186"/>
      <c r="AN26" s="186"/>
      <c r="AO26" s="246"/>
      <c r="AP26" s="247"/>
      <c r="AQ26" s="248"/>
      <c r="AR26" s="187">
        <f t="shared" si="1"/>
        <v>0</v>
      </c>
      <c r="AS26" s="187"/>
      <c r="AT26" s="200"/>
      <c r="AU26" s="137"/>
      <c r="AV26" s="135"/>
      <c r="AW26" s="135"/>
      <c r="AX26" s="135"/>
      <c r="AY26" s="135"/>
      <c r="AZ26" s="136"/>
      <c r="BC26" s="27" t="str">
        <f>B9</f>
        <v>1580-3</v>
      </c>
    </row>
    <row r="27" spans="1:55" ht="36" customHeight="1" x14ac:dyDescent="0.2">
      <c r="A27" s="73">
        <v>9</v>
      </c>
      <c r="B27" s="170"/>
      <c r="C27" s="167"/>
      <c r="D27" s="167"/>
      <c r="E27" s="167"/>
      <c r="F27" s="167"/>
      <c r="G27" s="167"/>
      <c r="H27" s="167"/>
      <c r="I27" s="167"/>
      <c r="J27" s="167"/>
      <c r="K27" s="167"/>
      <c r="L27" s="167"/>
      <c r="M27" s="167"/>
      <c r="N27" s="167"/>
      <c r="O27" s="167"/>
      <c r="P27" s="168"/>
      <c r="Q27" s="168"/>
      <c r="R27" s="169"/>
      <c r="S27" s="169"/>
      <c r="T27" s="169"/>
      <c r="U27" s="134"/>
      <c r="V27" s="135"/>
      <c r="W27" s="135"/>
      <c r="X27" s="136"/>
      <c r="Y27" s="132"/>
      <c r="Z27" s="133"/>
      <c r="AA27" s="133"/>
      <c r="AB27" s="186"/>
      <c r="AC27" s="186"/>
      <c r="AD27" s="246"/>
      <c r="AE27" s="247"/>
      <c r="AF27" s="248"/>
      <c r="AG27" s="187">
        <f t="shared" si="0"/>
        <v>0</v>
      </c>
      <c r="AH27" s="187"/>
      <c r="AI27" s="187"/>
      <c r="AJ27" s="53"/>
      <c r="AK27" s="188"/>
      <c r="AL27" s="188"/>
      <c r="AM27" s="186"/>
      <c r="AN27" s="186"/>
      <c r="AO27" s="246"/>
      <c r="AP27" s="247"/>
      <c r="AQ27" s="248"/>
      <c r="AR27" s="187">
        <f t="shared" si="1"/>
        <v>0</v>
      </c>
      <c r="AS27" s="187"/>
      <c r="AT27" s="200"/>
      <c r="AU27" s="137"/>
      <c r="AV27" s="135"/>
      <c r="AW27" s="135"/>
      <c r="AX27" s="135"/>
      <c r="AY27" s="135"/>
      <c r="AZ27" s="136"/>
      <c r="BC27" s="27" t="str">
        <f>B10</f>
        <v>1580-4</v>
      </c>
    </row>
    <row r="28" spans="1:55" ht="36" customHeight="1" x14ac:dyDescent="0.2">
      <c r="A28" s="73">
        <v>10</v>
      </c>
      <c r="B28" s="170"/>
      <c r="C28" s="167"/>
      <c r="D28" s="167"/>
      <c r="E28" s="167"/>
      <c r="F28" s="167"/>
      <c r="G28" s="167"/>
      <c r="H28" s="167"/>
      <c r="I28" s="167"/>
      <c r="J28" s="167"/>
      <c r="K28" s="167"/>
      <c r="L28" s="167"/>
      <c r="M28" s="167"/>
      <c r="N28" s="167"/>
      <c r="O28" s="167"/>
      <c r="P28" s="168"/>
      <c r="Q28" s="168"/>
      <c r="R28" s="169"/>
      <c r="S28" s="169"/>
      <c r="T28" s="169"/>
      <c r="U28" s="134"/>
      <c r="V28" s="135"/>
      <c r="W28" s="135"/>
      <c r="X28" s="136"/>
      <c r="Y28" s="132"/>
      <c r="Z28" s="133"/>
      <c r="AA28" s="133"/>
      <c r="AB28" s="186"/>
      <c r="AC28" s="186"/>
      <c r="AD28" s="246"/>
      <c r="AE28" s="247"/>
      <c r="AF28" s="248"/>
      <c r="AG28" s="187">
        <f t="shared" si="0"/>
        <v>0</v>
      </c>
      <c r="AH28" s="187"/>
      <c r="AI28" s="187"/>
      <c r="AJ28" s="53"/>
      <c r="AK28" s="188"/>
      <c r="AL28" s="188"/>
      <c r="AM28" s="186"/>
      <c r="AN28" s="186"/>
      <c r="AO28" s="246"/>
      <c r="AP28" s="247"/>
      <c r="AQ28" s="248"/>
      <c r="AR28" s="187">
        <f t="shared" si="1"/>
        <v>0</v>
      </c>
      <c r="AS28" s="187"/>
      <c r="AT28" s="200"/>
      <c r="AU28" s="137"/>
      <c r="AV28" s="135"/>
      <c r="AW28" s="135"/>
      <c r="AX28" s="135"/>
      <c r="AY28" s="135"/>
      <c r="AZ28" s="136"/>
      <c r="BC28" s="27" t="str">
        <f>O7</f>
        <v>1580-5</v>
      </c>
    </row>
    <row r="29" spans="1:55" ht="36" customHeight="1" x14ac:dyDescent="0.2">
      <c r="A29" s="73">
        <v>11</v>
      </c>
      <c r="B29" s="170"/>
      <c r="C29" s="167"/>
      <c r="D29" s="167"/>
      <c r="E29" s="167"/>
      <c r="F29" s="167"/>
      <c r="G29" s="167"/>
      <c r="H29" s="167"/>
      <c r="I29" s="167"/>
      <c r="J29" s="167"/>
      <c r="K29" s="167"/>
      <c r="L29" s="167"/>
      <c r="M29" s="167"/>
      <c r="N29" s="167"/>
      <c r="O29" s="167"/>
      <c r="P29" s="168"/>
      <c r="Q29" s="168"/>
      <c r="R29" s="169"/>
      <c r="S29" s="169"/>
      <c r="T29" s="169"/>
      <c r="U29" s="134"/>
      <c r="V29" s="135"/>
      <c r="W29" s="135"/>
      <c r="X29" s="136"/>
      <c r="Y29" s="132"/>
      <c r="Z29" s="133"/>
      <c r="AA29" s="133"/>
      <c r="AB29" s="186"/>
      <c r="AC29" s="186"/>
      <c r="AD29" s="246"/>
      <c r="AE29" s="247"/>
      <c r="AF29" s="248"/>
      <c r="AG29" s="187">
        <f t="shared" si="0"/>
        <v>0</v>
      </c>
      <c r="AH29" s="187"/>
      <c r="AI29" s="187"/>
      <c r="AJ29" s="53"/>
      <c r="AK29" s="188"/>
      <c r="AL29" s="188"/>
      <c r="AM29" s="186"/>
      <c r="AN29" s="186"/>
      <c r="AO29" s="246"/>
      <c r="AP29" s="247"/>
      <c r="AQ29" s="248"/>
      <c r="AR29" s="187">
        <f t="shared" si="1"/>
        <v>0</v>
      </c>
      <c r="AS29" s="187"/>
      <c r="AT29" s="200"/>
      <c r="AU29" s="137"/>
      <c r="AV29" s="135"/>
      <c r="AW29" s="135"/>
      <c r="AX29" s="135"/>
      <c r="AY29" s="135"/>
      <c r="AZ29" s="136"/>
      <c r="BC29" s="27" t="str">
        <f>O8</f>
        <v>1580-6</v>
      </c>
    </row>
    <row r="30" spans="1:55" ht="36" customHeight="1" x14ac:dyDescent="0.2">
      <c r="A30" s="73">
        <v>12</v>
      </c>
      <c r="B30" s="170"/>
      <c r="C30" s="167"/>
      <c r="D30" s="167"/>
      <c r="E30" s="167"/>
      <c r="F30" s="167"/>
      <c r="G30" s="167"/>
      <c r="H30" s="167"/>
      <c r="I30" s="167"/>
      <c r="J30" s="167"/>
      <c r="K30" s="167"/>
      <c r="L30" s="167"/>
      <c r="M30" s="167"/>
      <c r="N30" s="167"/>
      <c r="O30" s="167"/>
      <c r="P30" s="168"/>
      <c r="Q30" s="168"/>
      <c r="R30" s="169"/>
      <c r="S30" s="169"/>
      <c r="T30" s="169"/>
      <c r="U30" s="134"/>
      <c r="V30" s="135"/>
      <c r="W30" s="135"/>
      <c r="X30" s="136"/>
      <c r="Y30" s="132"/>
      <c r="Z30" s="133"/>
      <c r="AA30" s="133"/>
      <c r="AB30" s="186"/>
      <c r="AC30" s="186"/>
      <c r="AD30" s="246"/>
      <c r="AE30" s="247"/>
      <c r="AF30" s="248"/>
      <c r="AG30" s="187">
        <f t="shared" si="0"/>
        <v>0</v>
      </c>
      <c r="AH30" s="187"/>
      <c r="AI30" s="187"/>
      <c r="AJ30" s="53"/>
      <c r="AK30" s="188"/>
      <c r="AL30" s="188"/>
      <c r="AM30" s="186"/>
      <c r="AN30" s="186"/>
      <c r="AO30" s="246"/>
      <c r="AP30" s="247"/>
      <c r="AQ30" s="248"/>
      <c r="AR30" s="187">
        <f t="shared" si="1"/>
        <v>0</v>
      </c>
      <c r="AS30" s="187"/>
      <c r="AT30" s="200"/>
      <c r="AU30" s="137"/>
      <c r="AV30" s="135"/>
      <c r="AW30" s="135"/>
      <c r="AX30" s="135"/>
      <c r="AY30" s="135"/>
      <c r="AZ30" s="136"/>
      <c r="BC30" s="27" t="str">
        <f>O9</f>
        <v>1580-7</v>
      </c>
    </row>
    <row r="31" spans="1:55" ht="36" customHeight="1" x14ac:dyDescent="0.2">
      <c r="A31" s="73">
        <v>13</v>
      </c>
      <c r="B31" s="170"/>
      <c r="C31" s="167"/>
      <c r="D31" s="167"/>
      <c r="E31" s="167"/>
      <c r="F31" s="167"/>
      <c r="G31" s="167"/>
      <c r="H31" s="167"/>
      <c r="I31" s="167"/>
      <c r="J31" s="167"/>
      <c r="K31" s="167"/>
      <c r="L31" s="167"/>
      <c r="M31" s="167"/>
      <c r="N31" s="167"/>
      <c r="O31" s="167"/>
      <c r="P31" s="168"/>
      <c r="Q31" s="168"/>
      <c r="R31" s="169"/>
      <c r="S31" s="169"/>
      <c r="T31" s="169"/>
      <c r="U31" s="134"/>
      <c r="V31" s="135"/>
      <c r="W31" s="135"/>
      <c r="X31" s="136"/>
      <c r="Y31" s="132"/>
      <c r="Z31" s="133"/>
      <c r="AA31" s="133"/>
      <c r="AB31" s="186"/>
      <c r="AC31" s="186"/>
      <c r="AD31" s="246"/>
      <c r="AE31" s="247"/>
      <c r="AF31" s="248"/>
      <c r="AG31" s="187">
        <f t="shared" si="0"/>
        <v>0</v>
      </c>
      <c r="AH31" s="187"/>
      <c r="AI31" s="187"/>
      <c r="AJ31" s="53"/>
      <c r="AK31" s="188"/>
      <c r="AL31" s="188"/>
      <c r="AM31" s="186"/>
      <c r="AN31" s="186"/>
      <c r="AO31" s="246"/>
      <c r="AP31" s="247"/>
      <c r="AQ31" s="248"/>
      <c r="AR31" s="187">
        <f t="shared" si="1"/>
        <v>0</v>
      </c>
      <c r="AS31" s="187"/>
      <c r="AT31" s="200"/>
      <c r="AU31" s="137"/>
      <c r="AV31" s="135"/>
      <c r="AW31" s="135"/>
      <c r="AX31" s="135"/>
      <c r="AY31" s="135"/>
      <c r="AZ31" s="136"/>
      <c r="BC31" s="27" t="str">
        <f>O10</f>
        <v>1580-8</v>
      </c>
    </row>
    <row r="32" spans="1:55" ht="36" customHeight="1" x14ac:dyDescent="0.2">
      <c r="A32" s="73">
        <v>14</v>
      </c>
      <c r="B32" s="170"/>
      <c r="C32" s="167"/>
      <c r="D32" s="167"/>
      <c r="E32" s="167"/>
      <c r="F32" s="167"/>
      <c r="G32" s="167"/>
      <c r="H32" s="167"/>
      <c r="I32" s="167"/>
      <c r="J32" s="167"/>
      <c r="K32" s="167"/>
      <c r="L32" s="167"/>
      <c r="M32" s="167"/>
      <c r="N32" s="167"/>
      <c r="O32" s="167"/>
      <c r="P32" s="168"/>
      <c r="Q32" s="168"/>
      <c r="R32" s="169"/>
      <c r="S32" s="169"/>
      <c r="T32" s="169"/>
      <c r="U32" s="134"/>
      <c r="V32" s="135"/>
      <c r="W32" s="135"/>
      <c r="X32" s="136"/>
      <c r="Y32" s="132"/>
      <c r="Z32" s="133"/>
      <c r="AA32" s="133"/>
      <c r="AB32" s="186"/>
      <c r="AC32" s="186"/>
      <c r="AD32" s="246"/>
      <c r="AE32" s="247"/>
      <c r="AF32" s="248"/>
      <c r="AG32" s="187">
        <f t="shared" si="0"/>
        <v>0</v>
      </c>
      <c r="AH32" s="187"/>
      <c r="AI32" s="187"/>
      <c r="AJ32" s="53"/>
      <c r="AK32" s="188"/>
      <c r="AL32" s="188"/>
      <c r="AM32" s="186"/>
      <c r="AN32" s="186"/>
      <c r="AO32" s="246"/>
      <c r="AP32" s="247"/>
      <c r="AQ32" s="248"/>
      <c r="AR32" s="187">
        <f t="shared" si="1"/>
        <v>0</v>
      </c>
      <c r="AS32" s="187"/>
      <c r="AT32" s="200"/>
      <c r="AU32" s="137"/>
      <c r="AV32" s="135"/>
      <c r="AW32" s="135"/>
      <c r="AX32" s="135"/>
      <c r="AY32" s="135"/>
      <c r="AZ32" s="136"/>
    </row>
    <row r="33" spans="1:52" ht="36" customHeight="1" x14ac:dyDescent="0.2">
      <c r="A33" s="73">
        <v>15</v>
      </c>
      <c r="B33" s="170"/>
      <c r="C33" s="167"/>
      <c r="D33" s="167"/>
      <c r="E33" s="167"/>
      <c r="F33" s="167"/>
      <c r="G33" s="167"/>
      <c r="H33" s="167"/>
      <c r="I33" s="167"/>
      <c r="J33" s="167"/>
      <c r="K33" s="167"/>
      <c r="L33" s="167"/>
      <c r="M33" s="167"/>
      <c r="N33" s="167"/>
      <c r="O33" s="167"/>
      <c r="P33" s="168"/>
      <c r="Q33" s="168"/>
      <c r="R33" s="169"/>
      <c r="S33" s="169"/>
      <c r="T33" s="169"/>
      <c r="U33" s="134"/>
      <c r="V33" s="135"/>
      <c r="W33" s="135"/>
      <c r="X33" s="136"/>
      <c r="Y33" s="132"/>
      <c r="Z33" s="133"/>
      <c r="AA33" s="133"/>
      <c r="AB33" s="186"/>
      <c r="AC33" s="186"/>
      <c r="AD33" s="246"/>
      <c r="AE33" s="247"/>
      <c r="AF33" s="248"/>
      <c r="AG33" s="187">
        <f t="shared" si="0"/>
        <v>0</v>
      </c>
      <c r="AH33" s="187"/>
      <c r="AI33" s="187"/>
      <c r="AJ33" s="53"/>
      <c r="AK33" s="188"/>
      <c r="AL33" s="188"/>
      <c r="AM33" s="186"/>
      <c r="AN33" s="186"/>
      <c r="AO33" s="246"/>
      <c r="AP33" s="247"/>
      <c r="AQ33" s="248"/>
      <c r="AR33" s="187">
        <f t="shared" si="1"/>
        <v>0</v>
      </c>
      <c r="AS33" s="187"/>
      <c r="AT33" s="200"/>
      <c r="AU33" s="137"/>
      <c r="AV33" s="135"/>
      <c r="AW33" s="135"/>
      <c r="AX33" s="135"/>
      <c r="AY33" s="135"/>
      <c r="AZ33" s="136"/>
    </row>
    <row r="34" spans="1:52" ht="36" customHeight="1" x14ac:dyDescent="0.2">
      <c r="A34" s="73">
        <v>16</v>
      </c>
      <c r="B34" s="170"/>
      <c r="C34" s="167"/>
      <c r="D34" s="167"/>
      <c r="E34" s="167"/>
      <c r="F34" s="167"/>
      <c r="G34" s="167"/>
      <c r="H34" s="167"/>
      <c r="I34" s="167"/>
      <c r="J34" s="167"/>
      <c r="K34" s="167"/>
      <c r="L34" s="167"/>
      <c r="M34" s="167"/>
      <c r="N34" s="167"/>
      <c r="O34" s="167"/>
      <c r="P34" s="168"/>
      <c r="Q34" s="168"/>
      <c r="R34" s="169"/>
      <c r="S34" s="169"/>
      <c r="T34" s="169"/>
      <c r="U34" s="134"/>
      <c r="V34" s="135"/>
      <c r="W34" s="135"/>
      <c r="X34" s="136"/>
      <c r="Y34" s="132"/>
      <c r="Z34" s="133"/>
      <c r="AA34" s="133"/>
      <c r="AB34" s="186"/>
      <c r="AC34" s="186"/>
      <c r="AD34" s="246"/>
      <c r="AE34" s="247"/>
      <c r="AF34" s="248"/>
      <c r="AG34" s="187">
        <f t="shared" si="0"/>
        <v>0</v>
      </c>
      <c r="AH34" s="187"/>
      <c r="AI34" s="187"/>
      <c r="AJ34" s="53"/>
      <c r="AK34" s="188"/>
      <c r="AL34" s="188"/>
      <c r="AM34" s="186"/>
      <c r="AN34" s="186"/>
      <c r="AO34" s="246"/>
      <c r="AP34" s="247"/>
      <c r="AQ34" s="248"/>
      <c r="AR34" s="187">
        <f t="shared" si="1"/>
        <v>0</v>
      </c>
      <c r="AS34" s="187"/>
      <c r="AT34" s="200"/>
      <c r="AU34" s="137"/>
      <c r="AV34" s="135"/>
      <c r="AW34" s="135"/>
      <c r="AX34" s="135"/>
      <c r="AY34" s="135"/>
      <c r="AZ34" s="136"/>
    </row>
    <row r="35" spans="1:52" ht="36" customHeight="1" x14ac:dyDescent="0.2">
      <c r="A35" s="73">
        <v>17</v>
      </c>
      <c r="B35" s="170"/>
      <c r="C35" s="167"/>
      <c r="D35" s="167"/>
      <c r="E35" s="167"/>
      <c r="F35" s="167"/>
      <c r="G35" s="167"/>
      <c r="H35" s="167"/>
      <c r="I35" s="167"/>
      <c r="J35" s="167"/>
      <c r="K35" s="167"/>
      <c r="L35" s="167"/>
      <c r="M35" s="167"/>
      <c r="N35" s="167"/>
      <c r="O35" s="167"/>
      <c r="P35" s="168"/>
      <c r="Q35" s="168"/>
      <c r="R35" s="169"/>
      <c r="S35" s="169"/>
      <c r="T35" s="169"/>
      <c r="U35" s="134"/>
      <c r="V35" s="135"/>
      <c r="W35" s="135"/>
      <c r="X35" s="136"/>
      <c r="Y35" s="132"/>
      <c r="Z35" s="133"/>
      <c r="AA35" s="133"/>
      <c r="AB35" s="186"/>
      <c r="AC35" s="186"/>
      <c r="AD35" s="246"/>
      <c r="AE35" s="247"/>
      <c r="AF35" s="248"/>
      <c r="AG35" s="187">
        <f t="shared" si="0"/>
        <v>0</v>
      </c>
      <c r="AH35" s="187"/>
      <c r="AI35" s="187"/>
      <c r="AJ35" s="53"/>
      <c r="AK35" s="188"/>
      <c r="AL35" s="188"/>
      <c r="AM35" s="186"/>
      <c r="AN35" s="186"/>
      <c r="AO35" s="246"/>
      <c r="AP35" s="247"/>
      <c r="AQ35" s="248"/>
      <c r="AR35" s="187">
        <f t="shared" si="1"/>
        <v>0</v>
      </c>
      <c r="AS35" s="187"/>
      <c r="AT35" s="200"/>
      <c r="AU35" s="137"/>
      <c r="AV35" s="135"/>
      <c r="AW35" s="135"/>
      <c r="AX35" s="135"/>
      <c r="AY35" s="135"/>
      <c r="AZ35" s="136"/>
    </row>
    <row r="36" spans="1:52" ht="36" customHeight="1" x14ac:dyDescent="0.2">
      <c r="A36" s="73">
        <v>18</v>
      </c>
      <c r="B36" s="170"/>
      <c r="C36" s="167"/>
      <c r="D36" s="167"/>
      <c r="E36" s="167"/>
      <c r="F36" s="167"/>
      <c r="G36" s="167"/>
      <c r="H36" s="167"/>
      <c r="I36" s="167"/>
      <c r="J36" s="167"/>
      <c r="K36" s="167"/>
      <c r="L36" s="167"/>
      <c r="M36" s="167"/>
      <c r="N36" s="167"/>
      <c r="O36" s="167"/>
      <c r="P36" s="168"/>
      <c r="Q36" s="168"/>
      <c r="R36" s="169"/>
      <c r="S36" s="169"/>
      <c r="T36" s="169"/>
      <c r="U36" s="134"/>
      <c r="V36" s="135"/>
      <c r="W36" s="135"/>
      <c r="X36" s="136"/>
      <c r="Y36" s="132"/>
      <c r="Z36" s="133"/>
      <c r="AA36" s="133"/>
      <c r="AB36" s="186"/>
      <c r="AC36" s="186"/>
      <c r="AD36" s="246"/>
      <c r="AE36" s="247"/>
      <c r="AF36" s="248"/>
      <c r="AG36" s="187">
        <f t="shared" si="0"/>
        <v>0</v>
      </c>
      <c r="AH36" s="187"/>
      <c r="AI36" s="187"/>
      <c r="AJ36" s="53"/>
      <c r="AK36" s="188"/>
      <c r="AL36" s="188"/>
      <c r="AM36" s="186"/>
      <c r="AN36" s="186"/>
      <c r="AO36" s="246"/>
      <c r="AP36" s="247"/>
      <c r="AQ36" s="248"/>
      <c r="AR36" s="187">
        <f t="shared" si="1"/>
        <v>0</v>
      </c>
      <c r="AS36" s="187"/>
      <c r="AT36" s="200"/>
      <c r="AU36" s="137"/>
      <c r="AV36" s="135"/>
      <c r="AW36" s="135"/>
      <c r="AX36" s="135"/>
      <c r="AY36" s="135"/>
      <c r="AZ36" s="136"/>
    </row>
    <row r="37" spans="1:52" ht="36" customHeight="1" x14ac:dyDescent="0.2">
      <c r="A37" s="73">
        <v>19</v>
      </c>
      <c r="B37" s="170"/>
      <c r="C37" s="167"/>
      <c r="D37" s="167"/>
      <c r="E37" s="167"/>
      <c r="F37" s="167"/>
      <c r="G37" s="167"/>
      <c r="H37" s="167"/>
      <c r="I37" s="167"/>
      <c r="J37" s="167"/>
      <c r="K37" s="167"/>
      <c r="L37" s="167"/>
      <c r="M37" s="167"/>
      <c r="N37" s="167"/>
      <c r="O37" s="167"/>
      <c r="P37" s="168"/>
      <c r="Q37" s="168"/>
      <c r="R37" s="169"/>
      <c r="S37" s="169"/>
      <c r="T37" s="169"/>
      <c r="U37" s="134"/>
      <c r="V37" s="135"/>
      <c r="W37" s="135"/>
      <c r="X37" s="136"/>
      <c r="Y37" s="132"/>
      <c r="Z37" s="133"/>
      <c r="AA37" s="133"/>
      <c r="AB37" s="186"/>
      <c r="AC37" s="186"/>
      <c r="AD37" s="246"/>
      <c r="AE37" s="247"/>
      <c r="AF37" s="248"/>
      <c r="AG37" s="187">
        <f t="shared" si="0"/>
        <v>0</v>
      </c>
      <c r="AH37" s="187"/>
      <c r="AI37" s="187"/>
      <c r="AJ37" s="53"/>
      <c r="AK37" s="188"/>
      <c r="AL37" s="188"/>
      <c r="AM37" s="186"/>
      <c r="AN37" s="186"/>
      <c r="AO37" s="246"/>
      <c r="AP37" s="247"/>
      <c r="AQ37" s="248"/>
      <c r="AR37" s="187">
        <f t="shared" si="1"/>
        <v>0</v>
      </c>
      <c r="AS37" s="187"/>
      <c r="AT37" s="200"/>
      <c r="AU37" s="137"/>
      <c r="AV37" s="135"/>
      <c r="AW37" s="135"/>
      <c r="AX37" s="135"/>
      <c r="AY37" s="135"/>
      <c r="AZ37" s="136"/>
    </row>
    <row r="38" spans="1:52" ht="36" customHeight="1" x14ac:dyDescent="0.2">
      <c r="A38" s="73">
        <v>20</v>
      </c>
      <c r="B38" s="170"/>
      <c r="C38" s="167"/>
      <c r="D38" s="167"/>
      <c r="E38" s="167"/>
      <c r="F38" s="167"/>
      <c r="G38" s="167"/>
      <c r="H38" s="167"/>
      <c r="I38" s="167"/>
      <c r="J38" s="167"/>
      <c r="K38" s="167"/>
      <c r="L38" s="167"/>
      <c r="M38" s="167"/>
      <c r="N38" s="167"/>
      <c r="O38" s="167"/>
      <c r="P38" s="168"/>
      <c r="Q38" s="168"/>
      <c r="R38" s="169"/>
      <c r="S38" s="169"/>
      <c r="T38" s="169"/>
      <c r="U38" s="134"/>
      <c r="V38" s="135"/>
      <c r="W38" s="135"/>
      <c r="X38" s="136"/>
      <c r="Y38" s="132"/>
      <c r="Z38" s="133"/>
      <c r="AA38" s="133"/>
      <c r="AB38" s="186"/>
      <c r="AC38" s="186"/>
      <c r="AD38" s="246"/>
      <c r="AE38" s="247"/>
      <c r="AF38" s="248"/>
      <c r="AG38" s="187">
        <f t="shared" si="0"/>
        <v>0</v>
      </c>
      <c r="AH38" s="187"/>
      <c r="AI38" s="187"/>
      <c r="AJ38" s="53"/>
      <c r="AK38" s="188"/>
      <c r="AL38" s="188"/>
      <c r="AM38" s="186"/>
      <c r="AN38" s="186"/>
      <c r="AO38" s="246"/>
      <c r="AP38" s="247"/>
      <c r="AQ38" s="248"/>
      <c r="AR38" s="187">
        <f t="shared" si="1"/>
        <v>0</v>
      </c>
      <c r="AS38" s="187"/>
      <c r="AT38" s="200"/>
      <c r="AU38" s="137"/>
      <c r="AV38" s="135"/>
      <c r="AW38" s="135"/>
      <c r="AX38" s="135"/>
      <c r="AY38" s="135"/>
      <c r="AZ38" s="136"/>
    </row>
    <row r="39" spans="1:52" ht="36" customHeight="1" x14ac:dyDescent="0.2">
      <c r="A39" s="73">
        <v>21</v>
      </c>
      <c r="B39" s="170"/>
      <c r="C39" s="167"/>
      <c r="D39" s="167"/>
      <c r="E39" s="167"/>
      <c r="F39" s="167"/>
      <c r="G39" s="167"/>
      <c r="H39" s="167"/>
      <c r="I39" s="167"/>
      <c r="J39" s="167"/>
      <c r="K39" s="167"/>
      <c r="L39" s="167"/>
      <c r="M39" s="167"/>
      <c r="N39" s="167"/>
      <c r="O39" s="167"/>
      <c r="P39" s="168"/>
      <c r="Q39" s="168"/>
      <c r="R39" s="169"/>
      <c r="S39" s="169"/>
      <c r="T39" s="169"/>
      <c r="U39" s="134"/>
      <c r="V39" s="135"/>
      <c r="W39" s="135"/>
      <c r="X39" s="136"/>
      <c r="Y39" s="132"/>
      <c r="Z39" s="133"/>
      <c r="AA39" s="133"/>
      <c r="AB39" s="186"/>
      <c r="AC39" s="186"/>
      <c r="AD39" s="246"/>
      <c r="AE39" s="247"/>
      <c r="AF39" s="248"/>
      <c r="AG39" s="187">
        <f t="shared" si="0"/>
        <v>0</v>
      </c>
      <c r="AH39" s="187"/>
      <c r="AI39" s="187"/>
      <c r="AJ39" s="53"/>
      <c r="AK39" s="188"/>
      <c r="AL39" s="188"/>
      <c r="AM39" s="186"/>
      <c r="AN39" s="186"/>
      <c r="AO39" s="246"/>
      <c r="AP39" s="247"/>
      <c r="AQ39" s="248"/>
      <c r="AR39" s="187">
        <f t="shared" si="1"/>
        <v>0</v>
      </c>
      <c r="AS39" s="187"/>
      <c r="AT39" s="200"/>
      <c r="AU39" s="137"/>
      <c r="AV39" s="135"/>
      <c r="AW39" s="135"/>
      <c r="AX39" s="135"/>
      <c r="AY39" s="135"/>
      <c r="AZ39" s="136"/>
    </row>
    <row r="40" spans="1:52" ht="36" customHeight="1" x14ac:dyDescent="0.2">
      <c r="A40" s="73">
        <v>22</v>
      </c>
      <c r="B40" s="170"/>
      <c r="C40" s="167"/>
      <c r="D40" s="167"/>
      <c r="E40" s="167"/>
      <c r="F40" s="167"/>
      <c r="G40" s="167"/>
      <c r="H40" s="167"/>
      <c r="I40" s="167"/>
      <c r="J40" s="167"/>
      <c r="K40" s="167"/>
      <c r="L40" s="167"/>
      <c r="M40" s="167"/>
      <c r="N40" s="167"/>
      <c r="O40" s="167"/>
      <c r="P40" s="168"/>
      <c r="Q40" s="168"/>
      <c r="R40" s="169"/>
      <c r="S40" s="169"/>
      <c r="T40" s="169"/>
      <c r="U40" s="134"/>
      <c r="V40" s="135"/>
      <c r="W40" s="135"/>
      <c r="X40" s="136"/>
      <c r="Y40" s="132"/>
      <c r="Z40" s="133"/>
      <c r="AA40" s="133"/>
      <c r="AB40" s="186"/>
      <c r="AC40" s="186"/>
      <c r="AD40" s="246"/>
      <c r="AE40" s="247"/>
      <c r="AF40" s="248"/>
      <c r="AG40" s="187">
        <f t="shared" si="0"/>
        <v>0</v>
      </c>
      <c r="AH40" s="187"/>
      <c r="AI40" s="187"/>
      <c r="AJ40" s="53"/>
      <c r="AK40" s="188"/>
      <c r="AL40" s="188"/>
      <c r="AM40" s="186"/>
      <c r="AN40" s="186"/>
      <c r="AO40" s="246"/>
      <c r="AP40" s="247"/>
      <c r="AQ40" s="248"/>
      <c r="AR40" s="187">
        <f t="shared" si="1"/>
        <v>0</v>
      </c>
      <c r="AS40" s="187"/>
      <c r="AT40" s="200"/>
      <c r="AU40" s="137"/>
      <c r="AV40" s="135"/>
      <c r="AW40" s="135"/>
      <c r="AX40" s="135"/>
      <c r="AY40" s="135"/>
      <c r="AZ40" s="136"/>
    </row>
    <row r="41" spans="1:52" ht="36" customHeight="1" x14ac:dyDescent="0.2">
      <c r="A41" s="73">
        <v>23</v>
      </c>
      <c r="B41" s="170"/>
      <c r="C41" s="167"/>
      <c r="D41" s="167"/>
      <c r="E41" s="167"/>
      <c r="F41" s="167"/>
      <c r="G41" s="167"/>
      <c r="H41" s="167"/>
      <c r="I41" s="167"/>
      <c r="J41" s="167"/>
      <c r="K41" s="167"/>
      <c r="L41" s="167"/>
      <c r="M41" s="167"/>
      <c r="N41" s="167"/>
      <c r="O41" s="167"/>
      <c r="P41" s="168"/>
      <c r="Q41" s="168"/>
      <c r="R41" s="169"/>
      <c r="S41" s="169"/>
      <c r="T41" s="169"/>
      <c r="U41" s="134"/>
      <c r="V41" s="135"/>
      <c r="W41" s="135"/>
      <c r="X41" s="136"/>
      <c r="Y41" s="132"/>
      <c r="Z41" s="133"/>
      <c r="AA41" s="133"/>
      <c r="AB41" s="186"/>
      <c r="AC41" s="186"/>
      <c r="AD41" s="246"/>
      <c r="AE41" s="247"/>
      <c r="AF41" s="248"/>
      <c r="AG41" s="187">
        <f t="shared" si="0"/>
        <v>0</v>
      </c>
      <c r="AH41" s="187"/>
      <c r="AI41" s="187"/>
      <c r="AJ41" s="53"/>
      <c r="AK41" s="188"/>
      <c r="AL41" s="188"/>
      <c r="AM41" s="186"/>
      <c r="AN41" s="186"/>
      <c r="AO41" s="246"/>
      <c r="AP41" s="247"/>
      <c r="AQ41" s="248"/>
      <c r="AR41" s="187">
        <f t="shared" si="1"/>
        <v>0</v>
      </c>
      <c r="AS41" s="187"/>
      <c r="AT41" s="200"/>
      <c r="AU41" s="137"/>
      <c r="AV41" s="135"/>
      <c r="AW41" s="135"/>
      <c r="AX41" s="135"/>
      <c r="AY41" s="135"/>
      <c r="AZ41" s="136"/>
    </row>
    <row r="42" spans="1:52" ht="36" customHeight="1" x14ac:dyDescent="0.2">
      <c r="A42" s="73">
        <v>24</v>
      </c>
      <c r="B42" s="170"/>
      <c r="C42" s="167"/>
      <c r="D42" s="167"/>
      <c r="E42" s="167"/>
      <c r="F42" s="167"/>
      <c r="G42" s="167"/>
      <c r="H42" s="167"/>
      <c r="I42" s="167"/>
      <c r="J42" s="167"/>
      <c r="K42" s="167"/>
      <c r="L42" s="167"/>
      <c r="M42" s="167"/>
      <c r="N42" s="167"/>
      <c r="O42" s="167"/>
      <c r="P42" s="168"/>
      <c r="Q42" s="168"/>
      <c r="R42" s="169"/>
      <c r="S42" s="169"/>
      <c r="T42" s="169"/>
      <c r="U42" s="134"/>
      <c r="V42" s="135"/>
      <c r="W42" s="135"/>
      <c r="X42" s="136"/>
      <c r="Y42" s="132"/>
      <c r="Z42" s="133"/>
      <c r="AA42" s="133"/>
      <c r="AB42" s="186"/>
      <c r="AC42" s="186"/>
      <c r="AD42" s="246"/>
      <c r="AE42" s="247"/>
      <c r="AF42" s="248"/>
      <c r="AG42" s="187">
        <f t="shared" si="0"/>
        <v>0</v>
      </c>
      <c r="AH42" s="187"/>
      <c r="AI42" s="187"/>
      <c r="AJ42" s="53"/>
      <c r="AK42" s="188"/>
      <c r="AL42" s="188"/>
      <c r="AM42" s="186"/>
      <c r="AN42" s="186"/>
      <c r="AO42" s="246"/>
      <c r="AP42" s="247"/>
      <c r="AQ42" s="248"/>
      <c r="AR42" s="187">
        <f t="shared" si="1"/>
        <v>0</v>
      </c>
      <c r="AS42" s="187"/>
      <c r="AT42" s="200"/>
      <c r="AU42" s="137"/>
      <c r="AV42" s="135"/>
      <c r="AW42" s="135"/>
      <c r="AX42" s="135"/>
      <c r="AY42" s="135"/>
      <c r="AZ42" s="136"/>
    </row>
    <row r="43" spans="1:52" ht="36" customHeight="1" x14ac:dyDescent="0.2">
      <c r="A43" s="73">
        <v>25</v>
      </c>
      <c r="B43" s="170"/>
      <c r="C43" s="167"/>
      <c r="D43" s="167"/>
      <c r="E43" s="167"/>
      <c r="F43" s="167"/>
      <c r="G43" s="167"/>
      <c r="H43" s="167"/>
      <c r="I43" s="167"/>
      <c r="J43" s="167"/>
      <c r="K43" s="167"/>
      <c r="L43" s="167"/>
      <c r="M43" s="167"/>
      <c r="N43" s="167"/>
      <c r="O43" s="167"/>
      <c r="P43" s="168"/>
      <c r="Q43" s="168"/>
      <c r="R43" s="169"/>
      <c r="S43" s="169"/>
      <c r="T43" s="169"/>
      <c r="U43" s="134"/>
      <c r="V43" s="135"/>
      <c r="W43" s="135"/>
      <c r="X43" s="136"/>
      <c r="Y43" s="132"/>
      <c r="Z43" s="133"/>
      <c r="AA43" s="133"/>
      <c r="AB43" s="186"/>
      <c r="AC43" s="186"/>
      <c r="AD43" s="246"/>
      <c r="AE43" s="247"/>
      <c r="AF43" s="248"/>
      <c r="AG43" s="187">
        <f t="shared" si="0"/>
        <v>0</v>
      </c>
      <c r="AH43" s="187"/>
      <c r="AI43" s="187"/>
      <c r="AJ43" s="53"/>
      <c r="AK43" s="188"/>
      <c r="AL43" s="188"/>
      <c r="AM43" s="186"/>
      <c r="AN43" s="186"/>
      <c r="AO43" s="246"/>
      <c r="AP43" s="247"/>
      <c r="AQ43" s="248"/>
      <c r="AR43" s="187">
        <f t="shared" si="1"/>
        <v>0</v>
      </c>
      <c r="AS43" s="187"/>
      <c r="AT43" s="200"/>
      <c r="AU43" s="137"/>
      <c r="AV43" s="135"/>
      <c r="AW43" s="135"/>
      <c r="AX43" s="135"/>
      <c r="AY43" s="135"/>
      <c r="AZ43" s="136"/>
    </row>
    <row r="44" spans="1:52" ht="36" customHeight="1" x14ac:dyDescent="0.2">
      <c r="A44" s="73">
        <v>26</v>
      </c>
      <c r="B44" s="170"/>
      <c r="C44" s="167"/>
      <c r="D44" s="167"/>
      <c r="E44" s="167"/>
      <c r="F44" s="167"/>
      <c r="G44" s="167"/>
      <c r="H44" s="167"/>
      <c r="I44" s="167"/>
      <c r="J44" s="167"/>
      <c r="K44" s="167"/>
      <c r="L44" s="167"/>
      <c r="M44" s="167"/>
      <c r="N44" s="167"/>
      <c r="O44" s="167"/>
      <c r="P44" s="168"/>
      <c r="Q44" s="168"/>
      <c r="R44" s="169"/>
      <c r="S44" s="169"/>
      <c r="T44" s="169"/>
      <c r="U44" s="134"/>
      <c r="V44" s="135"/>
      <c r="W44" s="135"/>
      <c r="X44" s="136"/>
      <c r="Y44" s="132"/>
      <c r="Z44" s="133"/>
      <c r="AA44" s="133"/>
      <c r="AB44" s="186"/>
      <c r="AC44" s="186"/>
      <c r="AD44" s="246"/>
      <c r="AE44" s="247"/>
      <c r="AF44" s="248"/>
      <c r="AG44" s="187">
        <f t="shared" si="0"/>
        <v>0</v>
      </c>
      <c r="AH44" s="187"/>
      <c r="AI44" s="187"/>
      <c r="AJ44" s="53"/>
      <c r="AK44" s="188"/>
      <c r="AL44" s="188"/>
      <c r="AM44" s="186"/>
      <c r="AN44" s="186"/>
      <c r="AO44" s="246"/>
      <c r="AP44" s="247"/>
      <c r="AQ44" s="248"/>
      <c r="AR44" s="187">
        <f t="shared" si="1"/>
        <v>0</v>
      </c>
      <c r="AS44" s="187"/>
      <c r="AT44" s="200"/>
      <c r="AU44" s="137"/>
      <c r="AV44" s="135"/>
      <c r="AW44" s="135"/>
      <c r="AX44" s="135"/>
      <c r="AY44" s="135"/>
      <c r="AZ44" s="136"/>
    </row>
    <row r="45" spans="1:52" ht="36" customHeight="1" x14ac:dyDescent="0.2">
      <c r="A45" s="73">
        <v>27</v>
      </c>
      <c r="B45" s="170"/>
      <c r="C45" s="167"/>
      <c r="D45" s="167"/>
      <c r="E45" s="167"/>
      <c r="F45" s="167"/>
      <c r="G45" s="167"/>
      <c r="H45" s="167"/>
      <c r="I45" s="167"/>
      <c r="J45" s="167"/>
      <c r="K45" s="167"/>
      <c r="L45" s="167"/>
      <c r="M45" s="167"/>
      <c r="N45" s="167"/>
      <c r="O45" s="167"/>
      <c r="P45" s="168"/>
      <c r="Q45" s="168"/>
      <c r="R45" s="169"/>
      <c r="S45" s="169"/>
      <c r="T45" s="169"/>
      <c r="U45" s="134"/>
      <c r="V45" s="135"/>
      <c r="W45" s="135"/>
      <c r="X45" s="136"/>
      <c r="Y45" s="132"/>
      <c r="Z45" s="133"/>
      <c r="AA45" s="133"/>
      <c r="AB45" s="186"/>
      <c r="AC45" s="186"/>
      <c r="AD45" s="246"/>
      <c r="AE45" s="247"/>
      <c r="AF45" s="248"/>
      <c r="AG45" s="187">
        <f t="shared" si="0"/>
        <v>0</v>
      </c>
      <c r="AH45" s="187"/>
      <c r="AI45" s="187"/>
      <c r="AJ45" s="53"/>
      <c r="AK45" s="188"/>
      <c r="AL45" s="188"/>
      <c r="AM45" s="186"/>
      <c r="AN45" s="186"/>
      <c r="AO45" s="246"/>
      <c r="AP45" s="247"/>
      <c r="AQ45" s="248"/>
      <c r="AR45" s="187">
        <f t="shared" si="1"/>
        <v>0</v>
      </c>
      <c r="AS45" s="187"/>
      <c r="AT45" s="200"/>
      <c r="AU45" s="137"/>
      <c r="AV45" s="135"/>
      <c r="AW45" s="135"/>
      <c r="AX45" s="135"/>
      <c r="AY45" s="135"/>
      <c r="AZ45" s="136"/>
    </row>
    <row r="46" spans="1:52" ht="36" customHeight="1" x14ac:dyDescent="0.2">
      <c r="A46" s="73">
        <v>28</v>
      </c>
      <c r="B46" s="170"/>
      <c r="C46" s="167"/>
      <c r="D46" s="167"/>
      <c r="E46" s="167"/>
      <c r="F46" s="167"/>
      <c r="G46" s="167"/>
      <c r="H46" s="167"/>
      <c r="I46" s="167"/>
      <c r="J46" s="167"/>
      <c r="K46" s="167"/>
      <c r="L46" s="167"/>
      <c r="M46" s="167"/>
      <c r="N46" s="167"/>
      <c r="O46" s="167"/>
      <c r="P46" s="168"/>
      <c r="Q46" s="168"/>
      <c r="R46" s="169"/>
      <c r="S46" s="169"/>
      <c r="T46" s="169"/>
      <c r="U46" s="134"/>
      <c r="V46" s="135"/>
      <c r="W46" s="135"/>
      <c r="X46" s="136"/>
      <c r="Y46" s="132"/>
      <c r="Z46" s="133"/>
      <c r="AA46" s="133"/>
      <c r="AB46" s="186"/>
      <c r="AC46" s="186"/>
      <c r="AD46" s="246"/>
      <c r="AE46" s="247"/>
      <c r="AF46" s="248"/>
      <c r="AG46" s="187">
        <f t="shared" si="0"/>
        <v>0</v>
      </c>
      <c r="AH46" s="187"/>
      <c r="AI46" s="187"/>
      <c r="AJ46" s="53"/>
      <c r="AK46" s="188"/>
      <c r="AL46" s="188"/>
      <c r="AM46" s="186"/>
      <c r="AN46" s="186"/>
      <c r="AO46" s="246"/>
      <c r="AP46" s="247"/>
      <c r="AQ46" s="248"/>
      <c r="AR46" s="187">
        <f t="shared" si="1"/>
        <v>0</v>
      </c>
      <c r="AS46" s="187"/>
      <c r="AT46" s="200"/>
      <c r="AU46" s="137"/>
      <c r="AV46" s="135"/>
      <c r="AW46" s="135"/>
      <c r="AX46" s="135"/>
      <c r="AY46" s="135"/>
      <c r="AZ46" s="136"/>
    </row>
    <row r="47" spans="1:52" ht="36" customHeight="1" x14ac:dyDescent="0.2">
      <c r="A47" s="73">
        <v>29</v>
      </c>
      <c r="B47" s="170"/>
      <c r="C47" s="167"/>
      <c r="D47" s="167"/>
      <c r="E47" s="167"/>
      <c r="F47" s="167"/>
      <c r="G47" s="167"/>
      <c r="H47" s="167"/>
      <c r="I47" s="167"/>
      <c r="J47" s="167"/>
      <c r="K47" s="167"/>
      <c r="L47" s="167"/>
      <c r="M47" s="167"/>
      <c r="N47" s="167"/>
      <c r="O47" s="167"/>
      <c r="P47" s="168"/>
      <c r="Q47" s="168"/>
      <c r="R47" s="169"/>
      <c r="S47" s="169"/>
      <c r="T47" s="169"/>
      <c r="U47" s="134"/>
      <c r="V47" s="135"/>
      <c r="W47" s="135"/>
      <c r="X47" s="136"/>
      <c r="Y47" s="132"/>
      <c r="Z47" s="133"/>
      <c r="AA47" s="133"/>
      <c r="AB47" s="186"/>
      <c r="AC47" s="186"/>
      <c r="AD47" s="246"/>
      <c r="AE47" s="247"/>
      <c r="AF47" s="248"/>
      <c r="AG47" s="187">
        <f t="shared" si="0"/>
        <v>0</v>
      </c>
      <c r="AH47" s="187"/>
      <c r="AI47" s="187"/>
      <c r="AJ47" s="53"/>
      <c r="AK47" s="188"/>
      <c r="AL47" s="188"/>
      <c r="AM47" s="186"/>
      <c r="AN47" s="186"/>
      <c r="AO47" s="246"/>
      <c r="AP47" s="247"/>
      <c r="AQ47" s="248"/>
      <c r="AR47" s="187">
        <f t="shared" si="1"/>
        <v>0</v>
      </c>
      <c r="AS47" s="187"/>
      <c r="AT47" s="200"/>
      <c r="AU47" s="137"/>
      <c r="AV47" s="135"/>
      <c r="AW47" s="135"/>
      <c r="AX47" s="135"/>
      <c r="AY47" s="135"/>
      <c r="AZ47" s="136"/>
    </row>
    <row r="48" spans="1:52" ht="36" customHeight="1" x14ac:dyDescent="0.2">
      <c r="A48" s="73">
        <v>30</v>
      </c>
      <c r="B48" s="170"/>
      <c r="C48" s="167"/>
      <c r="D48" s="167"/>
      <c r="E48" s="167"/>
      <c r="F48" s="167"/>
      <c r="G48" s="167"/>
      <c r="H48" s="167"/>
      <c r="I48" s="167"/>
      <c r="J48" s="167"/>
      <c r="K48" s="167"/>
      <c r="L48" s="167"/>
      <c r="M48" s="167"/>
      <c r="N48" s="167"/>
      <c r="O48" s="167"/>
      <c r="P48" s="168"/>
      <c r="Q48" s="168"/>
      <c r="R48" s="169"/>
      <c r="S48" s="169"/>
      <c r="T48" s="169"/>
      <c r="U48" s="134"/>
      <c r="V48" s="135"/>
      <c r="W48" s="135"/>
      <c r="X48" s="136"/>
      <c r="Y48" s="132"/>
      <c r="Z48" s="133"/>
      <c r="AA48" s="133"/>
      <c r="AB48" s="186"/>
      <c r="AC48" s="186"/>
      <c r="AD48" s="246"/>
      <c r="AE48" s="247"/>
      <c r="AF48" s="248"/>
      <c r="AG48" s="187">
        <f t="shared" si="0"/>
        <v>0</v>
      </c>
      <c r="AH48" s="187"/>
      <c r="AI48" s="187"/>
      <c r="AJ48" s="53"/>
      <c r="AK48" s="188"/>
      <c r="AL48" s="188"/>
      <c r="AM48" s="186"/>
      <c r="AN48" s="186"/>
      <c r="AO48" s="246"/>
      <c r="AP48" s="247"/>
      <c r="AQ48" s="248"/>
      <c r="AR48" s="187">
        <f t="shared" si="1"/>
        <v>0</v>
      </c>
      <c r="AS48" s="187"/>
      <c r="AT48" s="200"/>
      <c r="AU48" s="137"/>
      <c r="AV48" s="135"/>
      <c r="AW48" s="135"/>
      <c r="AX48" s="135"/>
      <c r="AY48" s="135"/>
      <c r="AZ48" s="136"/>
    </row>
    <row r="49" spans="1:52" ht="36" customHeight="1" x14ac:dyDescent="0.2">
      <c r="A49" s="73">
        <v>31</v>
      </c>
      <c r="B49" s="170"/>
      <c r="C49" s="167"/>
      <c r="D49" s="167"/>
      <c r="E49" s="167"/>
      <c r="F49" s="167"/>
      <c r="G49" s="167"/>
      <c r="H49" s="167"/>
      <c r="I49" s="167"/>
      <c r="J49" s="167"/>
      <c r="K49" s="167"/>
      <c r="L49" s="167"/>
      <c r="M49" s="167"/>
      <c r="N49" s="167"/>
      <c r="O49" s="167"/>
      <c r="P49" s="168"/>
      <c r="Q49" s="168"/>
      <c r="R49" s="169"/>
      <c r="S49" s="169"/>
      <c r="T49" s="169"/>
      <c r="U49" s="134"/>
      <c r="V49" s="135"/>
      <c r="W49" s="135"/>
      <c r="X49" s="136"/>
      <c r="Y49" s="132"/>
      <c r="Z49" s="133"/>
      <c r="AA49" s="133"/>
      <c r="AB49" s="186"/>
      <c r="AC49" s="186"/>
      <c r="AD49" s="246"/>
      <c r="AE49" s="247"/>
      <c r="AF49" s="248"/>
      <c r="AG49" s="187">
        <f t="shared" si="0"/>
        <v>0</v>
      </c>
      <c r="AH49" s="187"/>
      <c r="AI49" s="187"/>
      <c r="AJ49" s="53"/>
      <c r="AK49" s="188"/>
      <c r="AL49" s="188"/>
      <c r="AM49" s="186"/>
      <c r="AN49" s="186"/>
      <c r="AO49" s="246"/>
      <c r="AP49" s="247"/>
      <c r="AQ49" s="248"/>
      <c r="AR49" s="187">
        <f t="shared" si="1"/>
        <v>0</v>
      </c>
      <c r="AS49" s="187"/>
      <c r="AT49" s="200"/>
      <c r="AU49" s="137"/>
      <c r="AV49" s="135"/>
      <c r="AW49" s="135"/>
      <c r="AX49" s="135"/>
      <c r="AY49" s="135"/>
      <c r="AZ49" s="136"/>
    </row>
    <row r="50" spans="1:52" ht="36" customHeight="1" x14ac:dyDescent="0.2">
      <c r="A50" s="73">
        <v>32</v>
      </c>
      <c r="B50" s="170"/>
      <c r="C50" s="167"/>
      <c r="D50" s="167"/>
      <c r="E50" s="167"/>
      <c r="F50" s="167"/>
      <c r="G50" s="167"/>
      <c r="H50" s="167"/>
      <c r="I50" s="167"/>
      <c r="J50" s="167"/>
      <c r="K50" s="167"/>
      <c r="L50" s="167"/>
      <c r="M50" s="167"/>
      <c r="N50" s="167"/>
      <c r="O50" s="167"/>
      <c r="P50" s="168"/>
      <c r="Q50" s="168"/>
      <c r="R50" s="169"/>
      <c r="S50" s="169"/>
      <c r="T50" s="169"/>
      <c r="U50" s="134"/>
      <c r="V50" s="135"/>
      <c r="W50" s="135"/>
      <c r="X50" s="136"/>
      <c r="Y50" s="132"/>
      <c r="Z50" s="133"/>
      <c r="AA50" s="133"/>
      <c r="AB50" s="186"/>
      <c r="AC50" s="186"/>
      <c r="AD50" s="246"/>
      <c r="AE50" s="247"/>
      <c r="AF50" s="248"/>
      <c r="AG50" s="187">
        <f t="shared" si="0"/>
        <v>0</v>
      </c>
      <c r="AH50" s="187"/>
      <c r="AI50" s="187"/>
      <c r="AJ50" s="53"/>
      <c r="AK50" s="188"/>
      <c r="AL50" s="188"/>
      <c r="AM50" s="186"/>
      <c r="AN50" s="186"/>
      <c r="AO50" s="246"/>
      <c r="AP50" s="247"/>
      <c r="AQ50" s="248"/>
      <c r="AR50" s="187">
        <f t="shared" si="1"/>
        <v>0</v>
      </c>
      <c r="AS50" s="187"/>
      <c r="AT50" s="200"/>
      <c r="AU50" s="137"/>
      <c r="AV50" s="135"/>
      <c r="AW50" s="135"/>
      <c r="AX50" s="135"/>
      <c r="AY50" s="135"/>
      <c r="AZ50" s="136"/>
    </row>
    <row r="51" spans="1:52" ht="36" customHeight="1" x14ac:dyDescent="0.2">
      <c r="A51" s="73">
        <v>33</v>
      </c>
      <c r="B51" s="170"/>
      <c r="C51" s="167"/>
      <c r="D51" s="167"/>
      <c r="E51" s="167"/>
      <c r="F51" s="167"/>
      <c r="G51" s="167"/>
      <c r="H51" s="167"/>
      <c r="I51" s="167"/>
      <c r="J51" s="167"/>
      <c r="K51" s="167"/>
      <c r="L51" s="167"/>
      <c r="M51" s="167"/>
      <c r="N51" s="167"/>
      <c r="O51" s="167"/>
      <c r="P51" s="168"/>
      <c r="Q51" s="168"/>
      <c r="R51" s="169"/>
      <c r="S51" s="169"/>
      <c r="T51" s="169"/>
      <c r="U51" s="134"/>
      <c r="V51" s="135"/>
      <c r="W51" s="135"/>
      <c r="X51" s="136"/>
      <c r="Y51" s="132"/>
      <c r="Z51" s="133"/>
      <c r="AA51" s="133"/>
      <c r="AB51" s="186"/>
      <c r="AC51" s="186"/>
      <c r="AD51" s="246"/>
      <c r="AE51" s="247"/>
      <c r="AF51" s="248"/>
      <c r="AG51" s="187">
        <f t="shared" ref="AG51:AG82" si="2">AD51*AB51</f>
        <v>0</v>
      </c>
      <c r="AH51" s="187"/>
      <c r="AI51" s="187"/>
      <c r="AJ51" s="53"/>
      <c r="AK51" s="188"/>
      <c r="AL51" s="188"/>
      <c r="AM51" s="186"/>
      <c r="AN51" s="186"/>
      <c r="AO51" s="246"/>
      <c r="AP51" s="247"/>
      <c r="AQ51" s="248"/>
      <c r="AR51" s="187">
        <f t="shared" ref="AR51:AR82" si="3">AO51*AM51</f>
        <v>0</v>
      </c>
      <c r="AS51" s="187"/>
      <c r="AT51" s="200"/>
      <c r="AU51" s="137"/>
      <c r="AV51" s="135"/>
      <c r="AW51" s="135"/>
      <c r="AX51" s="135"/>
      <c r="AY51" s="135"/>
      <c r="AZ51" s="136"/>
    </row>
    <row r="52" spans="1:52" ht="36" customHeight="1" x14ac:dyDescent="0.2">
      <c r="A52" s="73">
        <v>34</v>
      </c>
      <c r="B52" s="170"/>
      <c r="C52" s="167"/>
      <c r="D52" s="167"/>
      <c r="E52" s="167"/>
      <c r="F52" s="167"/>
      <c r="G52" s="167"/>
      <c r="H52" s="167"/>
      <c r="I52" s="167"/>
      <c r="J52" s="167"/>
      <c r="K52" s="167"/>
      <c r="L52" s="167"/>
      <c r="M52" s="167"/>
      <c r="N52" s="167"/>
      <c r="O52" s="167"/>
      <c r="P52" s="168"/>
      <c r="Q52" s="168"/>
      <c r="R52" s="169"/>
      <c r="S52" s="169"/>
      <c r="T52" s="169"/>
      <c r="U52" s="134"/>
      <c r="V52" s="135"/>
      <c r="W52" s="135"/>
      <c r="X52" s="136"/>
      <c r="Y52" s="132"/>
      <c r="Z52" s="133"/>
      <c r="AA52" s="133"/>
      <c r="AB52" s="186"/>
      <c r="AC52" s="186"/>
      <c r="AD52" s="246"/>
      <c r="AE52" s="247"/>
      <c r="AF52" s="248"/>
      <c r="AG52" s="187">
        <f t="shared" si="2"/>
        <v>0</v>
      </c>
      <c r="AH52" s="187"/>
      <c r="AI52" s="187"/>
      <c r="AJ52" s="53"/>
      <c r="AK52" s="188"/>
      <c r="AL52" s="188"/>
      <c r="AM52" s="186"/>
      <c r="AN52" s="186"/>
      <c r="AO52" s="246"/>
      <c r="AP52" s="247"/>
      <c r="AQ52" s="248"/>
      <c r="AR52" s="187">
        <f t="shared" si="3"/>
        <v>0</v>
      </c>
      <c r="AS52" s="187"/>
      <c r="AT52" s="200"/>
      <c r="AU52" s="137"/>
      <c r="AV52" s="135"/>
      <c r="AW52" s="135"/>
      <c r="AX52" s="135"/>
      <c r="AY52" s="135"/>
      <c r="AZ52" s="136"/>
    </row>
    <row r="53" spans="1:52" ht="36" customHeight="1" x14ac:dyDescent="0.2">
      <c r="A53" s="73">
        <v>35</v>
      </c>
      <c r="B53" s="170"/>
      <c r="C53" s="167"/>
      <c r="D53" s="167"/>
      <c r="E53" s="167"/>
      <c r="F53" s="167"/>
      <c r="G53" s="167"/>
      <c r="H53" s="167"/>
      <c r="I53" s="167"/>
      <c r="J53" s="167"/>
      <c r="K53" s="167"/>
      <c r="L53" s="167"/>
      <c r="M53" s="167"/>
      <c r="N53" s="167"/>
      <c r="O53" s="167"/>
      <c r="P53" s="168"/>
      <c r="Q53" s="168"/>
      <c r="R53" s="169"/>
      <c r="S53" s="169"/>
      <c r="T53" s="169"/>
      <c r="U53" s="134"/>
      <c r="V53" s="135"/>
      <c r="W53" s="135"/>
      <c r="X53" s="136"/>
      <c r="Y53" s="132"/>
      <c r="Z53" s="133"/>
      <c r="AA53" s="133"/>
      <c r="AB53" s="186"/>
      <c r="AC53" s="186"/>
      <c r="AD53" s="246"/>
      <c r="AE53" s="247"/>
      <c r="AF53" s="248"/>
      <c r="AG53" s="187">
        <f t="shared" si="2"/>
        <v>0</v>
      </c>
      <c r="AH53" s="187"/>
      <c r="AI53" s="187"/>
      <c r="AJ53" s="53"/>
      <c r="AK53" s="188"/>
      <c r="AL53" s="188"/>
      <c r="AM53" s="186"/>
      <c r="AN53" s="186"/>
      <c r="AO53" s="246"/>
      <c r="AP53" s="247"/>
      <c r="AQ53" s="248"/>
      <c r="AR53" s="187">
        <f t="shared" si="3"/>
        <v>0</v>
      </c>
      <c r="AS53" s="187"/>
      <c r="AT53" s="200"/>
      <c r="AU53" s="137"/>
      <c r="AV53" s="135"/>
      <c r="AW53" s="135"/>
      <c r="AX53" s="135"/>
      <c r="AY53" s="135"/>
      <c r="AZ53" s="136"/>
    </row>
    <row r="54" spans="1:52" ht="36" customHeight="1" x14ac:dyDescent="0.2">
      <c r="A54" s="73">
        <v>36</v>
      </c>
      <c r="B54" s="170"/>
      <c r="C54" s="167"/>
      <c r="D54" s="167"/>
      <c r="E54" s="167"/>
      <c r="F54" s="167"/>
      <c r="G54" s="167"/>
      <c r="H54" s="167"/>
      <c r="I54" s="167"/>
      <c r="J54" s="167"/>
      <c r="K54" s="167"/>
      <c r="L54" s="167"/>
      <c r="M54" s="167"/>
      <c r="N54" s="167"/>
      <c r="O54" s="167"/>
      <c r="P54" s="168"/>
      <c r="Q54" s="168"/>
      <c r="R54" s="169"/>
      <c r="S54" s="169"/>
      <c r="T54" s="169"/>
      <c r="U54" s="134"/>
      <c r="V54" s="135"/>
      <c r="W54" s="135"/>
      <c r="X54" s="136"/>
      <c r="Y54" s="132"/>
      <c r="Z54" s="133"/>
      <c r="AA54" s="133"/>
      <c r="AB54" s="186"/>
      <c r="AC54" s="186"/>
      <c r="AD54" s="246"/>
      <c r="AE54" s="247"/>
      <c r="AF54" s="248"/>
      <c r="AG54" s="187">
        <f t="shared" si="2"/>
        <v>0</v>
      </c>
      <c r="AH54" s="187"/>
      <c r="AI54" s="187"/>
      <c r="AJ54" s="53"/>
      <c r="AK54" s="188"/>
      <c r="AL54" s="188"/>
      <c r="AM54" s="186"/>
      <c r="AN54" s="186"/>
      <c r="AO54" s="246"/>
      <c r="AP54" s="247"/>
      <c r="AQ54" s="248"/>
      <c r="AR54" s="187">
        <f t="shared" si="3"/>
        <v>0</v>
      </c>
      <c r="AS54" s="187"/>
      <c r="AT54" s="200"/>
      <c r="AU54" s="137"/>
      <c r="AV54" s="135"/>
      <c r="AW54" s="135"/>
      <c r="AX54" s="135"/>
      <c r="AY54" s="135"/>
      <c r="AZ54" s="136"/>
    </row>
    <row r="55" spans="1:52" ht="36" customHeight="1" x14ac:dyDescent="0.2">
      <c r="A55" s="73">
        <v>37</v>
      </c>
      <c r="B55" s="170"/>
      <c r="C55" s="167"/>
      <c r="D55" s="167"/>
      <c r="E55" s="167"/>
      <c r="F55" s="167"/>
      <c r="G55" s="167"/>
      <c r="H55" s="167"/>
      <c r="I55" s="167"/>
      <c r="J55" s="167"/>
      <c r="K55" s="167"/>
      <c r="L55" s="167"/>
      <c r="M55" s="167"/>
      <c r="N55" s="167"/>
      <c r="O55" s="167"/>
      <c r="P55" s="168"/>
      <c r="Q55" s="168"/>
      <c r="R55" s="169"/>
      <c r="S55" s="169"/>
      <c r="T55" s="169"/>
      <c r="U55" s="134"/>
      <c r="V55" s="135"/>
      <c r="W55" s="135"/>
      <c r="X55" s="136"/>
      <c r="Y55" s="132"/>
      <c r="Z55" s="133"/>
      <c r="AA55" s="133"/>
      <c r="AB55" s="186"/>
      <c r="AC55" s="186"/>
      <c r="AD55" s="246"/>
      <c r="AE55" s="247"/>
      <c r="AF55" s="248"/>
      <c r="AG55" s="187">
        <f t="shared" si="2"/>
        <v>0</v>
      </c>
      <c r="AH55" s="187"/>
      <c r="AI55" s="187"/>
      <c r="AJ55" s="53"/>
      <c r="AK55" s="188"/>
      <c r="AL55" s="188"/>
      <c r="AM55" s="186"/>
      <c r="AN55" s="186"/>
      <c r="AO55" s="246"/>
      <c r="AP55" s="247"/>
      <c r="AQ55" s="248"/>
      <c r="AR55" s="187">
        <f t="shared" si="3"/>
        <v>0</v>
      </c>
      <c r="AS55" s="187"/>
      <c r="AT55" s="200"/>
      <c r="AU55" s="137"/>
      <c r="AV55" s="135"/>
      <c r="AW55" s="135"/>
      <c r="AX55" s="135"/>
      <c r="AY55" s="135"/>
      <c r="AZ55" s="136"/>
    </row>
    <row r="56" spans="1:52" ht="36" customHeight="1" x14ac:dyDescent="0.2">
      <c r="A56" s="73">
        <v>38</v>
      </c>
      <c r="B56" s="170"/>
      <c r="C56" s="167"/>
      <c r="D56" s="167"/>
      <c r="E56" s="167"/>
      <c r="F56" s="167"/>
      <c r="G56" s="167"/>
      <c r="H56" s="167"/>
      <c r="I56" s="167"/>
      <c r="J56" s="167"/>
      <c r="K56" s="167"/>
      <c r="L56" s="167"/>
      <c r="M56" s="167"/>
      <c r="N56" s="167"/>
      <c r="O56" s="167"/>
      <c r="P56" s="168"/>
      <c r="Q56" s="168"/>
      <c r="R56" s="169"/>
      <c r="S56" s="169"/>
      <c r="T56" s="169"/>
      <c r="U56" s="134"/>
      <c r="V56" s="135"/>
      <c r="W56" s="135"/>
      <c r="X56" s="136"/>
      <c r="Y56" s="132"/>
      <c r="Z56" s="133"/>
      <c r="AA56" s="133"/>
      <c r="AB56" s="186"/>
      <c r="AC56" s="186"/>
      <c r="AD56" s="246"/>
      <c r="AE56" s="247"/>
      <c r="AF56" s="248"/>
      <c r="AG56" s="187">
        <f t="shared" si="2"/>
        <v>0</v>
      </c>
      <c r="AH56" s="187"/>
      <c r="AI56" s="187"/>
      <c r="AJ56" s="53"/>
      <c r="AK56" s="188"/>
      <c r="AL56" s="188"/>
      <c r="AM56" s="186"/>
      <c r="AN56" s="186"/>
      <c r="AO56" s="246"/>
      <c r="AP56" s="247"/>
      <c r="AQ56" s="248"/>
      <c r="AR56" s="187">
        <f t="shared" si="3"/>
        <v>0</v>
      </c>
      <c r="AS56" s="187"/>
      <c r="AT56" s="200"/>
      <c r="AU56" s="137"/>
      <c r="AV56" s="135"/>
      <c r="AW56" s="135"/>
      <c r="AX56" s="135"/>
      <c r="AY56" s="135"/>
      <c r="AZ56" s="136"/>
    </row>
    <row r="57" spans="1:52" ht="36" customHeight="1" x14ac:dyDescent="0.2">
      <c r="A57" s="73">
        <v>39</v>
      </c>
      <c r="B57" s="170"/>
      <c r="C57" s="167"/>
      <c r="D57" s="167"/>
      <c r="E57" s="167"/>
      <c r="F57" s="167"/>
      <c r="G57" s="167"/>
      <c r="H57" s="167"/>
      <c r="I57" s="167"/>
      <c r="J57" s="167"/>
      <c r="K57" s="167"/>
      <c r="L57" s="167"/>
      <c r="M57" s="167"/>
      <c r="N57" s="167"/>
      <c r="O57" s="167"/>
      <c r="P57" s="168"/>
      <c r="Q57" s="168"/>
      <c r="R57" s="169"/>
      <c r="S57" s="169"/>
      <c r="T57" s="169"/>
      <c r="U57" s="134"/>
      <c r="V57" s="135"/>
      <c r="W57" s="135"/>
      <c r="X57" s="136"/>
      <c r="Y57" s="132"/>
      <c r="Z57" s="133"/>
      <c r="AA57" s="133"/>
      <c r="AB57" s="186"/>
      <c r="AC57" s="186"/>
      <c r="AD57" s="246"/>
      <c r="AE57" s="247"/>
      <c r="AF57" s="248"/>
      <c r="AG57" s="187">
        <f t="shared" si="2"/>
        <v>0</v>
      </c>
      <c r="AH57" s="187"/>
      <c r="AI57" s="187"/>
      <c r="AJ57" s="53"/>
      <c r="AK57" s="188"/>
      <c r="AL57" s="188"/>
      <c r="AM57" s="186"/>
      <c r="AN57" s="186"/>
      <c r="AO57" s="246"/>
      <c r="AP57" s="247"/>
      <c r="AQ57" s="248"/>
      <c r="AR57" s="187">
        <f t="shared" si="3"/>
        <v>0</v>
      </c>
      <c r="AS57" s="187"/>
      <c r="AT57" s="200"/>
      <c r="AU57" s="137"/>
      <c r="AV57" s="135"/>
      <c r="AW57" s="135"/>
      <c r="AX57" s="135"/>
      <c r="AY57" s="135"/>
      <c r="AZ57" s="136"/>
    </row>
    <row r="58" spans="1:52" ht="36" customHeight="1" x14ac:dyDescent="0.2">
      <c r="A58" s="73">
        <v>40</v>
      </c>
      <c r="B58" s="170"/>
      <c r="C58" s="167"/>
      <c r="D58" s="167"/>
      <c r="E58" s="167"/>
      <c r="F58" s="167"/>
      <c r="G58" s="167"/>
      <c r="H58" s="167"/>
      <c r="I58" s="167"/>
      <c r="J58" s="167"/>
      <c r="K58" s="167"/>
      <c r="L58" s="167"/>
      <c r="M58" s="167"/>
      <c r="N58" s="167"/>
      <c r="O58" s="167"/>
      <c r="P58" s="168"/>
      <c r="Q58" s="168"/>
      <c r="R58" s="169"/>
      <c r="S58" s="169"/>
      <c r="T58" s="169"/>
      <c r="U58" s="134"/>
      <c r="V58" s="135"/>
      <c r="W58" s="135"/>
      <c r="X58" s="136"/>
      <c r="Y58" s="132"/>
      <c r="Z58" s="133"/>
      <c r="AA58" s="133"/>
      <c r="AB58" s="186"/>
      <c r="AC58" s="186"/>
      <c r="AD58" s="246"/>
      <c r="AE58" s="247"/>
      <c r="AF58" s="248"/>
      <c r="AG58" s="187">
        <f t="shared" si="2"/>
        <v>0</v>
      </c>
      <c r="AH58" s="187"/>
      <c r="AI58" s="187"/>
      <c r="AJ58" s="53"/>
      <c r="AK58" s="188"/>
      <c r="AL58" s="188"/>
      <c r="AM58" s="186"/>
      <c r="AN58" s="186"/>
      <c r="AO58" s="246"/>
      <c r="AP58" s="247"/>
      <c r="AQ58" s="248"/>
      <c r="AR58" s="187">
        <f t="shared" si="3"/>
        <v>0</v>
      </c>
      <c r="AS58" s="187"/>
      <c r="AT58" s="200"/>
      <c r="AU58" s="137"/>
      <c r="AV58" s="135"/>
      <c r="AW58" s="135"/>
      <c r="AX58" s="135"/>
      <c r="AY58" s="135"/>
      <c r="AZ58" s="136"/>
    </row>
    <row r="59" spans="1:52" ht="36" customHeight="1" x14ac:dyDescent="0.2">
      <c r="A59" s="73">
        <v>41</v>
      </c>
      <c r="B59" s="170"/>
      <c r="C59" s="167"/>
      <c r="D59" s="167"/>
      <c r="E59" s="167"/>
      <c r="F59" s="167"/>
      <c r="G59" s="167"/>
      <c r="H59" s="167"/>
      <c r="I59" s="167"/>
      <c r="J59" s="167"/>
      <c r="K59" s="167"/>
      <c r="L59" s="167"/>
      <c r="M59" s="167"/>
      <c r="N59" s="167"/>
      <c r="O59" s="167"/>
      <c r="P59" s="168"/>
      <c r="Q59" s="168"/>
      <c r="R59" s="169"/>
      <c r="S59" s="169"/>
      <c r="T59" s="169"/>
      <c r="U59" s="134"/>
      <c r="V59" s="135"/>
      <c r="W59" s="135"/>
      <c r="X59" s="136"/>
      <c r="Y59" s="132"/>
      <c r="Z59" s="133"/>
      <c r="AA59" s="133"/>
      <c r="AB59" s="186"/>
      <c r="AC59" s="186"/>
      <c r="AD59" s="185"/>
      <c r="AE59" s="185"/>
      <c r="AF59" s="185"/>
      <c r="AG59" s="187">
        <f t="shared" si="2"/>
        <v>0</v>
      </c>
      <c r="AH59" s="187"/>
      <c r="AI59" s="187"/>
      <c r="AJ59" s="53"/>
      <c r="AK59" s="188"/>
      <c r="AL59" s="188"/>
      <c r="AM59" s="186"/>
      <c r="AN59" s="186"/>
      <c r="AO59" s="185"/>
      <c r="AP59" s="185"/>
      <c r="AQ59" s="185"/>
      <c r="AR59" s="187">
        <f t="shared" si="3"/>
        <v>0</v>
      </c>
      <c r="AS59" s="187"/>
      <c r="AT59" s="200"/>
      <c r="AU59" s="137"/>
      <c r="AV59" s="135"/>
      <c r="AW59" s="135"/>
      <c r="AX59" s="135"/>
      <c r="AY59" s="135"/>
      <c r="AZ59" s="136"/>
    </row>
    <row r="60" spans="1:52" ht="36" customHeight="1" x14ac:dyDescent="0.2">
      <c r="A60" s="73">
        <v>42</v>
      </c>
      <c r="B60" s="170"/>
      <c r="C60" s="167"/>
      <c r="D60" s="167"/>
      <c r="E60" s="167"/>
      <c r="F60" s="167"/>
      <c r="G60" s="167"/>
      <c r="H60" s="167"/>
      <c r="I60" s="167"/>
      <c r="J60" s="167"/>
      <c r="K60" s="167"/>
      <c r="L60" s="167"/>
      <c r="M60" s="167"/>
      <c r="N60" s="167"/>
      <c r="O60" s="167"/>
      <c r="P60" s="168"/>
      <c r="Q60" s="168"/>
      <c r="R60" s="169"/>
      <c r="S60" s="169"/>
      <c r="T60" s="169"/>
      <c r="U60" s="134"/>
      <c r="V60" s="135"/>
      <c r="W60" s="135"/>
      <c r="X60" s="136"/>
      <c r="Y60" s="132"/>
      <c r="Z60" s="133"/>
      <c r="AA60" s="133"/>
      <c r="AB60" s="186"/>
      <c r="AC60" s="186"/>
      <c r="AD60" s="185"/>
      <c r="AE60" s="185"/>
      <c r="AF60" s="185"/>
      <c r="AG60" s="187">
        <f t="shared" si="2"/>
        <v>0</v>
      </c>
      <c r="AH60" s="187"/>
      <c r="AI60" s="187"/>
      <c r="AJ60" s="53"/>
      <c r="AK60" s="188"/>
      <c r="AL60" s="188"/>
      <c r="AM60" s="186"/>
      <c r="AN60" s="186"/>
      <c r="AO60" s="185"/>
      <c r="AP60" s="185"/>
      <c r="AQ60" s="185"/>
      <c r="AR60" s="187">
        <f t="shared" si="3"/>
        <v>0</v>
      </c>
      <c r="AS60" s="187"/>
      <c r="AT60" s="200"/>
      <c r="AU60" s="137"/>
      <c r="AV60" s="135"/>
      <c r="AW60" s="135"/>
      <c r="AX60" s="135"/>
      <c r="AY60" s="135"/>
      <c r="AZ60" s="136"/>
    </row>
    <row r="61" spans="1:52" ht="36" customHeight="1" x14ac:dyDescent="0.2">
      <c r="A61" s="73">
        <v>43</v>
      </c>
      <c r="B61" s="170"/>
      <c r="C61" s="167"/>
      <c r="D61" s="167"/>
      <c r="E61" s="167"/>
      <c r="F61" s="167"/>
      <c r="G61" s="167"/>
      <c r="H61" s="167"/>
      <c r="I61" s="167"/>
      <c r="J61" s="167"/>
      <c r="K61" s="167"/>
      <c r="L61" s="167"/>
      <c r="M61" s="167"/>
      <c r="N61" s="167"/>
      <c r="O61" s="167"/>
      <c r="P61" s="168"/>
      <c r="Q61" s="168"/>
      <c r="R61" s="169"/>
      <c r="S61" s="169"/>
      <c r="T61" s="169"/>
      <c r="U61" s="134"/>
      <c r="V61" s="135"/>
      <c r="W61" s="135"/>
      <c r="X61" s="136"/>
      <c r="Y61" s="132"/>
      <c r="Z61" s="133"/>
      <c r="AA61" s="133"/>
      <c r="AB61" s="186"/>
      <c r="AC61" s="186"/>
      <c r="AD61" s="185"/>
      <c r="AE61" s="185"/>
      <c r="AF61" s="185"/>
      <c r="AG61" s="187">
        <f t="shared" si="2"/>
        <v>0</v>
      </c>
      <c r="AH61" s="187"/>
      <c r="AI61" s="187"/>
      <c r="AJ61" s="53"/>
      <c r="AK61" s="188"/>
      <c r="AL61" s="188"/>
      <c r="AM61" s="186"/>
      <c r="AN61" s="186"/>
      <c r="AO61" s="185"/>
      <c r="AP61" s="185"/>
      <c r="AQ61" s="185"/>
      <c r="AR61" s="187">
        <f t="shared" si="3"/>
        <v>0</v>
      </c>
      <c r="AS61" s="187"/>
      <c r="AT61" s="200"/>
      <c r="AU61" s="137"/>
      <c r="AV61" s="135"/>
      <c r="AW61" s="135"/>
      <c r="AX61" s="135"/>
      <c r="AY61" s="135"/>
      <c r="AZ61" s="136"/>
    </row>
    <row r="62" spans="1:52" ht="36" customHeight="1" x14ac:dyDescent="0.2">
      <c r="A62" s="73">
        <v>44</v>
      </c>
      <c r="B62" s="170"/>
      <c r="C62" s="167"/>
      <c r="D62" s="167"/>
      <c r="E62" s="167"/>
      <c r="F62" s="167"/>
      <c r="G62" s="167"/>
      <c r="H62" s="167"/>
      <c r="I62" s="167"/>
      <c r="J62" s="167"/>
      <c r="K62" s="167"/>
      <c r="L62" s="167"/>
      <c r="M62" s="167"/>
      <c r="N62" s="167"/>
      <c r="O62" s="167"/>
      <c r="P62" s="168"/>
      <c r="Q62" s="168"/>
      <c r="R62" s="169"/>
      <c r="S62" s="169"/>
      <c r="T62" s="169"/>
      <c r="U62" s="134"/>
      <c r="V62" s="135"/>
      <c r="W62" s="135"/>
      <c r="X62" s="136"/>
      <c r="Y62" s="132"/>
      <c r="Z62" s="133"/>
      <c r="AA62" s="133"/>
      <c r="AB62" s="186"/>
      <c r="AC62" s="186"/>
      <c r="AD62" s="185"/>
      <c r="AE62" s="185"/>
      <c r="AF62" s="185"/>
      <c r="AG62" s="187">
        <f t="shared" si="2"/>
        <v>0</v>
      </c>
      <c r="AH62" s="187"/>
      <c r="AI62" s="187"/>
      <c r="AJ62" s="53"/>
      <c r="AK62" s="188"/>
      <c r="AL62" s="188"/>
      <c r="AM62" s="186"/>
      <c r="AN62" s="186"/>
      <c r="AO62" s="185"/>
      <c r="AP62" s="185"/>
      <c r="AQ62" s="185"/>
      <c r="AR62" s="187">
        <f t="shared" si="3"/>
        <v>0</v>
      </c>
      <c r="AS62" s="187"/>
      <c r="AT62" s="200"/>
      <c r="AU62" s="137"/>
      <c r="AV62" s="135"/>
      <c r="AW62" s="135"/>
      <c r="AX62" s="135"/>
      <c r="AY62" s="135"/>
      <c r="AZ62" s="136"/>
    </row>
    <row r="63" spans="1:52" ht="36" customHeight="1" x14ac:dyDescent="0.2">
      <c r="A63" s="73">
        <v>45</v>
      </c>
      <c r="B63" s="170"/>
      <c r="C63" s="167"/>
      <c r="D63" s="167"/>
      <c r="E63" s="167"/>
      <c r="F63" s="167"/>
      <c r="G63" s="167"/>
      <c r="H63" s="167"/>
      <c r="I63" s="167"/>
      <c r="J63" s="167"/>
      <c r="K63" s="167"/>
      <c r="L63" s="167"/>
      <c r="M63" s="167"/>
      <c r="N63" s="167"/>
      <c r="O63" s="167"/>
      <c r="P63" s="168"/>
      <c r="Q63" s="168"/>
      <c r="R63" s="169"/>
      <c r="S63" s="169"/>
      <c r="T63" s="169"/>
      <c r="U63" s="134"/>
      <c r="V63" s="135"/>
      <c r="W63" s="135"/>
      <c r="X63" s="136"/>
      <c r="Y63" s="132"/>
      <c r="Z63" s="133"/>
      <c r="AA63" s="133"/>
      <c r="AB63" s="186"/>
      <c r="AC63" s="186"/>
      <c r="AD63" s="185"/>
      <c r="AE63" s="185"/>
      <c r="AF63" s="185"/>
      <c r="AG63" s="187">
        <f t="shared" si="2"/>
        <v>0</v>
      </c>
      <c r="AH63" s="187"/>
      <c r="AI63" s="187"/>
      <c r="AJ63" s="53"/>
      <c r="AK63" s="188"/>
      <c r="AL63" s="188"/>
      <c r="AM63" s="186"/>
      <c r="AN63" s="186"/>
      <c r="AO63" s="185"/>
      <c r="AP63" s="185"/>
      <c r="AQ63" s="185"/>
      <c r="AR63" s="187">
        <f t="shared" si="3"/>
        <v>0</v>
      </c>
      <c r="AS63" s="187"/>
      <c r="AT63" s="200"/>
      <c r="AU63" s="137"/>
      <c r="AV63" s="135"/>
      <c r="AW63" s="135"/>
      <c r="AX63" s="135"/>
      <c r="AY63" s="135"/>
      <c r="AZ63" s="136"/>
    </row>
    <row r="64" spans="1:52" ht="36" customHeight="1" x14ac:dyDescent="0.2">
      <c r="A64" s="73">
        <v>46</v>
      </c>
      <c r="B64" s="170"/>
      <c r="C64" s="167"/>
      <c r="D64" s="167"/>
      <c r="E64" s="167"/>
      <c r="F64" s="167"/>
      <c r="G64" s="167"/>
      <c r="H64" s="167"/>
      <c r="I64" s="167"/>
      <c r="J64" s="167"/>
      <c r="K64" s="167"/>
      <c r="L64" s="167"/>
      <c r="M64" s="167"/>
      <c r="N64" s="167"/>
      <c r="O64" s="167"/>
      <c r="P64" s="168"/>
      <c r="Q64" s="168"/>
      <c r="R64" s="169"/>
      <c r="S64" s="169"/>
      <c r="T64" s="169"/>
      <c r="U64" s="134"/>
      <c r="V64" s="135"/>
      <c r="W64" s="135"/>
      <c r="X64" s="136"/>
      <c r="Y64" s="132"/>
      <c r="Z64" s="133"/>
      <c r="AA64" s="133"/>
      <c r="AB64" s="186"/>
      <c r="AC64" s="186"/>
      <c r="AD64" s="185"/>
      <c r="AE64" s="185"/>
      <c r="AF64" s="185"/>
      <c r="AG64" s="187">
        <f t="shared" si="2"/>
        <v>0</v>
      </c>
      <c r="AH64" s="187"/>
      <c r="AI64" s="187"/>
      <c r="AJ64" s="53"/>
      <c r="AK64" s="188"/>
      <c r="AL64" s="188"/>
      <c r="AM64" s="186"/>
      <c r="AN64" s="186"/>
      <c r="AO64" s="185"/>
      <c r="AP64" s="185"/>
      <c r="AQ64" s="185"/>
      <c r="AR64" s="187">
        <f t="shared" si="3"/>
        <v>0</v>
      </c>
      <c r="AS64" s="187"/>
      <c r="AT64" s="200"/>
      <c r="AU64" s="137"/>
      <c r="AV64" s="135"/>
      <c r="AW64" s="135"/>
      <c r="AX64" s="135"/>
      <c r="AY64" s="135"/>
      <c r="AZ64" s="136"/>
    </row>
    <row r="65" spans="1:52" ht="36" customHeight="1" x14ac:dyDescent="0.2">
      <c r="A65" s="73">
        <v>47</v>
      </c>
      <c r="B65" s="170"/>
      <c r="C65" s="167"/>
      <c r="D65" s="167"/>
      <c r="E65" s="167"/>
      <c r="F65" s="167"/>
      <c r="G65" s="167"/>
      <c r="H65" s="167"/>
      <c r="I65" s="167"/>
      <c r="J65" s="167"/>
      <c r="K65" s="167"/>
      <c r="L65" s="167"/>
      <c r="M65" s="167"/>
      <c r="N65" s="167"/>
      <c r="O65" s="167"/>
      <c r="P65" s="168"/>
      <c r="Q65" s="168"/>
      <c r="R65" s="169"/>
      <c r="S65" s="169"/>
      <c r="T65" s="169"/>
      <c r="U65" s="134"/>
      <c r="V65" s="135"/>
      <c r="W65" s="135"/>
      <c r="X65" s="136"/>
      <c r="Y65" s="132"/>
      <c r="Z65" s="133"/>
      <c r="AA65" s="133"/>
      <c r="AB65" s="186"/>
      <c r="AC65" s="186"/>
      <c r="AD65" s="185"/>
      <c r="AE65" s="185"/>
      <c r="AF65" s="185"/>
      <c r="AG65" s="187">
        <f t="shared" si="2"/>
        <v>0</v>
      </c>
      <c r="AH65" s="187"/>
      <c r="AI65" s="187"/>
      <c r="AJ65" s="53"/>
      <c r="AK65" s="188"/>
      <c r="AL65" s="188"/>
      <c r="AM65" s="186"/>
      <c r="AN65" s="186"/>
      <c r="AO65" s="185"/>
      <c r="AP65" s="185"/>
      <c r="AQ65" s="185"/>
      <c r="AR65" s="187">
        <f t="shared" si="3"/>
        <v>0</v>
      </c>
      <c r="AS65" s="187"/>
      <c r="AT65" s="200"/>
      <c r="AU65" s="137"/>
      <c r="AV65" s="135"/>
      <c r="AW65" s="135"/>
      <c r="AX65" s="135"/>
      <c r="AY65" s="135"/>
      <c r="AZ65" s="136"/>
    </row>
    <row r="66" spans="1:52" ht="36" customHeight="1" x14ac:dyDescent="0.2">
      <c r="A66" s="73">
        <v>48</v>
      </c>
      <c r="B66" s="170"/>
      <c r="C66" s="167"/>
      <c r="D66" s="167"/>
      <c r="E66" s="167"/>
      <c r="F66" s="167"/>
      <c r="G66" s="167"/>
      <c r="H66" s="167"/>
      <c r="I66" s="167"/>
      <c r="J66" s="167"/>
      <c r="K66" s="167"/>
      <c r="L66" s="167"/>
      <c r="M66" s="167"/>
      <c r="N66" s="167"/>
      <c r="O66" s="167"/>
      <c r="P66" s="168"/>
      <c r="Q66" s="168"/>
      <c r="R66" s="169"/>
      <c r="S66" s="169"/>
      <c r="T66" s="169"/>
      <c r="U66" s="134"/>
      <c r="V66" s="135"/>
      <c r="W66" s="135"/>
      <c r="X66" s="136"/>
      <c r="Y66" s="132"/>
      <c r="Z66" s="133"/>
      <c r="AA66" s="133"/>
      <c r="AB66" s="186"/>
      <c r="AC66" s="186"/>
      <c r="AD66" s="185"/>
      <c r="AE66" s="185"/>
      <c r="AF66" s="185"/>
      <c r="AG66" s="187">
        <f t="shared" si="2"/>
        <v>0</v>
      </c>
      <c r="AH66" s="187"/>
      <c r="AI66" s="187"/>
      <c r="AJ66" s="53"/>
      <c r="AK66" s="188"/>
      <c r="AL66" s="188"/>
      <c r="AM66" s="186"/>
      <c r="AN66" s="186"/>
      <c r="AO66" s="185"/>
      <c r="AP66" s="185"/>
      <c r="AQ66" s="185"/>
      <c r="AR66" s="187">
        <f t="shared" si="3"/>
        <v>0</v>
      </c>
      <c r="AS66" s="187"/>
      <c r="AT66" s="200"/>
      <c r="AU66" s="137"/>
      <c r="AV66" s="135"/>
      <c r="AW66" s="135"/>
      <c r="AX66" s="135"/>
      <c r="AY66" s="135"/>
      <c r="AZ66" s="136"/>
    </row>
    <row r="67" spans="1:52" ht="36" customHeight="1" x14ac:dyDescent="0.2">
      <c r="A67" s="73">
        <v>49</v>
      </c>
      <c r="B67" s="170"/>
      <c r="C67" s="167"/>
      <c r="D67" s="167"/>
      <c r="E67" s="167"/>
      <c r="F67" s="167"/>
      <c r="G67" s="167"/>
      <c r="H67" s="167"/>
      <c r="I67" s="167"/>
      <c r="J67" s="167"/>
      <c r="K67" s="167"/>
      <c r="L67" s="167"/>
      <c r="M67" s="167"/>
      <c r="N67" s="167"/>
      <c r="O67" s="167"/>
      <c r="P67" s="168"/>
      <c r="Q67" s="168"/>
      <c r="R67" s="169"/>
      <c r="S67" s="169"/>
      <c r="T67" s="169"/>
      <c r="U67" s="134"/>
      <c r="V67" s="135"/>
      <c r="W67" s="135"/>
      <c r="X67" s="136"/>
      <c r="Y67" s="132"/>
      <c r="Z67" s="133"/>
      <c r="AA67" s="133"/>
      <c r="AB67" s="186"/>
      <c r="AC67" s="186"/>
      <c r="AD67" s="185"/>
      <c r="AE67" s="185"/>
      <c r="AF67" s="185"/>
      <c r="AG67" s="187">
        <f t="shared" si="2"/>
        <v>0</v>
      </c>
      <c r="AH67" s="187"/>
      <c r="AI67" s="187"/>
      <c r="AJ67" s="53"/>
      <c r="AK67" s="188"/>
      <c r="AL67" s="188"/>
      <c r="AM67" s="186"/>
      <c r="AN67" s="186"/>
      <c r="AO67" s="185"/>
      <c r="AP67" s="185"/>
      <c r="AQ67" s="185"/>
      <c r="AR67" s="187">
        <f t="shared" si="3"/>
        <v>0</v>
      </c>
      <c r="AS67" s="187"/>
      <c r="AT67" s="200"/>
      <c r="AU67" s="137"/>
      <c r="AV67" s="135"/>
      <c r="AW67" s="135"/>
      <c r="AX67" s="135"/>
      <c r="AY67" s="135"/>
      <c r="AZ67" s="136"/>
    </row>
    <row r="68" spans="1:52" ht="36" customHeight="1" x14ac:dyDescent="0.2">
      <c r="A68" s="73">
        <v>50</v>
      </c>
      <c r="B68" s="170"/>
      <c r="C68" s="167"/>
      <c r="D68" s="167"/>
      <c r="E68" s="167"/>
      <c r="F68" s="167"/>
      <c r="G68" s="167"/>
      <c r="H68" s="167"/>
      <c r="I68" s="167"/>
      <c r="J68" s="167"/>
      <c r="K68" s="167"/>
      <c r="L68" s="167"/>
      <c r="M68" s="167"/>
      <c r="N68" s="167"/>
      <c r="O68" s="167"/>
      <c r="P68" s="168"/>
      <c r="Q68" s="168"/>
      <c r="R68" s="169"/>
      <c r="S68" s="169"/>
      <c r="T68" s="169"/>
      <c r="U68" s="134"/>
      <c r="V68" s="135"/>
      <c r="W68" s="135"/>
      <c r="X68" s="136"/>
      <c r="Y68" s="132"/>
      <c r="Z68" s="133"/>
      <c r="AA68" s="133"/>
      <c r="AB68" s="186"/>
      <c r="AC68" s="186"/>
      <c r="AD68" s="185"/>
      <c r="AE68" s="185"/>
      <c r="AF68" s="185"/>
      <c r="AG68" s="187">
        <f t="shared" si="2"/>
        <v>0</v>
      </c>
      <c r="AH68" s="187"/>
      <c r="AI68" s="187"/>
      <c r="AJ68" s="53"/>
      <c r="AK68" s="188"/>
      <c r="AL68" s="188"/>
      <c r="AM68" s="186"/>
      <c r="AN68" s="186"/>
      <c r="AO68" s="185"/>
      <c r="AP68" s="185"/>
      <c r="AQ68" s="185"/>
      <c r="AR68" s="187">
        <f t="shared" si="3"/>
        <v>0</v>
      </c>
      <c r="AS68" s="187"/>
      <c r="AT68" s="200"/>
      <c r="AU68" s="137"/>
      <c r="AV68" s="135"/>
      <c r="AW68" s="135"/>
      <c r="AX68" s="135"/>
      <c r="AY68" s="135"/>
      <c r="AZ68" s="136"/>
    </row>
    <row r="69" spans="1:52" ht="36" customHeight="1" x14ac:dyDescent="0.2">
      <c r="A69" s="73">
        <v>51</v>
      </c>
      <c r="B69" s="170"/>
      <c r="C69" s="167"/>
      <c r="D69" s="167"/>
      <c r="E69" s="167"/>
      <c r="F69" s="167"/>
      <c r="G69" s="167"/>
      <c r="H69" s="167"/>
      <c r="I69" s="167"/>
      <c r="J69" s="167"/>
      <c r="K69" s="167"/>
      <c r="L69" s="167"/>
      <c r="M69" s="167"/>
      <c r="N69" s="167"/>
      <c r="O69" s="167"/>
      <c r="P69" s="168"/>
      <c r="Q69" s="168"/>
      <c r="R69" s="169"/>
      <c r="S69" s="169"/>
      <c r="T69" s="169"/>
      <c r="U69" s="134"/>
      <c r="V69" s="135"/>
      <c r="W69" s="135"/>
      <c r="X69" s="136"/>
      <c r="Y69" s="132"/>
      <c r="Z69" s="133"/>
      <c r="AA69" s="133"/>
      <c r="AB69" s="186"/>
      <c r="AC69" s="186"/>
      <c r="AD69" s="185"/>
      <c r="AE69" s="185"/>
      <c r="AF69" s="185"/>
      <c r="AG69" s="187">
        <f t="shared" si="2"/>
        <v>0</v>
      </c>
      <c r="AH69" s="187"/>
      <c r="AI69" s="187"/>
      <c r="AJ69" s="53"/>
      <c r="AK69" s="188"/>
      <c r="AL69" s="188"/>
      <c r="AM69" s="186"/>
      <c r="AN69" s="186"/>
      <c r="AO69" s="185"/>
      <c r="AP69" s="185"/>
      <c r="AQ69" s="185"/>
      <c r="AR69" s="187">
        <f t="shared" si="3"/>
        <v>0</v>
      </c>
      <c r="AS69" s="187"/>
      <c r="AT69" s="200"/>
      <c r="AU69" s="137"/>
      <c r="AV69" s="135"/>
      <c r="AW69" s="135"/>
      <c r="AX69" s="135"/>
      <c r="AY69" s="135"/>
      <c r="AZ69" s="136"/>
    </row>
    <row r="70" spans="1:52" ht="36" customHeight="1" x14ac:dyDescent="0.2">
      <c r="A70" s="73">
        <v>52</v>
      </c>
      <c r="B70" s="170"/>
      <c r="C70" s="167"/>
      <c r="D70" s="167"/>
      <c r="E70" s="167"/>
      <c r="F70" s="167"/>
      <c r="G70" s="167"/>
      <c r="H70" s="167"/>
      <c r="I70" s="167"/>
      <c r="J70" s="167"/>
      <c r="K70" s="167"/>
      <c r="L70" s="167"/>
      <c r="M70" s="167"/>
      <c r="N70" s="167"/>
      <c r="O70" s="167"/>
      <c r="P70" s="168"/>
      <c r="Q70" s="168"/>
      <c r="R70" s="169"/>
      <c r="S70" s="169"/>
      <c r="T70" s="169"/>
      <c r="U70" s="134"/>
      <c r="V70" s="135"/>
      <c r="W70" s="135"/>
      <c r="X70" s="136"/>
      <c r="Y70" s="132"/>
      <c r="Z70" s="133"/>
      <c r="AA70" s="133"/>
      <c r="AB70" s="186"/>
      <c r="AC70" s="186"/>
      <c r="AD70" s="185"/>
      <c r="AE70" s="185"/>
      <c r="AF70" s="185"/>
      <c r="AG70" s="187">
        <f t="shared" si="2"/>
        <v>0</v>
      </c>
      <c r="AH70" s="187"/>
      <c r="AI70" s="187"/>
      <c r="AJ70" s="53"/>
      <c r="AK70" s="188"/>
      <c r="AL70" s="188"/>
      <c r="AM70" s="186"/>
      <c r="AN70" s="186"/>
      <c r="AO70" s="185"/>
      <c r="AP70" s="185"/>
      <c r="AQ70" s="185"/>
      <c r="AR70" s="187">
        <f t="shared" si="3"/>
        <v>0</v>
      </c>
      <c r="AS70" s="187"/>
      <c r="AT70" s="200"/>
      <c r="AU70" s="137"/>
      <c r="AV70" s="135"/>
      <c r="AW70" s="135"/>
      <c r="AX70" s="135"/>
      <c r="AY70" s="135"/>
      <c r="AZ70" s="136"/>
    </row>
    <row r="71" spans="1:52" ht="36" customHeight="1" x14ac:dyDescent="0.2">
      <c r="A71" s="73">
        <v>53</v>
      </c>
      <c r="B71" s="170"/>
      <c r="C71" s="167"/>
      <c r="D71" s="167"/>
      <c r="E71" s="167"/>
      <c r="F71" s="167"/>
      <c r="G71" s="167"/>
      <c r="H71" s="167"/>
      <c r="I71" s="167"/>
      <c r="J71" s="167"/>
      <c r="K71" s="167"/>
      <c r="L71" s="167"/>
      <c r="M71" s="167"/>
      <c r="N71" s="167"/>
      <c r="O71" s="167"/>
      <c r="P71" s="168"/>
      <c r="Q71" s="168"/>
      <c r="R71" s="169"/>
      <c r="S71" s="169"/>
      <c r="T71" s="169"/>
      <c r="U71" s="134"/>
      <c r="V71" s="135"/>
      <c r="W71" s="135"/>
      <c r="X71" s="136"/>
      <c r="Y71" s="132"/>
      <c r="Z71" s="133"/>
      <c r="AA71" s="133"/>
      <c r="AB71" s="186"/>
      <c r="AC71" s="186"/>
      <c r="AD71" s="185"/>
      <c r="AE71" s="185"/>
      <c r="AF71" s="185"/>
      <c r="AG71" s="187">
        <f t="shared" si="2"/>
        <v>0</v>
      </c>
      <c r="AH71" s="187"/>
      <c r="AI71" s="187"/>
      <c r="AJ71" s="53"/>
      <c r="AK71" s="188"/>
      <c r="AL71" s="188"/>
      <c r="AM71" s="186"/>
      <c r="AN71" s="186"/>
      <c r="AO71" s="185"/>
      <c r="AP71" s="185"/>
      <c r="AQ71" s="185"/>
      <c r="AR71" s="187">
        <f t="shared" si="3"/>
        <v>0</v>
      </c>
      <c r="AS71" s="187"/>
      <c r="AT71" s="200"/>
      <c r="AU71" s="137"/>
      <c r="AV71" s="135"/>
      <c r="AW71" s="135"/>
      <c r="AX71" s="135"/>
      <c r="AY71" s="135"/>
      <c r="AZ71" s="136"/>
    </row>
    <row r="72" spans="1:52" ht="36" customHeight="1" x14ac:dyDescent="0.2">
      <c r="A72" s="73">
        <v>54</v>
      </c>
      <c r="B72" s="170"/>
      <c r="C72" s="167"/>
      <c r="D72" s="167"/>
      <c r="E72" s="167"/>
      <c r="F72" s="167"/>
      <c r="G72" s="167"/>
      <c r="H72" s="167"/>
      <c r="I72" s="167"/>
      <c r="J72" s="167"/>
      <c r="K72" s="167"/>
      <c r="L72" s="167"/>
      <c r="M72" s="167"/>
      <c r="N72" s="167"/>
      <c r="O72" s="167"/>
      <c r="P72" s="168"/>
      <c r="Q72" s="168"/>
      <c r="R72" s="169"/>
      <c r="S72" s="169"/>
      <c r="T72" s="169"/>
      <c r="U72" s="134"/>
      <c r="V72" s="135"/>
      <c r="W72" s="135"/>
      <c r="X72" s="136"/>
      <c r="Y72" s="132"/>
      <c r="Z72" s="133"/>
      <c r="AA72" s="133"/>
      <c r="AB72" s="186"/>
      <c r="AC72" s="186"/>
      <c r="AD72" s="185"/>
      <c r="AE72" s="185"/>
      <c r="AF72" s="185"/>
      <c r="AG72" s="187">
        <f t="shared" si="2"/>
        <v>0</v>
      </c>
      <c r="AH72" s="187"/>
      <c r="AI72" s="187"/>
      <c r="AJ72" s="53"/>
      <c r="AK72" s="188"/>
      <c r="AL72" s="188"/>
      <c r="AM72" s="186"/>
      <c r="AN72" s="186"/>
      <c r="AO72" s="185"/>
      <c r="AP72" s="185"/>
      <c r="AQ72" s="185"/>
      <c r="AR72" s="187">
        <f t="shared" si="3"/>
        <v>0</v>
      </c>
      <c r="AS72" s="187"/>
      <c r="AT72" s="200"/>
      <c r="AU72" s="137"/>
      <c r="AV72" s="135"/>
      <c r="AW72" s="135"/>
      <c r="AX72" s="135"/>
      <c r="AY72" s="135"/>
      <c r="AZ72" s="136"/>
    </row>
    <row r="73" spans="1:52" ht="36" customHeight="1" x14ac:dyDescent="0.2">
      <c r="A73" s="73">
        <v>55</v>
      </c>
      <c r="B73" s="170"/>
      <c r="C73" s="167"/>
      <c r="D73" s="167"/>
      <c r="E73" s="167"/>
      <c r="F73" s="167"/>
      <c r="G73" s="167"/>
      <c r="H73" s="167"/>
      <c r="I73" s="167"/>
      <c r="J73" s="167"/>
      <c r="K73" s="167"/>
      <c r="L73" s="167"/>
      <c r="M73" s="167"/>
      <c r="N73" s="167"/>
      <c r="O73" s="167"/>
      <c r="P73" s="168"/>
      <c r="Q73" s="168"/>
      <c r="R73" s="169"/>
      <c r="S73" s="169"/>
      <c r="T73" s="169"/>
      <c r="U73" s="134"/>
      <c r="V73" s="135"/>
      <c r="W73" s="135"/>
      <c r="X73" s="136"/>
      <c r="Y73" s="132"/>
      <c r="Z73" s="133"/>
      <c r="AA73" s="133"/>
      <c r="AB73" s="186"/>
      <c r="AC73" s="186"/>
      <c r="AD73" s="185"/>
      <c r="AE73" s="185"/>
      <c r="AF73" s="185"/>
      <c r="AG73" s="187">
        <f t="shared" si="2"/>
        <v>0</v>
      </c>
      <c r="AH73" s="187"/>
      <c r="AI73" s="187"/>
      <c r="AJ73" s="53"/>
      <c r="AK73" s="188"/>
      <c r="AL73" s="188"/>
      <c r="AM73" s="186"/>
      <c r="AN73" s="186"/>
      <c r="AO73" s="185"/>
      <c r="AP73" s="185"/>
      <c r="AQ73" s="185"/>
      <c r="AR73" s="187">
        <f t="shared" si="3"/>
        <v>0</v>
      </c>
      <c r="AS73" s="187"/>
      <c r="AT73" s="200"/>
      <c r="AU73" s="137"/>
      <c r="AV73" s="135"/>
      <c r="AW73" s="135"/>
      <c r="AX73" s="135"/>
      <c r="AY73" s="135"/>
      <c r="AZ73" s="136"/>
    </row>
    <row r="74" spans="1:52" ht="36" customHeight="1" x14ac:dyDescent="0.2">
      <c r="A74" s="73">
        <v>56</v>
      </c>
      <c r="B74" s="170"/>
      <c r="C74" s="167"/>
      <c r="D74" s="167"/>
      <c r="E74" s="167"/>
      <c r="F74" s="167"/>
      <c r="G74" s="167"/>
      <c r="H74" s="167"/>
      <c r="I74" s="167"/>
      <c r="J74" s="167"/>
      <c r="K74" s="167"/>
      <c r="L74" s="167"/>
      <c r="M74" s="167"/>
      <c r="N74" s="167"/>
      <c r="O74" s="167"/>
      <c r="P74" s="168"/>
      <c r="Q74" s="168"/>
      <c r="R74" s="169"/>
      <c r="S74" s="169"/>
      <c r="T74" s="169"/>
      <c r="U74" s="134"/>
      <c r="V74" s="135"/>
      <c r="W74" s="135"/>
      <c r="X74" s="136"/>
      <c r="Y74" s="132"/>
      <c r="Z74" s="133"/>
      <c r="AA74" s="133"/>
      <c r="AB74" s="186"/>
      <c r="AC74" s="186"/>
      <c r="AD74" s="185"/>
      <c r="AE74" s="185"/>
      <c r="AF74" s="185"/>
      <c r="AG74" s="187">
        <f t="shared" si="2"/>
        <v>0</v>
      </c>
      <c r="AH74" s="187"/>
      <c r="AI74" s="187"/>
      <c r="AJ74" s="53"/>
      <c r="AK74" s="188"/>
      <c r="AL74" s="188"/>
      <c r="AM74" s="186"/>
      <c r="AN74" s="186"/>
      <c r="AO74" s="185"/>
      <c r="AP74" s="185"/>
      <c r="AQ74" s="185"/>
      <c r="AR74" s="187">
        <f t="shared" si="3"/>
        <v>0</v>
      </c>
      <c r="AS74" s="187"/>
      <c r="AT74" s="200"/>
      <c r="AU74" s="137"/>
      <c r="AV74" s="135"/>
      <c r="AW74" s="135"/>
      <c r="AX74" s="135"/>
      <c r="AY74" s="135"/>
      <c r="AZ74" s="136"/>
    </row>
    <row r="75" spans="1:52" ht="36" customHeight="1" x14ac:dyDescent="0.2">
      <c r="A75" s="73">
        <v>57</v>
      </c>
      <c r="B75" s="170"/>
      <c r="C75" s="167"/>
      <c r="D75" s="167"/>
      <c r="E75" s="167"/>
      <c r="F75" s="167"/>
      <c r="G75" s="167"/>
      <c r="H75" s="167"/>
      <c r="I75" s="167"/>
      <c r="J75" s="167"/>
      <c r="K75" s="167"/>
      <c r="L75" s="167"/>
      <c r="M75" s="167"/>
      <c r="N75" s="167"/>
      <c r="O75" s="167"/>
      <c r="P75" s="168"/>
      <c r="Q75" s="168"/>
      <c r="R75" s="169"/>
      <c r="S75" s="169"/>
      <c r="T75" s="169"/>
      <c r="U75" s="134"/>
      <c r="V75" s="135"/>
      <c r="W75" s="135"/>
      <c r="X75" s="136"/>
      <c r="Y75" s="132"/>
      <c r="Z75" s="133"/>
      <c r="AA75" s="133"/>
      <c r="AB75" s="186"/>
      <c r="AC75" s="186"/>
      <c r="AD75" s="185"/>
      <c r="AE75" s="185"/>
      <c r="AF75" s="185"/>
      <c r="AG75" s="187">
        <f t="shared" si="2"/>
        <v>0</v>
      </c>
      <c r="AH75" s="187"/>
      <c r="AI75" s="187"/>
      <c r="AJ75" s="53"/>
      <c r="AK75" s="188"/>
      <c r="AL75" s="188"/>
      <c r="AM75" s="186"/>
      <c r="AN75" s="186"/>
      <c r="AO75" s="185"/>
      <c r="AP75" s="185"/>
      <c r="AQ75" s="185"/>
      <c r="AR75" s="187">
        <f t="shared" si="3"/>
        <v>0</v>
      </c>
      <c r="AS75" s="187"/>
      <c r="AT75" s="200"/>
      <c r="AU75" s="137"/>
      <c r="AV75" s="135"/>
      <c r="AW75" s="135"/>
      <c r="AX75" s="135"/>
      <c r="AY75" s="135"/>
      <c r="AZ75" s="136"/>
    </row>
    <row r="76" spans="1:52" ht="36" customHeight="1" x14ac:dyDescent="0.2">
      <c r="A76" s="73">
        <v>58</v>
      </c>
      <c r="B76" s="170"/>
      <c r="C76" s="167"/>
      <c r="D76" s="167"/>
      <c r="E76" s="167"/>
      <c r="F76" s="167"/>
      <c r="G76" s="167"/>
      <c r="H76" s="167"/>
      <c r="I76" s="167"/>
      <c r="J76" s="167"/>
      <c r="K76" s="167"/>
      <c r="L76" s="167"/>
      <c r="M76" s="167"/>
      <c r="N76" s="167"/>
      <c r="O76" s="167"/>
      <c r="P76" s="168"/>
      <c r="Q76" s="168"/>
      <c r="R76" s="169"/>
      <c r="S76" s="169"/>
      <c r="T76" s="169"/>
      <c r="U76" s="134"/>
      <c r="V76" s="135"/>
      <c r="W76" s="135"/>
      <c r="X76" s="136"/>
      <c r="Y76" s="132"/>
      <c r="Z76" s="133"/>
      <c r="AA76" s="133"/>
      <c r="AB76" s="186"/>
      <c r="AC76" s="186"/>
      <c r="AD76" s="185"/>
      <c r="AE76" s="185"/>
      <c r="AF76" s="185"/>
      <c r="AG76" s="187">
        <f t="shared" si="2"/>
        <v>0</v>
      </c>
      <c r="AH76" s="187"/>
      <c r="AI76" s="187"/>
      <c r="AJ76" s="53"/>
      <c r="AK76" s="188"/>
      <c r="AL76" s="188"/>
      <c r="AM76" s="186"/>
      <c r="AN76" s="186"/>
      <c r="AO76" s="185"/>
      <c r="AP76" s="185"/>
      <c r="AQ76" s="185"/>
      <c r="AR76" s="187">
        <f t="shared" si="3"/>
        <v>0</v>
      </c>
      <c r="AS76" s="187"/>
      <c r="AT76" s="200"/>
      <c r="AU76" s="137"/>
      <c r="AV76" s="135"/>
      <c r="AW76" s="135"/>
      <c r="AX76" s="135"/>
      <c r="AY76" s="135"/>
      <c r="AZ76" s="136"/>
    </row>
    <row r="77" spans="1:52" ht="36" customHeight="1" x14ac:dyDescent="0.2">
      <c r="A77" s="73">
        <v>59</v>
      </c>
      <c r="B77" s="170"/>
      <c r="C77" s="167"/>
      <c r="D77" s="167"/>
      <c r="E77" s="167"/>
      <c r="F77" s="167"/>
      <c r="G77" s="167"/>
      <c r="H77" s="167"/>
      <c r="I77" s="167"/>
      <c r="J77" s="167"/>
      <c r="K77" s="167"/>
      <c r="L77" s="167"/>
      <c r="M77" s="167"/>
      <c r="N77" s="167"/>
      <c r="O77" s="167"/>
      <c r="P77" s="168"/>
      <c r="Q77" s="168"/>
      <c r="R77" s="169"/>
      <c r="S77" s="169"/>
      <c r="T77" s="169"/>
      <c r="U77" s="134"/>
      <c r="V77" s="135"/>
      <c r="W77" s="135"/>
      <c r="X77" s="136"/>
      <c r="Y77" s="132"/>
      <c r="Z77" s="133"/>
      <c r="AA77" s="133"/>
      <c r="AB77" s="186"/>
      <c r="AC77" s="186"/>
      <c r="AD77" s="185"/>
      <c r="AE77" s="185"/>
      <c r="AF77" s="185"/>
      <c r="AG77" s="187">
        <f t="shared" si="2"/>
        <v>0</v>
      </c>
      <c r="AH77" s="187"/>
      <c r="AI77" s="187"/>
      <c r="AJ77" s="53"/>
      <c r="AK77" s="188"/>
      <c r="AL77" s="188"/>
      <c r="AM77" s="186"/>
      <c r="AN77" s="186"/>
      <c r="AO77" s="185"/>
      <c r="AP77" s="185"/>
      <c r="AQ77" s="185"/>
      <c r="AR77" s="187">
        <f t="shared" si="3"/>
        <v>0</v>
      </c>
      <c r="AS77" s="187"/>
      <c r="AT77" s="200"/>
      <c r="AU77" s="137"/>
      <c r="AV77" s="135"/>
      <c r="AW77" s="135"/>
      <c r="AX77" s="135"/>
      <c r="AY77" s="135"/>
      <c r="AZ77" s="136"/>
    </row>
    <row r="78" spans="1:52" ht="36" customHeight="1" x14ac:dyDescent="0.2">
      <c r="A78" s="73">
        <v>60</v>
      </c>
      <c r="B78" s="170"/>
      <c r="C78" s="167"/>
      <c r="D78" s="167"/>
      <c r="E78" s="167"/>
      <c r="F78" s="167"/>
      <c r="G78" s="167"/>
      <c r="H78" s="167"/>
      <c r="I78" s="167"/>
      <c r="J78" s="167"/>
      <c r="K78" s="167"/>
      <c r="L78" s="167"/>
      <c r="M78" s="167"/>
      <c r="N78" s="167"/>
      <c r="O78" s="167"/>
      <c r="P78" s="168"/>
      <c r="Q78" s="168"/>
      <c r="R78" s="169"/>
      <c r="S78" s="169"/>
      <c r="T78" s="169"/>
      <c r="U78" s="134"/>
      <c r="V78" s="135"/>
      <c r="W78" s="135"/>
      <c r="X78" s="136"/>
      <c r="Y78" s="132"/>
      <c r="Z78" s="133"/>
      <c r="AA78" s="133"/>
      <c r="AB78" s="186"/>
      <c r="AC78" s="186"/>
      <c r="AD78" s="185"/>
      <c r="AE78" s="185"/>
      <c r="AF78" s="185"/>
      <c r="AG78" s="187">
        <f t="shared" si="2"/>
        <v>0</v>
      </c>
      <c r="AH78" s="187"/>
      <c r="AI78" s="187"/>
      <c r="AJ78" s="53"/>
      <c r="AK78" s="188"/>
      <c r="AL78" s="188"/>
      <c r="AM78" s="186"/>
      <c r="AN78" s="186"/>
      <c r="AO78" s="185"/>
      <c r="AP78" s="185"/>
      <c r="AQ78" s="185"/>
      <c r="AR78" s="187">
        <f t="shared" si="3"/>
        <v>0</v>
      </c>
      <c r="AS78" s="187"/>
      <c r="AT78" s="200"/>
      <c r="AU78" s="137"/>
      <c r="AV78" s="135"/>
      <c r="AW78" s="135"/>
      <c r="AX78" s="135"/>
      <c r="AY78" s="135"/>
      <c r="AZ78" s="136"/>
    </row>
    <row r="79" spans="1:52" ht="36" customHeight="1" x14ac:dyDescent="0.2">
      <c r="A79" s="73">
        <v>61</v>
      </c>
      <c r="B79" s="170"/>
      <c r="C79" s="167"/>
      <c r="D79" s="167"/>
      <c r="E79" s="167"/>
      <c r="F79" s="167"/>
      <c r="G79" s="167"/>
      <c r="H79" s="167"/>
      <c r="I79" s="167"/>
      <c r="J79" s="167"/>
      <c r="K79" s="167"/>
      <c r="L79" s="167"/>
      <c r="M79" s="167"/>
      <c r="N79" s="167"/>
      <c r="O79" s="167"/>
      <c r="P79" s="168"/>
      <c r="Q79" s="168"/>
      <c r="R79" s="169"/>
      <c r="S79" s="169"/>
      <c r="T79" s="169"/>
      <c r="U79" s="134"/>
      <c r="V79" s="135"/>
      <c r="W79" s="135"/>
      <c r="X79" s="136"/>
      <c r="Y79" s="132"/>
      <c r="Z79" s="133"/>
      <c r="AA79" s="133"/>
      <c r="AB79" s="186"/>
      <c r="AC79" s="186"/>
      <c r="AD79" s="185"/>
      <c r="AE79" s="185"/>
      <c r="AF79" s="185"/>
      <c r="AG79" s="187">
        <f t="shared" si="2"/>
        <v>0</v>
      </c>
      <c r="AH79" s="187"/>
      <c r="AI79" s="187"/>
      <c r="AJ79" s="53"/>
      <c r="AK79" s="188"/>
      <c r="AL79" s="188"/>
      <c r="AM79" s="186"/>
      <c r="AN79" s="186"/>
      <c r="AO79" s="185"/>
      <c r="AP79" s="185"/>
      <c r="AQ79" s="185"/>
      <c r="AR79" s="187">
        <f t="shared" si="3"/>
        <v>0</v>
      </c>
      <c r="AS79" s="187"/>
      <c r="AT79" s="200"/>
      <c r="AU79" s="137"/>
      <c r="AV79" s="135"/>
      <c r="AW79" s="135"/>
      <c r="AX79" s="135"/>
      <c r="AY79" s="135"/>
      <c r="AZ79" s="136"/>
    </row>
    <row r="80" spans="1:52" ht="36" customHeight="1" x14ac:dyDescent="0.2">
      <c r="A80" s="73">
        <v>62</v>
      </c>
      <c r="B80" s="170"/>
      <c r="C80" s="167"/>
      <c r="D80" s="167"/>
      <c r="E80" s="167"/>
      <c r="F80" s="167"/>
      <c r="G80" s="167"/>
      <c r="H80" s="167"/>
      <c r="I80" s="167"/>
      <c r="J80" s="167"/>
      <c r="K80" s="167"/>
      <c r="L80" s="167"/>
      <c r="M80" s="167"/>
      <c r="N80" s="167"/>
      <c r="O80" s="167"/>
      <c r="P80" s="168"/>
      <c r="Q80" s="168"/>
      <c r="R80" s="169"/>
      <c r="S80" s="169"/>
      <c r="T80" s="169"/>
      <c r="U80" s="134"/>
      <c r="V80" s="135"/>
      <c r="W80" s="135"/>
      <c r="X80" s="136"/>
      <c r="Y80" s="132"/>
      <c r="Z80" s="133"/>
      <c r="AA80" s="133"/>
      <c r="AB80" s="186"/>
      <c r="AC80" s="186"/>
      <c r="AD80" s="185"/>
      <c r="AE80" s="185"/>
      <c r="AF80" s="185"/>
      <c r="AG80" s="187">
        <f t="shared" si="2"/>
        <v>0</v>
      </c>
      <c r="AH80" s="187"/>
      <c r="AI80" s="187"/>
      <c r="AJ80" s="53"/>
      <c r="AK80" s="188"/>
      <c r="AL80" s="188"/>
      <c r="AM80" s="186"/>
      <c r="AN80" s="186"/>
      <c r="AO80" s="185"/>
      <c r="AP80" s="185"/>
      <c r="AQ80" s="185"/>
      <c r="AR80" s="187">
        <f t="shared" si="3"/>
        <v>0</v>
      </c>
      <c r="AS80" s="187"/>
      <c r="AT80" s="200"/>
      <c r="AU80" s="137"/>
      <c r="AV80" s="135"/>
      <c r="AW80" s="135"/>
      <c r="AX80" s="135"/>
      <c r="AY80" s="135"/>
      <c r="AZ80" s="136"/>
    </row>
    <row r="81" spans="1:52" ht="36" customHeight="1" x14ac:dyDescent="0.2">
      <c r="A81" s="73">
        <v>63</v>
      </c>
      <c r="B81" s="170"/>
      <c r="C81" s="167"/>
      <c r="D81" s="167"/>
      <c r="E81" s="167"/>
      <c r="F81" s="167"/>
      <c r="G81" s="167"/>
      <c r="H81" s="167"/>
      <c r="I81" s="167"/>
      <c r="J81" s="167"/>
      <c r="K81" s="167"/>
      <c r="L81" s="167"/>
      <c r="M81" s="167"/>
      <c r="N81" s="167"/>
      <c r="O81" s="167"/>
      <c r="P81" s="168"/>
      <c r="Q81" s="168"/>
      <c r="R81" s="169"/>
      <c r="S81" s="169"/>
      <c r="T81" s="169"/>
      <c r="U81" s="134"/>
      <c r="V81" s="135"/>
      <c r="W81" s="135"/>
      <c r="X81" s="136"/>
      <c r="Y81" s="132"/>
      <c r="Z81" s="133"/>
      <c r="AA81" s="133"/>
      <c r="AB81" s="186"/>
      <c r="AC81" s="186"/>
      <c r="AD81" s="185"/>
      <c r="AE81" s="185"/>
      <c r="AF81" s="185"/>
      <c r="AG81" s="187">
        <f t="shared" si="2"/>
        <v>0</v>
      </c>
      <c r="AH81" s="187"/>
      <c r="AI81" s="187"/>
      <c r="AJ81" s="53"/>
      <c r="AK81" s="188"/>
      <c r="AL81" s="188"/>
      <c r="AM81" s="186"/>
      <c r="AN81" s="186"/>
      <c r="AO81" s="185"/>
      <c r="AP81" s="185"/>
      <c r="AQ81" s="185"/>
      <c r="AR81" s="187">
        <f t="shared" si="3"/>
        <v>0</v>
      </c>
      <c r="AS81" s="187"/>
      <c r="AT81" s="200"/>
      <c r="AU81" s="137"/>
      <c r="AV81" s="135"/>
      <c r="AW81" s="135"/>
      <c r="AX81" s="135"/>
      <c r="AY81" s="135"/>
      <c r="AZ81" s="136"/>
    </row>
    <row r="82" spans="1:52" ht="36" customHeight="1" x14ac:dyDescent="0.2">
      <c r="A82" s="73">
        <v>64</v>
      </c>
      <c r="B82" s="170"/>
      <c r="C82" s="167"/>
      <c r="D82" s="167"/>
      <c r="E82" s="167"/>
      <c r="F82" s="167"/>
      <c r="G82" s="167"/>
      <c r="H82" s="167"/>
      <c r="I82" s="167"/>
      <c r="J82" s="167"/>
      <c r="K82" s="167"/>
      <c r="L82" s="167"/>
      <c r="M82" s="167"/>
      <c r="N82" s="167"/>
      <c r="O82" s="167"/>
      <c r="P82" s="168"/>
      <c r="Q82" s="168"/>
      <c r="R82" s="169"/>
      <c r="S82" s="169"/>
      <c r="T82" s="169"/>
      <c r="U82" s="134"/>
      <c r="V82" s="135"/>
      <c r="W82" s="135"/>
      <c r="X82" s="136"/>
      <c r="Y82" s="132"/>
      <c r="Z82" s="133"/>
      <c r="AA82" s="133"/>
      <c r="AB82" s="186"/>
      <c r="AC82" s="186"/>
      <c r="AD82" s="185"/>
      <c r="AE82" s="185"/>
      <c r="AF82" s="185"/>
      <c r="AG82" s="187">
        <f t="shared" si="2"/>
        <v>0</v>
      </c>
      <c r="AH82" s="187"/>
      <c r="AI82" s="187"/>
      <c r="AJ82" s="53"/>
      <c r="AK82" s="188"/>
      <c r="AL82" s="188"/>
      <c r="AM82" s="186"/>
      <c r="AN82" s="186"/>
      <c r="AO82" s="185"/>
      <c r="AP82" s="185"/>
      <c r="AQ82" s="185"/>
      <c r="AR82" s="187">
        <f t="shared" si="3"/>
        <v>0</v>
      </c>
      <c r="AS82" s="187"/>
      <c r="AT82" s="200"/>
      <c r="AU82" s="137"/>
      <c r="AV82" s="135"/>
      <c r="AW82" s="135"/>
      <c r="AX82" s="135"/>
      <c r="AY82" s="135"/>
      <c r="AZ82" s="136"/>
    </row>
    <row r="83" spans="1:52" ht="36" customHeight="1" x14ac:dyDescent="0.2">
      <c r="A83" s="73">
        <v>65</v>
      </c>
      <c r="B83" s="170"/>
      <c r="C83" s="167"/>
      <c r="D83" s="167"/>
      <c r="E83" s="167"/>
      <c r="F83" s="167"/>
      <c r="G83" s="167"/>
      <c r="H83" s="167"/>
      <c r="I83" s="167"/>
      <c r="J83" s="167"/>
      <c r="K83" s="167"/>
      <c r="L83" s="167"/>
      <c r="M83" s="167"/>
      <c r="N83" s="167"/>
      <c r="O83" s="167"/>
      <c r="P83" s="168"/>
      <c r="Q83" s="168"/>
      <c r="R83" s="169"/>
      <c r="S83" s="169"/>
      <c r="T83" s="169"/>
      <c r="U83" s="134"/>
      <c r="V83" s="135"/>
      <c r="W83" s="135"/>
      <c r="X83" s="136"/>
      <c r="Y83" s="132"/>
      <c r="Z83" s="133"/>
      <c r="AA83" s="133"/>
      <c r="AB83" s="186"/>
      <c r="AC83" s="186"/>
      <c r="AD83" s="185"/>
      <c r="AE83" s="185"/>
      <c r="AF83" s="185"/>
      <c r="AG83" s="187">
        <f t="shared" ref="AG83:AG114" si="4">AD83*AB83</f>
        <v>0</v>
      </c>
      <c r="AH83" s="187"/>
      <c r="AI83" s="187"/>
      <c r="AJ83" s="53"/>
      <c r="AK83" s="188"/>
      <c r="AL83" s="188"/>
      <c r="AM83" s="186"/>
      <c r="AN83" s="186"/>
      <c r="AO83" s="185"/>
      <c r="AP83" s="185"/>
      <c r="AQ83" s="185"/>
      <c r="AR83" s="187">
        <f t="shared" ref="AR83:AR114" si="5">AO83*AM83</f>
        <v>0</v>
      </c>
      <c r="AS83" s="187"/>
      <c r="AT83" s="200"/>
      <c r="AU83" s="137"/>
      <c r="AV83" s="135"/>
      <c r="AW83" s="135"/>
      <c r="AX83" s="135"/>
      <c r="AY83" s="135"/>
      <c r="AZ83" s="136"/>
    </row>
    <row r="84" spans="1:52" ht="36" customHeight="1" x14ac:dyDescent="0.2">
      <c r="A84" s="73">
        <v>66</v>
      </c>
      <c r="B84" s="170"/>
      <c r="C84" s="167"/>
      <c r="D84" s="167"/>
      <c r="E84" s="167"/>
      <c r="F84" s="167"/>
      <c r="G84" s="167"/>
      <c r="H84" s="167"/>
      <c r="I84" s="167"/>
      <c r="J84" s="167"/>
      <c r="K84" s="167"/>
      <c r="L84" s="167"/>
      <c r="M84" s="167"/>
      <c r="N84" s="167"/>
      <c r="O84" s="167"/>
      <c r="P84" s="168"/>
      <c r="Q84" s="168"/>
      <c r="R84" s="169"/>
      <c r="S84" s="169"/>
      <c r="T84" s="169"/>
      <c r="U84" s="134"/>
      <c r="V84" s="135"/>
      <c r="W84" s="135"/>
      <c r="X84" s="136"/>
      <c r="Y84" s="132"/>
      <c r="Z84" s="133"/>
      <c r="AA84" s="133"/>
      <c r="AB84" s="186"/>
      <c r="AC84" s="186"/>
      <c r="AD84" s="185"/>
      <c r="AE84" s="185"/>
      <c r="AF84" s="185"/>
      <c r="AG84" s="187">
        <f t="shared" si="4"/>
        <v>0</v>
      </c>
      <c r="AH84" s="187"/>
      <c r="AI84" s="187"/>
      <c r="AJ84" s="53"/>
      <c r="AK84" s="188"/>
      <c r="AL84" s="188"/>
      <c r="AM84" s="186"/>
      <c r="AN84" s="186"/>
      <c r="AO84" s="185"/>
      <c r="AP84" s="185"/>
      <c r="AQ84" s="185"/>
      <c r="AR84" s="187">
        <f t="shared" si="5"/>
        <v>0</v>
      </c>
      <c r="AS84" s="187"/>
      <c r="AT84" s="200"/>
      <c r="AU84" s="137"/>
      <c r="AV84" s="135"/>
      <c r="AW84" s="135"/>
      <c r="AX84" s="135"/>
      <c r="AY84" s="135"/>
      <c r="AZ84" s="136"/>
    </row>
    <row r="85" spans="1:52" ht="36" customHeight="1" x14ac:dyDescent="0.2">
      <c r="A85" s="73">
        <v>67</v>
      </c>
      <c r="B85" s="170"/>
      <c r="C85" s="167"/>
      <c r="D85" s="167"/>
      <c r="E85" s="167"/>
      <c r="F85" s="167"/>
      <c r="G85" s="167"/>
      <c r="H85" s="167"/>
      <c r="I85" s="167"/>
      <c r="J85" s="167"/>
      <c r="K85" s="167"/>
      <c r="L85" s="167"/>
      <c r="M85" s="167"/>
      <c r="N85" s="167"/>
      <c r="O85" s="167"/>
      <c r="P85" s="168"/>
      <c r="Q85" s="168"/>
      <c r="R85" s="169"/>
      <c r="S85" s="169"/>
      <c r="T85" s="169"/>
      <c r="U85" s="134"/>
      <c r="V85" s="135"/>
      <c r="W85" s="135"/>
      <c r="X85" s="136"/>
      <c r="Y85" s="132"/>
      <c r="Z85" s="133"/>
      <c r="AA85" s="133"/>
      <c r="AB85" s="186"/>
      <c r="AC85" s="186"/>
      <c r="AD85" s="185"/>
      <c r="AE85" s="185"/>
      <c r="AF85" s="185"/>
      <c r="AG85" s="187">
        <f t="shared" si="4"/>
        <v>0</v>
      </c>
      <c r="AH85" s="187"/>
      <c r="AI85" s="187"/>
      <c r="AJ85" s="53"/>
      <c r="AK85" s="188"/>
      <c r="AL85" s="188"/>
      <c r="AM85" s="186"/>
      <c r="AN85" s="186"/>
      <c r="AO85" s="185"/>
      <c r="AP85" s="185"/>
      <c r="AQ85" s="185"/>
      <c r="AR85" s="187">
        <f t="shared" si="5"/>
        <v>0</v>
      </c>
      <c r="AS85" s="187"/>
      <c r="AT85" s="200"/>
      <c r="AU85" s="137"/>
      <c r="AV85" s="135"/>
      <c r="AW85" s="135"/>
      <c r="AX85" s="135"/>
      <c r="AY85" s="135"/>
      <c r="AZ85" s="136"/>
    </row>
    <row r="86" spans="1:52" ht="36" customHeight="1" x14ac:dyDescent="0.2">
      <c r="A86" s="73">
        <v>68</v>
      </c>
      <c r="B86" s="170"/>
      <c r="C86" s="167"/>
      <c r="D86" s="167"/>
      <c r="E86" s="167"/>
      <c r="F86" s="167"/>
      <c r="G86" s="167"/>
      <c r="H86" s="167"/>
      <c r="I86" s="167"/>
      <c r="J86" s="167"/>
      <c r="K86" s="167"/>
      <c r="L86" s="167"/>
      <c r="M86" s="167"/>
      <c r="N86" s="167"/>
      <c r="O86" s="167"/>
      <c r="P86" s="168"/>
      <c r="Q86" s="168"/>
      <c r="R86" s="169"/>
      <c r="S86" s="169"/>
      <c r="T86" s="169"/>
      <c r="U86" s="134"/>
      <c r="V86" s="135"/>
      <c r="W86" s="135"/>
      <c r="X86" s="136"/>
      <c r="Y86" s="132"/>
      <c r="Z86" s="133"/>
      <c r="AA86" s="133"/>
      <c r="AB86" s="186"/>
      <c r="AC86" s="186"/>
      <c r="AD86" s="185"/>
      <c r="AE86" s="185"/>
      <c r="AF86" s="185"/>
      <c r="AG86" s="187">
        <f t="shared" si="4"/>
        <v>0</v>
      </c>
      <c r="AH86" s="187"/>
      <c r="AI86" s="187"/>
      <c r="AJ86" s="53"/>
      <c r="AK86" s="188"/>
      <c r="AL86" s="188"/>
      <c r="AM86" s="186"/>
      <c r="AN86" s="186"/>
      <c r="AO86" s="185"/>
      <c r="AP86" s="185"/>
      <c r="AQ86" s="185"/>
      <c r="AR86" s="187">
        <f t="shared" si="5"/>
        <v>0</v>
      </c>
      <c r="AS86" s="187"/>
      <c r="AT86" s="200"/>
      <c r="AU86" s="137"/>
      <c r="AV86" s="135"/>
      <c r="AW86" s="135"/>
      <c r="AX86" s="135"/>
      <c r="AY86" s="135"/>
      <c r="AZ86" s="136"/>
    </row>
    <row r="87" spans="1:52" ht="36" customHeight="1" x14ac:dyDescent="0.2">
      <c r="A87" s="73">
        <v>69</v>
      </c>
      <c r="B87" s="170"/>
      <c r="C87" s="167"/>
      <c r="D87" s="167"/>
      <c r="E87" s="167"/>
      <c r="F87" s="167"/>
      <c r="G87" s="167"/>
      <c r="H87" s="167"/>
      <c r="I87" s="167"/>
      <c r="J87" s="167"/>
      <c r="K87" s="167"/>
      <c r="L87" s="167"/>
      <c r="M87" s="167"/>
      <c r="N87" s="167"/>
      <c r="O87" s="167"/>
      <c r="P87" s="168"/>
      <c r="Q87" s="168"/>
      <c r="R87" s="169"/>
      <c r="S87" s="169"/>
      <c r="T87" s="169"/>
      <c r="U87" s="134"/>
      <c r="V87" s="135"/>
      <c r="W87" s="135"/>
      <c r="X87" s="136"/>
      <c r="Y87" s="132"/>
      <c r="Z87" s="133"/>
      <c r="AA87" s="133"/>
      <c r="AB87" s="186"/>
      <c r="AC87" s="186"/>
      <c r="AD87" s="185"/>
      <c r="AE87" s="185"/>
      <c r="AF87" s="185"/>
      <c r="AG87" s="187">
        <f t="shared" si="4"/>
        <v>0</v>
      </c>
      <c r="AH87" s="187"/>
      <c r="AI87" s="187"/>
      <c r="AJ87" s="53"/>
      <c r="AK87" s="188"/>
      <c r="AL87" s="188"/>
      <c r="AM87" s="186"/>
      <c r="AN87" s="186"/>
      <c r="AO87" s="185"/>
      <c r="AP87" s="185"/>
      <c r="AQ87" s="185"/>
      <c r="AR87" s="187">
        <f t="shared" si="5"/>
        <v>0</v>
      </c>
      <c r="AS87" s="187"/>
      <c r="AT87" s="200"/>
      <c r="AU87" s="137"/>
      <c r="AV87" s="135"/>
      <c r="AW87" s="135"/>
      <c r="AX87" s="135"/>
      <c r="AY87" s="135"/>
      <c r="AZ87" s="136"/>
    </row>
    <row r="88" spans="1:52" ht="36" customHeight="1" x14ac:dyDescent="0.2">
      <c r="A88" s="73">
        <v>70</v>
      </c>
      <c r="B88" s="170"/>
      <c r="C88" s="167"/>
      <c r="D88" s="167"/>
      <c r="E88" s="167"/>
      <c r="F88" s="167"/>
      <c r="G88" s="167"/>
      <c r="H88" s="167"/>
      <c r="I88" s="167"/>
      <c r="J88" s="167"/>
      <c r="K88" s="167"/>
      <c r="L88" s="167"/>
      <c r="M88" s="167"/>
      <c r="N88" s="167"/>
      <c r="O88" s="167"/>
      <c r="P88" s="168"/>
      <c r="Q88" s="168"/>
      <c r="R88" s="169"/>
      <c r="S88" s="169"/>
      <c r="T88" s="169"/>
      <c r="U88" s="134"/>
      <c r="V88" s="135"/>
      <c r="W88" s="135"/>
      <c r="X88" s="136"/>
      <c r="Y88" s="132"/>
      <c r="Z88" s="133"/>
      <c r="AA88" s="133"/>
      <c r="AB88" s="186"/>
      <c r="AC88" s="186"/>
      <c r="AD88" s="185"/>
      <c r="AE88" s="185"/>
      <c r="AF88" s="185"/>
      <c r="AG88" s="187">
        <f t="shared" si="4"/>
        <v>0</v>
      </c>
      <c r="AH88" s="187"/>
      <c r="AI88" s="187"/>
      <c r="AJ88" s="53"/>
      <c r="AK88" s="188"/>
      <c r="AL88" s="188"/>
      <c r="AM88" s="186"/>
      <c r="AN88" s="186"/>
      <c r="AO88" s="185"/>
      <c r="AP88" s="185"/>
      <c r="AQ88" s="185"/>
      <c r="AR88" s="187">
        <f t="shared" si="5"/>
        <v>0</v>
      </c>
      <c r="AS88" s="187"/>
      <c r="AT88" s="200"/>
      <c r="AU88" s="137"/>
      <c r="AV88" s="135"/>
      <c r="AW88" s="135"/>
      <c r="AX88" s="135"/>
      <c r="AY88" s="135"/>
      <c r="AZ88" s="136"/>
    </row>
    <row r="89" spans="1:52" ht="36" customHeight="1" x14ac:dyDescent="0.2">
      <c r="A89" s="73">
        <v>71</v>
      </c>
      <c r="B89" s="170"/>
      <c r="C89" s="167"/>
      <c r="D89" s="167"/>
      <c r="E89" s="167"/>
      <c r="F89" s="167"/>
      <c r="G89" s="167"/>
      <c r="H89" s="167"/>
      <c r="I89" s="167"/>
      <c r="J89" s="167"/>
      <c r="K89" s="167"/>
      <c r="L89" s="167"/>
      <c r="M89" s="167"/>
      <c r="N89" s="167"/>
      <c r="O89" s="167"/>
      <c r="P89" s="168"/>
      <c r="Q89" s="168"/>
      <c r="R89" s="169"/>
      <c r="S89" s="169"/>
      <c r="T89" s="169"/>
      <c r="U89" s="134"/>
      <c r="V89" s="135"/>
      <c r="W89" s="135"/>
      <c r="X89" s="136"/>
      <c r="Y89" s="132"/>
      <c r="Z89" s="133"/>
      <c r="AA89" s="133"/>
      <c r="AB89" s="186"/>
      <c r="AC89" s="186"/>
      <c r="AD89" s="185"/>
      <c r="AE89" s="185"/>
      <c r="AF89" s="185"/>
      <c r="AG89" s="187">
        <f t="shared" si="4"/>
        <v>0</v>
      </c>
      <c r="AH89" s="187"/>
      <c r="AI89" s="187"/>
      <c r="AJ89" s="53"/>
      <c r="AK89" s="188"/>
      <c r="AL89" s="188"/>
      <c r="AM89" s="186"/>
      <c r="AN89" s="186"/>
      <c r="AO89" s="185"/>
      <c r="AP89" s="185"/>
      <c r="AQ89" s="185"/>
      <c r="AR89" s="187">
        <f t="shared" si="5"/>
        <v>0</v>
      </c>
      <c r="AS89" s="187"/>
      <c r="AT89" s="200"/>
      <c r="AU89" s="137"/>
      <c r="AV89" s="135"/>
      <c r="AW89" s="135"/>
      <c r="AX89" s="135"/>
      <c r="AY89" s="135"/>
      <c r="AZ89" s="136"/>
    </row>
    <row r="90" spans="1:52" ht="36" customHeight="1" x14ac:dyDescent="0.2">
      <c r="A90" s="73">
        <v>72</v>
      </c>
      <c r="B90" s="170"/>
      <c r="C90" s="167"/>
      <c r="D90" s="167"/>
      <c r="E90" s="167"/>
      <c r="F90" s="167"/>
      <c r="G90" s="167"/>
      <c r="H90" s="167"/>
      <c r="I90" s="167"/>
      <c r="J90" s="167"/>
      <c r="K90" s="167"/>
      <c r="L90" s="167"/>
      <c r="M90" s="167"/>
      <c r="N90" s="167"/>
      <c r="O90" s="167"/>
      <c r="P90" s="168"/>
      <c r="Q90" s="168"/>
      <c r="R90" s="169"/>
      <c r="S90" s="169"/>
      <c r="T90" s="169"/>
      <c r="U90" s="134"/>
      <c r="V90" s="135"/>
      <c r="W90" s="135"/>
      <c r="X90" s="136"/>
      <c r="Y90" s="132"/>
      <c r="Z90" s="133"/>
      <c r="AA90" s="133"/>
      <c r="AB90" s="186"/>
      <c r="AC90" s="186"/>
      <c r="AD90" s="185"/>
      <c r="AE90" s="185"/>
      <c r="AF90" s="185"/>
      <c r="AG90" s="187">
        <f t="shared" si="4"/>
        <v>0</v>
      </c>
      <c r="AH90" s="187"/>
      <c r="AI90" s="187"/>
      <c r="AJ90" s="53"/>
      <c r="AK90" s="188"/>
      <c r="AL90" s="188"/>
      <c r="AM90" s="186"/>
      <c r="AN90" s="186"/>
      <c r="AO90" s="185"/>
      <c r="AP90" s="185"/>
      <c r="AQ90" s="185"/>
      <c r="AR90" s="187">
        <f t="shared" si="5"/>
        <v>0</v>
      </c>
      <c r="AS90" s="187"/>
      <c r="AT90" s="200"/>
      <c r="AU90" s="137"/>
      <c r="AV90" s="135"/>
      <c r="AW90" s="135"/>
      <c r="AX90" s="135"/>
      <c r="AY90" s="135"/>
      <c r="AZ90" s="136"/>
    </row>
    <row r="91" spans="1:52" ht="36" customHeight="1" x14ac:dyDescent="0.2">
      <c r="A91" s="73">
        <v>73</v>
      </c>
      <c r="B91" s="170"/>
      <c r="C91" s="167"/>
      <c r="D91" s="167"/>
      <c r="E91" s="167"/>
      <c r="F91" s="167"/>
      <c r="G91" s="167"/>
      <c r="H91" s="167"/>
      <c r="I91" s="167"/>
      <c r="J91" s="167"/>
      <c r="K91" s="167"/>
      <c r="L91" s="167"/>
      <c r="M91" s="167"/>
      <c r="N91" s="167"/>
      <c r="O91" s="167"/>
      <c r="P91" s="168"/>
      <c r="Q91" s="168"/>
      <c r="R91" s="169"/>
      <c r="S91" s="169"/>
      <c r="T91" s="169"/>
      <c r="U91" s="134"/>
      <c r="V91" s="135"/>
      <c r="W91" s="135"/>
      <c r="X91" s="136"/>
      <c r="Y91" s="132"/>
      <c r="Z91" s="133"/>
      <c r="AA91" s="133"/>
      <c r="AB91" s="186"/>
      <c r="AC91" s="186"/>
      <c r="AD91" s="185"/>
      <c r="AE91" s="185"/>
      <c r="AF91" s="185"/>
      <c r="AG91" s="187">
        <f t="shared" si="4"/>
        <v>0</v>
      </c>
      <c r="AH91" s="187"/>
      <c r="AI91" s="187"/>
      <c r="AJ91" s="53"/>
      <c r="AK91" s="188"/>
      <c r="AL91" s="188"/>
      <c r="AM91" s="186"/>
      <c r="AN91" s="186"/>
      <c r="AO91" s="185"/>
      <c r="AP91" s="185"/>
      <c r="AQ91" s="185"/>
      <c r="AR91" s="187">
        <f t="shared" si="5"/>
        <v>0</v>
      </c>
      <c r="AS91" s="187"/>
      <c r="AT91" s="200"/>
      <c r="AU91" s="137"/>
      <c r="AV91" s="135"/>
      <c r="AW91" s="135"/>
      <c r="AX91" s="135"/>
      <c r="AY91" s="135"/>
      <c r="AZ91" s="136"/>
    </row>
    <row r="92" spans="1:52" ht="36" customHeight="1" x14ac:dyDescent="0.2">
      <c r="A92" s="73">
        <v>74</v>
      </c>
      <c r="B92" s="170"/>
      <c r="C92" s="167"/>
      <c r="D92" s="167"/>
      <c r="E92" s="167"/>
      <c r="F92" s="167"/>
      <c r="G92" s="167"/>
      <c r="H92" s="167"/>
      <c r="I92" s="167"/>
      <c r="J92" s="167"/>
      <c r="K92" s="167"/>
      <c r="L92" s="167"/>
      <c r="M92" s="167"/>
      <c r="N92" s="167"/>
      <c r="O92" s="167"/>
      <c r="P92" s="168"/>
      <c r="Q92" s="168"/>
      <c r="R92" s="169"/>
      <c r="S92" s="169"/>
      <c r="T92" s="169"/>
      <c r="U92" s="134"/>
      <c r="V92" s="135"/>
      <c r="W92" s="135"/>
      <c r="X92" s="136"/>
      <c r="Y92" s="132"/>
      <c r="Z92" s="133"/>
      <c r="AA92" s="133"/>
      <c r="AB92" s="186"/>
      <c r="AC92" s="186"/>
      <c r="AD92" s="185"/>
      <c r="AE92" s="185"/>
      <c r="AF92" s="185"/>
      <c r="AG92" s="187">
        <f t="shared" si="4"/>
        <v>0</v>
      </c>
      <c r="AH92" s="187"/>
      <c r="AI92" s="187"/>
      <c r="AJ92" s="53"/>
      <c r="AK92" s="188"/>
      <c r="AL92" s="188"/>
      <c r="AM92" s="186"/>
      <c r="AN92" s="186"/>
      <c r="AO92" s="185"/>
      <c r="AP92" s="185"/>
      <c r="AQ92" s="185"/>
      <c r="AR92" s="187">
        <f t="shared" si="5"/>
        <v>0</v>
      </c>
      <c r="AS92" s="187"/>
      <c r="AT92" s="200"/>
      <c r="AU92" s="137"/>
      <c r="AV92" s="135"/>
      <c r="AW92" s="135"/>
      <c r="AX92" s="135"/>
      <c r="AY92" s="135"/>
      <c r="AZ92" s="136"/>
    </row>
    <row r="93" spans="1:52" ht="36" customHeight="1" x14ac:dyDescent="0.2">
      <c r="A93" s="73">
        <v>75</v>
      </c>
      <c r="B93" s="170"/>
      <c r="C93" s="167"/>
      <c r="D93" s="167"/>
      <c r="E93" s="167"/>
      <c r="F93" s="167"/>
      <c r="G93" s="167"/>
      <c r="H93" s="167"/>
      <c r="I93" s="167"/>
      <c r="J93" s="167"/>
      <c r="K93" s="167"/>
      <c r="L93" s="167"/>
      <c r="M93" s="167"/>
      <c r="N93" s="167"/>
      <c r="O93" s="167"/>
      <c r="P93" s="168"/>
      <c r="Q93" s="168"/>
      <c r="R93" s="169"/>
      <c r="S93" s="169"/>
      <c r="T93" s="169"/>
      <c r="U93" s="134"/>
      <c r="V93" s="135"/>
      <c r="W93" s="135"/>
      <c r="X93" s="136"/>
      <c r="Y93" s="132"/>
      <c r="Z93" s="133"/>
      <c r="AA93" s="133"/>
      <c r="AB93" s="186"/>
      <c r="AC93" s="186"/>
      <c r="AD93" s="185"/>
      <c r="AE93" s="185"/>
      <c r="AF93" s="185"/>
      <c r="AG93" s="187">
        <f t="shared" si="4"/>
        <v>0</v>
      </c>
      <c r="AH93" s="187"/>
      <c r="AI93" s="187"/>
      <c r="AJ93" s="53"/>
      <c r="AK93" s="188"/>
      <c r="AL93" s="188"/>
      <c r="AM93" s="186"/>
      <c r="AN93" s="186"/>
      <c r="AO93" s="185"/>
      <c r="AP93" s="185"/>
      <c r="AQ93" s="185"/>
      <c r="AR93" s="187">
        <f t="shared" si="5"/>
        <v>0</v>
      </c>
      <c r="AS93" s="187"/>
      <c r="AT93" s="200"/>
      <c r="AU93" s="137"/>
      <c r="AV93" s="135"/>
      <c r="AW93" s="135"/>
      <c r="AX93" s="135"/>
      <c r="AY93" s="135"/>
      <c r="AZ93" s="136"/>
    </row>
    <row r="94" spans="1:52" ht="36" customHeight="1" x14ac:dyDescent="0.2">
      <c r="A94" s="73">
        <v>76</v>
      </c>
      <c r="B94" s="170"/>
      <c r="C94" s="167"/>
      <c r="D94" s="167"/>
      <c r="E94" s="167"/>
      <c r="F94" s="167"/>
      <c r="G94" s="167"/>
      <c r="H94" s="167"/>
      <c r="I94" s="167"/>
      <c r="J94" s="167"/>
      <c r="K94" s="167"/>
      <c r="L94" s="167"/>
      <c r="M94" s="167"/>
      <c r="N94" s="167"/>
      <c r="O94" s="167"/>
      <c r="P94" s="168"/>
      <c r="Q94" s="168"/>
      <c r="R94" s="169"/>
      <c r="S94" s="169"/>
      <c r="T94" s="169"/>
      <c r="U94" s="134"/>
      <c r="V94" s="135"/>
      <c r="W94" s="135"/>
      <c r="X94" s="136"/>
      <c r="Y94" s="132"/>
      <c r="Z94" s="133"/>
      <c r="AA94" s="133"/>
      <c r="AB94" s="186"/>
      <c r="AC94" s="186"/>
      <c r="AD94" s="185"/>
      <c r="AE94" s="185"/>
      <c r="AF94" s="185"/>
      <c r="AG94" s="187">
        <f t="shared" si="4"/>
        <v>0</v>
      </c>
      <c r="AH94" s="187"/>
      <c r="AI94" s="187"/>
      <c r="AJ94" s="53"/>
      <c r="AK94" s="188"/>
      <c r="AL94" s="188"/>
      <c r="AM94" s="186"/>
      <c r="AN94" s="186"/>
      <c r="AO94" s="185"/>
      <c r="AP94" s="185"/>
      <c r="AQ94" s="185"/>
      <c r="AR94" s="187">
        <f t="shared" si="5"/>
        <v>0</v>
      </c>
      <c r="AS94" s="187"/>
      <c r="AT94" s="200"/>
      <c r="AU94" s="137"/>
      <c r="AV94" s="135"/>
      <c r="AW94" s="135"/>
      <c r="AX94" s="135"/>
      <c r="AY94" s="135"/>
      <c r="AZ94" s="136"/>
    </row>
    <row r="95" spans="1:52" ht="36" customHeight="1" x14ac:dyDescent="0.2">
      <c r="A95" s="73">
        <v>77</v>
      </c>
      <c r="B95" s="170"/>
      <c r="C95" s="167"/>
      <c r="D95" s="167"/>
      <c r="E95" s="167"/>
      <c r="F95" s="167"/>
      <c r="G95" s="167"/>
      <c r="H95" s="167"/>
      <c r="I95" s="167"/>
      <c r="J95" s="167"/>
      <c r="K95" s="167"/>
      <c r="L95" s="167"/>
      <c r="M95" s="167"/>
      <c r="N95" s="167"/>
      <c r="O95" s="167"/>
      <c r="P95" s="168"/>
      <c r="Q95" s="168"/>
      <c r="R95" s="169"/>
      <c r="S95" s="169"/>
      <c r="T95" s="169"/>
      <c r="U95" s="134"/>
      <c r="V95" s="135"/>
      <c r="W95" s="135"/>
      <c r="X95" s="136"/>
      <c r="Y95" s="132"/>
      <c r="Z95" s="133"/>
      <c r="AA95" s="133"/>
      <c r="AB95" s="186"/>
      <c r="AC95" s="186"/>
      <c r="AD95" s="185"/>
      <c r="AE95" s="185"/>
      <c r="AF95" s="185"/>
      <c r="AG95" s="187">
        <f t="shared" si="4"/>
        <v>0</v>
      </c>
      <c r="AH95" s="187"/>
      <c r="AI95" s="187"/>
      <c r="AJ95" s="53"/>
      <c r="AK95" s="188"/>
      <c r="AL95" s="188"/>
      <c r="AM95" s="186"/>
      <c r="AN95" s="186"/>
      <c r="AO95" s="185"/>
      <c r="AP95" s="185"/>
      <c r="AQ95" s="185"/>
      <c r="AR95" s="187">
        <f t="shared" si="5"/>
        <v>0</v>
      </c>
      <c r="AS95" s="187"/>
      <c r="AT95" s="200"/>
      <c r="AU95" s="137"/>
      <c r="AV95" s="135"/>
      <c r="AW95" s="135"/>
      <c r="AX95" s="135"/>
      <c r="AY95" s="135"/>
      <c r="AZ95" s="136"/>
    </row>
    <row r="96" spans="1:52" ht="36" customHeight="1" x14ac:dyDescent="0.2">
      <c r="A96" s="73">
        <v>78</v>
      </c>
      <c r="B96" s="170"/>
      <c r="C96" s="167"/>
      <c r="D96" s="167"/>
      <c r="E96" s="167"/>
      <c r="F96" s="167"/>
      <c r="G96" s="167"/>
      <c r="H96" s="167"/>
      <c r="I96" s="167"/>
      <c r="J96" s="167"/>
      <c r="K96" s="167"/>
      <c r="L96" s="167"/>
      <c r="M96" s="167"/>
      <c r="N96" s="167"/>
      <c r="O96" s="167"/>
      <c r="P96" s="168"/>
      <c r="Q96" s="168"/>
      <c r="R96" s="169"/>
      <c r="S96" s="169"/>
      <c r="T96" s="169"/>
      <c r="U96" s="134"/>
      <c r="V96" s="135"/>
      <c r="W96" s="135"/>
      <c r="X96" s="136"/>
      <c r="Y96" s="132"/>
      <c r="Z96" s="133"/>
      <c r="AA96" s="133"/>
      <c r="AB96" s="186"/>
      <c r="AC96" s="186"/>
      <c r="AD96" s="185"/>
      <c r="AE96" s="185"/>
      <c r="AF96" s="185"/>
      <c r="AG96" s="187">
        <f t="shared" si="4"/>
        <v>0</v>
      </c>
      <c r="AH96" s="187"/>
      <c r="AI96" s="187"/>
      <c r="AJ96" s="53"/>
      <c r="AK96" s="188"/>
      <c r="AL96" s="188"/>
      <c r="AM96" s="186"/>
      <c r="AN96" s="186"/>
      <c r="AO96" s="185"/>
      <c r="AP96" s="185"/>
      <c r="AQ96" s="185"/>
      <c r="AR96" s="187">
        <f t="shared" si="5"/>
        <v>0</v>
      </c>
      <c r="AS96" s="187"/>
      <c r="AT96" s="200"/>
      <c r="AU96" s="137"/>
      <c r="AV96" s="135"/>
      <c r="AW96" s="135"/>
      <c r="AX96" s="135"/>
      <c r="AY96" s="135"/>
      <c r="AZ96" s="136"/>
    </row>
    <row r="97" spans="1:52" ht="36" customHeight="1" x14ac:dyDescent="0.2">
      <c r="A97" s="73">
        <v>79</v>
      </c>
      <c r="B97" s="170"/>
      <c r="C97" s="167"/>
      <c r="D97" s="167"/>
      <c r="E97" s="167"/>
      <c r="F97" s="167"/>
      <c r="G97" s="167"/>
      <c r="H97" s="167"/>
      <c r="I97" s="167"/>
      <c r="J97" s="167"/>
      <c r="K97" s="167"/>
      <c r="L97" s="167"/>
      <c r="M97" s="167"/>
      <c r="N97" s="167"/>
      <c r="O97" s="167"/>
      <c r="P97" s="168"/>
      <c r="Q97" s="168"/>
      <c r="R97" s="169"/>
      <c r="S97" s="169"/>
      <c r="T97" s="169"/>
      <c r="U97" s="134"/>
      <c r="V97" s="135"/>
      <c r="W97" s="135"/>
      <c r="X97" s="136"/>
      <c r="Y97" s="132"/>
      <c r="Z97" s="133"/>
      <c r="AA97" s="133"/>
      <c r="AB97" s="186"/>
      <c r="AC97" s="186"/>
      <c r="AD97" s="185"/>
      <c r="AE97" s="185"/>
      <c r="AF97" s="185"/>
      <c r="AG97" s="187">
        <f t="shared" si="4"/>
        <v>0</v>
      </c>
      <c r="AH97" s="187"/>
      <c r="AI97" s="187"/>
      <c r="AJ97" s="53"/>
      <c r="AK97" s="188"/>
      <c r="AL97" s="188"/>
      <c r="AM97" s="186"/>
      <c r="AN97" s="186"/>
      <c r="AO97" s="185"/>
      <c r="AP97" s="185"/>
      <c r="AQ97" s="185"/>
      <c r="AR97" s="187">
        <f t="shared" si="5"/>
        <v>0</v>
      </c>
      <c r="AS97" s="187"/>
      <c r="AT97" s="200"/>
      <c r="AU97" s="137"/>
      <c r="AV97" s="135"/>
      <c r="AW97" s="135"/>
      <c r="AX97" s="135"/>
      <c r="AY97" s="135"/>
      <c r="AZ97" s="136"/>
    </row>
    <row r="98" spans="1:52" ht="36" customHeight="1" x14ac:dyDescent="0.2">
      <c r="A98" s="73">
        <v>80</v>
      </c>
      <c r="B98" s="170"/>
      <c r="C98" s="167"/>
      <c r="D98" s="167"/>
      <c r="E98" s="167"/>
      <c r="F98" s="167"/>
      <c r="G98" s="167"/>
      <c r="H98" s="167"/>
      <c r="I98" s="167"/>
      <c r="J98" s="167"/>
      <c r="K98" s="167"/>
      <c r="L98" s="167"/>
      <c r="M98" s="167"/>
      <c r="N98" s="167"/>
      <c r="O98" s="167"/>
      <c r="P98" s="168"/>
      <c r="Q98" s="168"/>
      <c r="R98" s="169"/>
      <c r="S98" s="169"/>
      <c r="T98" s="169"/>
      <c r="U98" s="134"/>
      <c r="V98" s="135"/>
      <c r="W98" s="135"/>
      <c r="X98" s="136"/>
      <c r="Y98" s="132"/>
      <c r="Z98" s="133"/>
      <c r="AA98" s="133"/>
      <c r="AB98" s="186"/>
      <c r="AC98" s="186"/>
      <c r="AD98" s="185"/>
      <c r="AE98" s="185"/>
      <c r="AF98" s="185"/>
      <c r="AG98" s="187">
        <f t="shared" si="4"/>
        <v>0</v>
      </c>
      <c r="AH98" s="187"/>
      <c r="AI98" s="187"/>
      <c r="AJ98" s="53"/>
      <c r="AK98" s="188"/>
      <c r="AL98" s="188"/>
      <c r="AM98" s="186"/>
      <c r="AN98" s="186"/>
      <c r="AO98" s="185"/>
      <c r="AP98" s="185"/>
      <c r="AQ98" s="185"/>
      <c r="AR98" s="187">
        <f t="shared" si="5"/>
        <v>0</v>
      </c>
      <c r="AS98" s="187"/>
      <c r="AT98" s="200"/>
      <c r="AU98" s="137"/>
      <c r="AV98" s="135"/>
      <c r="AW98" s="135"/>
      <c r="AX98" s="135"/>
      <c r="AY98" s="135"/>
      <c r="AZ98" s="136"/>
    </row>
    <row r="99" spans="1:52" ht="36" customHeight="1" x14ac:dyDescent="0.2">
      <c r="A99" s="73">
        <v>81</v>
      </c>
      <c r="B99" s="170"/>
      <c r="C99" s="167"/>
      <c r="D99" s="167"/>
      <c r="E99" s="167"/>
      <c r="F99" s="167"/>
      <c r="G99" s="167"/>
      <c r="H99" s="167"/>
      <c r="I99" s="167"/>
      <c r="J99" s="167"/>
      <c r="K99" s="167"/>
      <c r="L99" s="167"/>
      <c r="M99" s="167"/>
      <c r="N99" s="167"/>
      <c r="O99" s="167"/>
      <c r="P99" s="168"/>
      <c r="Q99" s="168"/>
      <c r="R99" s="169"/>
      <c r="S99" s="169"/>
      <c r="T99" s="169"/>
      <c r="U99" s="134"/>
      <c r="V99" s="135"/>
      <c r="W99" s="135"/>
      <c r="X99" s="136"/>
      <c r="Y99" s="132"/>
      <c r="Z99" s="133"/>
      <c r="AA99" s="133"/>
      <c r="AB99" s="186"/>
      <c r="AC99" s="186"/>
      <c r="AD99" s="185"/>
      <c r="AE99" s="185"/>
      <c r="AF99" s="185"/>
      <c r="AG99" s="187">
        <f t="shared" si="4"/>
        <v>0</v>
      </c>
      <c r="AH99" s="187"/>
      <c r="AI99" s="187"/>
      <c r="AJ99" s="53"/>
      <c r="AK99" s="188"/>
      <c r="AL99" s="188"/>
      <c r="AM99" s="186"/>
      <c r="AN99" s="186"/>
      <c r="AO99" s="185"/>
      <c r="AP99" s="185"/>
      <c r="AQ99" s="185"/>
      <c r="AR99" s="187">
        <f t="shared" si="5"/>
        <v>0</v>
      </c>
      <c r="AS99" s="187"/>
      <c r="AT99" s="200"/>
      <c r="AU99" s="137"/>
      <c r="AV99" s="135"/>
      <c r="AW99" s="135"/>
      <c r="AX99" s="135"/>
      <c r="AY99" s="135"/>
      <c r="AZ99" s="136"/>
    </row>
    <row r="100" spans="1:52" ht="36" customHeight="1" x14ac:dyDescent="0.2">
      <c r="A100" s="73">
        <v>82</v>
      </c>
      <c r="B100" s="170"/>
      <c r="C100" s="167"/>
      <c r="D100" s="167"/>
      <c r="E100" s="167"/>
      <c r="F100" s="167"/>
      <c r="G100" s="167"/>
      <c r="H100" s="167"/>
      <c r="I100" s="167"/>
      <c r="J100" s="167"/>
      <c r="K100" s="167"/>
      <c r="L100" s="167"/>
      <c r="M100" s="167"/>
      <c r="N100" s="167"/>
      <c r="O100" s="167"/>
      <c r="P100" s="168"/>
      <c r="Q100" s="168"/>
      <c r="R100" s="169"/>
      <c r="S100" s="169"/>
      <c r="T100" s="169"/>
      <c r="U100" s="134"/>
      <c r="V100" s="135"/>
      <c r="W100" s="135"/>
      <c r="X100" s="136"/>
      <c r="Y100" s="132"/>
      <c r="Z100" s="133"/>
      <c r="AA100" s="133"/>
      <c r="AB100" s="186"/>
      <c r="AC100" s="186"/>
      <c r="AD100" s="185"/>
      <c r="AE100" s="185"/>
      <c r="AF100" s="185"/>
      <c r="AG100" s="187">
        <f t="shared" si="4"/>
        <v>0</v>
      </c>
      <c r="AH100" s="187"/>
      <c r="AI100" s="187"/>
      <c r="AJ100" s="53"/>
      <c r="AK100" s="188"/>
      <c r="AL100" s="188"/>
      <c r="AM100" s="186"/>
      <c r="AN100" s="186"/>
      <c r="AO100" s="185"/>
      <c r="AP100" s="185"/>
      <c r="AQ100" s="185"/>
      <c r="AR100" s="187">
        <f t="shared" si="5"/>
        <v>0</v>
      </c>
      <c r="AS100" s="187"/>
      <c r="AT100" s="200"/>
      <c r="AU100" s="137"/>
      <c r="AV100" s="135"/>
      <c r="AW100" s="135"/>
      <c r="AX100" s="135"/>
      <c r="AY100" s="135"/>
      <c r="AZ100" s="136"/>
    </row>
    <row r="101" spans="1:52" ht="36" customHeight="1" x14ac:dyDescent="0.2">
      <c r="A101" s="73">
        <v>83</v>
      </c>
      <c r="B101" s="170"/>
      <c r="C101" s="167"/>
      <c r="D101" s="167"/>
      <c r="E101" s="167"/>
      <c r="F101" s="167"/>
      <c r="G101" s="167"/>
      <c r="H101" s="167"/>
      <c r="I101" s="167"/>
      <c r="J101" s="167"/>
      <c r="K101" s="167"/>
      <c r="L101" s="167"/>
      <c r="M101" s="167"/>
      <c r="N101" s="167"/>
      <c r="O101" s="167"/>
      <c r="P101" s="168"/>
      <c r="Q101" s="168"/>
      <c r="R101" s="169"/>
      <c r="S101" s="169"/>
      <c r="T101" s="169"/>
      <c r="U101" s="134"/>
      <c r="V101" s="135"/>
      <c r="W101" s="135"/>
      <c r="X101" s="136"/>
      <c r="Y101" s="132"/>
      <c r="Z101" s="133"/>
      <c r="AA101" s="133"/>
      <c r="AB101" s="186"/>
      <c r="AC101" s="186"/>
      <c r="AD101" s="185"/>
      <c r="AE101" s="185"/>
      <c r="AF101" s="185"/>
      <c r="AG101" s="187">
        <f t="shared" si="4"/>
        <v>0</v>
      </c>
      <c r="AH101" s="187"/>
      <c r="AI101" s="187"/>
      <c r="AJ101" s="53"/>
      <c r="AK101" s="188"/>
      <c r="AL101" s="188"/>
      <c r="AM101" s="186"/>
      <c r="AN101" s="186"/>
      <c r="AO101" s="185"/>
      <c r="AP101" s="185"/>
      <c r="AQ101" s="185"/>
      <c r="AR101" s="187">
        <f t="shared" si="5"/>
        <v>0</v>
      </c>
      <c r="AS101" s="187"/>
      <c r="AT101" s="200"/>
      <c r="AU101" s="137"/>
      <c r="AV101" s="135"/>
      <c r="AW101" s="135"/>
      <c r="AX101" s="135"/>
      <c r="AY101" s="135"/>
      <c r="AZ101" s="136"/>
    </row>
    <row r="102" spans="1:52" ht="36" customHeight="1" x14ac:dyDescent="0.2">
      <c r="A102" s="73">
        <v>84</v>
      </c>
      <c r="B102" s="170"/>
      <c r="C102" s="167"/>
      <c r="D102" s="167"/>
      <c r="E102" s="167"/>
      <c r="F102" s="167"/>
      <c r="G102" s="167"/>
      <c r="H102" s="167"/>
      <c r="I102" s="167"/>
      <c r="J102" s="167"/>
      <c r="K102" s="167"/>
      <c r="L102" s="167"/>
      <c r="M102" s="167"/>
      <c r="N102" s="167"/>
      <c r="O102" s="167"/>
      <c r="P102" s="168"/>
      <c r="Q102" s="168"/>
      <c r="R102" s="169"/>
      <c r="S102" s="169"/>
      <c r="T102" s="169"/>
      <c r="U102" s="134"/>
      <c r="V102" s="135"/>
      <c r="W102" s="135"/>
      <c r="X102" s="136"/>
      <c r="Y102" s="132"/>
      <c r="Z102" s="133"/>
      <c r="AA102" s="133"/>
      <c r="AB102" s="186"/>
      <c r="AC102" s="186"/>
      <c r="AD102" s="185"/>
      <c r="AE102" s="185"/>
      <c r="AF102" s="185"/>
      <c r="AG102" s="187">
        <f t="shared" si="4"/>
        <v>0</v>
      </c>
      <c r="AH102" s="187"/>
      <c r="AI102" s="187"/>
      <c r="AJ102" s="53"/>
      <c r="AK102" s="188"/>
      <c r="AL102" s="188"/>
      <c r="AM102" s="186"/>
      <c r="AN102" s="186"/>
      <c r="AO102" s="185"/>
      <c r="AP102" s="185"/>
      <c r="AQ102" s="185"/>
      <c r="AR102" s="187">
        <f t="shared" si="5"/>
        <v>0</v>
      </c>
      <c r="AS102" s="187"/>
      <c r="AT102" s="200"/>
      <c r="AU102" s="137"/>
      <c r="AV102" s="135"/>
      <c r="AW102" s="135"/>
      <c r="AX102" s="135"/>
      <c r="AY102" s="135"/>
      <c r="AZ102" s="136"/>
    </row>
    <row r="103" spans="1:52" ht="36" customHeight="1" x14ac:dyDescent="0.2">
      <c r="A103" s="73">
        <v>85</v>
      </c>
      <c r="B103" s="170"/>
      <c r="C103" s="167"/>
      <c r="D103" s="167"/>
      <c r="E103" s="167"/>
      <c r="F103" s="167"/>
      <c r="G103" s="167"/>
      <c r="H103" s="167"/>
      <c r="I103" s="167"/>
      <c r="J103" s="167"/>
      <c r="K103" s="167"/>
      <c r="L103" s="167"/>
      <c r="M103" s="167"/>
      <c r="N103" s="167"/>
      <c r="O103" s="167"/>
      <c r="P103" s="168"/>
      <c r="Q103" s="168"/>
      <c r="R103" s="169"/>
      <c r="S103" s="169"/>
      <c r="T103" s="169"/>
      <c r="U103" s="134"/>
      <c r="V103" s="135"/>
      <c r="W103" s="135"/>
      <c r="X103" s="136"/>
      <c r="Y103" s="132"/>
      <c r="Z103" s="133"/>
      <c r="AA103" s="133"/>
      <c r="AB103" s="186"/>
      <c r="AC103" s="186"/>
      <c r="AD103" s="185"/>
      <c r="AE103" s="185"/>
      <c r="AF103" s="185"/>
      <c r="AG103" s="187">
        <f t="shared" si="4"/>
        <v>0</v>
      </c>
      <c r="AH103" s="187"/>
      <c r="AI103" s="187"/>
      <c r="AJ103" s="53"/>
      <c r="AK103" s="188"/>
      <c r="AL103" s="188"/>
      <c r="AM103" s="186"/>
      <c r="AN103" s="186"/>
      <c r="AO103" s="185"/>
      <c r="AP103" s="185"/>
      <c r="AQ103" s="185"/>
      <c r="AR103" s="187">
        <f t="shared" si="5"/>
        <v>0</v>
      </c>
      <c r="AS103" s="187"/>
      <c r="AT103" s="200"/>
      <c r="AU103" s="137"/>
      <c r="AV103" s="135"/>
      <c r="AW103" s="135"/>
      <c r="AX103" s="135"/>
      <c r="AY103" s="135"/>
      <c r="AZ103" s="136"/>
    </row>
    <row r="104" spans="1:52" ht="36" customHeight="1" x14ac:dyDescent="0.2">
      <c r="A104" s="73">
        <v>86</v>
      </c>
      <c r="B104" s="170"/>
      <c r="C104" s="167"/>
      <c r="D104" s="167"/>
      <c r="E104" s="167"/>
      <c r="F104" s="167"/>
      <c r="G104" s="167"/>
      <c r="H104" s="167"/>
      <c r="I104" s="167"/>
      <c r="J104" s="167"/>
      <c r="K104" s="167"/>
      <c r="L104" s="167"/>
      <c r="M104" s="167"/>
      <c r="N104" s="167"/>
      <c r="O104" s="167"/>
      <c r="P104" s="168"/>
      <c r="Q104" s="168"/>
      <c r="R104" s="169"/>
      <c r="S104" s="169"/>
      <c r="T104" s="169"/>
      <c r="U104" s="134"/>
      <c r="V104" s="135"/>
      <c r="W104" s="135"/>
      <c r="X104" s="136"/>
      <c r="Y104" s="132"/>
      <c r="Z104" s="133"/>
      <c r="AA104" s="133"/>
      <c r="AB104" s="186"/>
      <c r="AC104" s="186"/>
      <c r="AD104" s="185"/>
      <c r="AE104" s="185"/>
      <c r="AF104" s="185"/>
      <c r="AG104" s="187">
        <f t="shared" si="4"/>
        <v>0</v>
      </c>
      <c r="AH104" s="187"/>
      <c r="AI104" s="187"/>
      <c r="AJ104" s="53"/>
      <c r="AK104" s="188"/>
      <c r="AL104" s="188"/>
      <c r="AM104" s="186"/>
      <c r="AN104" s="186"/>
      <c r="AO104" s="185"/>
      <c r="AP104" s="185"/>
      <c r="AQ104" s="185"/>
      <c r="AR104" s="187">
        <f t="shared" si="5"/>
        <v>0</v>
      </c>
      <c r="AS104" s="187"/>
      <c r="AT104" s="200"/>
      <c r="AU104" s="137"/>
      <c r="AV104" s="135"/>
      <c r="AW104" s="135"/>
      <c r="AX104" s="135"/>
      <c r="AY104" s="135"/>
      <c r="AZ104" s="136"/>
    </row>
    <row r="105" spans="1:52" ht="36" customHeight="1" x14ac:dyDescent="0.2">
      <c r="A105" s="73">
        <v>87</v>
      </c>
      <c r="B105" s="170"/>
      <c r="C105" s="167"/>
      <c r="D105" s="167"/>
      <c r="E105" s="167"/>
      <c r="F105" s="167"/>
      <c r="G105" s="167"/>
      <c r="H105" s="167"/>
      <c r="I105" s="167"/>
      <c r="J105" s="167"/>
      <c r="K105" s="167"/>
      <c r="L105" s="167"/>
      <c r="M105" s="167"/>
      <c r="N105" s="167"/>
      <c r="O105" s="167"/>
      <c r="P105" s="168"/>
      <c r="Q105" s="168"/>
      <c r="R105" s="169"/>
      <c r="S105" s="169"/>
      <c r="T105" s="169"/>
      <c r="U105" s="134"/>
      <c r="V105" s="135"/>
      <c r="W105" s="135"/>
      <c r="X105" s="136"/>
      <c r="Y105" s="132"/>
      <c r="Z105" s="133"/>
      <c r="AA105" s="133"/>
      <c r="AB105" s="186"/>
      <c r="AC105" s="186"/>
      <c r="AD105" s="185"/>
      <c r="AE105" s="185"/>
      <c r="AF105" s="185"/>
      <c r="AG105" s="187">
        <f t="shared" si="4"/>
        <v>0</v>
      </c>
      <c r="AH105" s="187"/>
      <c r="AI105" s="187"/>
      <c r="AJ105" s="53"/>
      <c r="AK105" s="188"/>
      <c r="AL105" s="188"/>
      <c r="AM105" s="186"/>
      <c r="AN105" s="186"/>
      <c r="AO105" s="185"/>
      <c r="AP105" s="185"/>
      <c r="AQ105" s="185"/>
      <c r="AR105" s="187">
        <f t="shared" si="5"/>
        <v>0</v>
      </c>
      <c r="AS105" s="187"/>
      <c r="AT105" s="200"/>
      <c r="AU105" s="137"/>
      <c r="AV105" s="135"/>
      <c r="AW105" s="135"/>
      <c r="AX105" s="135"/>
      <c r="AY105" s="135"/>
      <c r="AZ105" s="136"/>
    </row>
    <row r="106" spans="1:52" ht="36" customHeight="1" x14ac:dyDescent="0.2">
      <c r="A106" s="73">
        <v>88</v>
      </c>
      <c r="B106" s="170"/>
      <c r="C106" s="167"/>
      <c r="D106" s="167"/>
      <c r="E106" s="167"/>
      <c r="F106" s="167"/>
      <c r="G106" s="167"/>
      <c r="H106" s="167"/>
      <c r="I106" s="167"/>
      <c r="J106" s="167"/>
      <c r="K106" s="167"/>
      <c r="L106" s="167"/>
      <c r="M106" s="167"/>
      <c r="N106" s="167"/>
      <c r="O106" s="167"/>
      <c r="P106" s="168"/>
      <c r="Q106" s="168"/>
      <c r="R106" s="169"/>
      <c r="S106" s="169"/>
      <c r="T106" s="169"/>
      <c r="U106" s="134"/>
      <c r="V106" s="135"/>
      <c r="W106" s="135"/>
      <c r="X106" s="136"/>
      <c r="Y106" s="132"/>
      <c r="Z106" s="133"/>
      <c r="AA106" s="133"/>
      <c r="AB106" s="186"/>
      <c r="AC106" s="186"/>
      <c r="AD106" s="185"/>
      <c r="AE106" s="185"/>
      <c r="AF106" s="185"/>
      <c r="AG106" s="187">
        <f t="shared" si="4"/>
        <v>0</v>
      </c>
      <c r="AH106" s="187"/>
      <c r="AI106" s="187"/>
      <c r="AJ106" s="53"/>
      <c r="AK106" s="188"/>
      <c r="AL106" s="188"/>
      <c r="AM106" s="186"/>
      <c r="AN106" s="186"/>
      <c r="AO106" s="185"/>
      <c r="AP106" s="185"/>
      <c r="AQ106" s="185"/>
      <c r="AR106" s="187">
        <f t="shared" si="5"/>
        <v>0</v>
      </c>
      <c r="AS106" s="187"/>
      <c r="AT106" s="200"/>
      <c r="AU106" s="137"/>
      <c r="AV106" s="135"/>
      <c r="AW106" s="135"/>
      <c r="AX106" s="135"/>
      <c r="AY106" s="135"/>
      <c r="AZ106" s="136"/>
    </row>
    <row r="107" spans="1:52" ht="36" customHeight="1" x14ac:dyDescent="0.2">
      <c r="A107" s="73">
        <v>89</v>
      </c>
      <c r="B107" s="170"/>
      <c r="C107" s="167"/>
      <c r="D107" s="167"/>
      <c r="E107" s="167"/>
      <c r="F107" s="167"/>
      <c r="G107" s="167"/>
      <c r="H107" s="167"/>
      <c r="I107" s="167"/>
      <c r="J107" s="167"/>
      <c r="K107" s="167"/>
      <c r="L107" s="167"/>
      <c r="M107" s="167"/>
      <c r="N107" s="167"/>
      <c r="O107" s="167"/>
      <c r="P107" s="168"/>
      <c r="Q107" s="168"/>
      <c r="R107" s="169"/>
      <c r="S107" s="169"/>
      <c r="T107" s="169"/>
      <c r="U107" s="134"/>
      <c r="V107" s="135"/>
      <c r="W107" s="135"/>
      <c r="X107" s="136"/>
      <c r="Y107" s="132"/>
      <c r="Z107" s="133"/>
      <c r="AA107" s="133"/>
      <c r="AB107" s="186"/>
      <c r="AC107" s="186"/>
      <c r="AD107" s="185"/>
      <c r="AE107" s="185"/>
      <c r="AF107" s="185"/>
      <c r="AG107" s="187">
        <f t="shared" si="4"/>
        <v>0</v>
      </c>
      <c r="AH107" s="187"/>
      <c r="AI107" s="187"/>
      <c r="AJ107" s="53"/>
      <c r="AK107" s="188"/>
      <c r="AL107" s="188"/>
      <c r="AM107" s="186"/>
      <c r="AN107" s="186"/>
      <c r="AO107" s="185"/>
      <c r="AP107" s="185"/>
      <c r="AQ107" s="185"/>
      <c r="AR107" s="187">
        <f t="shared" si="5"/>
        <v>0</v>
      </c>
      <c r="AS107" s="187"/>
      <c r="AT107" s="200"/>
      <c r="AU107" s="137"/>
      <c r="AV107" s="135"/>
      <c r="AW107" s="135"/>
      <c r="AX107" s="135"/>
      <c r="AY107" s="135"/>
      <c r="AZ107" s="136"/>
    </row>
    <row r="108" spans="1:52" ht="36" customHeight="1" x14ac:dyDescent="0.2">
      <c r="A108" s="73">
        <v>90</v>
      </c>
      <c r="B108" s="170"/>
      <c r="C108" s="167"/>
      <c r="D108" s="167"/>
      <c r="E108" s="167"/>
      <c r="F108" s="167"/>
      <c r="G108" s="167"/>
      <c r="H108" s="167"/>
      <c r="I108" s="167"/>
      <c r="J108" s="167"/>
      <c r="K108" s="167"/>
      <c r="L108" s="167"/>
      <c r="M108" s="167"/>
      <c r="N108" s="167"/>
      <c r="O108" s="167"/>
      <c r="P108" s="168"/>
      <c r="Q108" s="168"/>
      <c r="R108" s="169"/>
      <c r="S108" s="169"/>
      <c r="T108" s="169"/>
      <c r="U108" s="134"/>
      <c r="V108" s="135"/>
      <c r="W108" s="135"/>
      <c r="X108" s="136"/>
      <c r="Y108" s="132"/>
      <c r="Z108" s="133"/>
      <c r="AA108" s="133"/>
      <c r="AB108" s="186"/>
      <c r="AC108" s="186"/>
      <c r="AD108" s="185"/>
      <c r="AE108" s="185"/>
      <c r="AF108" s="185"/>
      <c r="AG108" s="187">
        <f t="shared" si="4"/>
        <v>0</v>
      </c>
      <c r="AH108" s="187"/>
      <c r="AI108" s="187"/>
      <c r="AJ108" s="53"/>
      <c r="AK108" s="188"/>
      <c r="AL108" s="188"/>
      <c r="AM108" s="186"/>
      <c r="AN108" s="186"/>
      <c r="AO108" s="185"/>
      <c r="AP108" s="185"/>
      <c r="AQ108" s="185"/>
      <c r="AR108" s="187">
        <f t="shared" si="5"/>
        <v>0</v>
      </c>
      <c r="AS108" s="187"/>
      <c r="AT108" s="200"/>
      <c r="AU108" s="137"/>
      <c r="AV108" s="135"/>
      <c r="AW108" s="135"/>
      <c r="AX108" s="135"/>
      <c r="AY108" s="135"/>
      <c r="AZ108" s="136"/>
    </row>
    <row r="109" spans="1:52" ht="36" customHeight="1" x14ac:dyDescent="0.2">
      <c r="A109" s="73">
        <v>91</v>
      </c>
      <c r="B109" s="170"/>
      <c r="C109" s="167"/>
      <c r="D109" s="167"/>
      <c r="E109" s="167"/>
      <c r="F109" s="167"/>
      <c r="G109" s="167"/>
      <c r="H109" s="167"/>
      <c r="I109" s="167"/>
      <c r="J109" s="167"/>
      <c r="K109" s="167"/>
      <c r="L109" s="167"/>
      <c r="M109" s="167"/>
      <c r="N109" s="167"/>
      <c r="O109" s="167"/>
      <c r="P109" s="168"/>
      <c r="Q109" s="168"/>
      <c r="R109" s="169"/>
      <c r="S109" s="169"/>
      <c r="T109" s="169"/>
      <c r="U109" s="134"/>
      <c r="V109" s="135"/>
      <c r="W109" s="135"/>
      <c r="X109" s="136"/>
      <c r="Y109" s="132"/>
      <c r="Z109" s="133"/>
      <c r="AA109" s="133"/>
      <c r="AB109" s="186"/>
      <c r="AC109" s="186"/>
      <c r="AD109" s="185"/>
      <c r="AE109" s="185"/>
      <c r="AF109" s="185"/>
      <c r="AG109" s="187">
        <f t="shared" si="4"/>
        <v>0</v>
      </c>
      <c r="AH109" s="187"/>
      <c r="AI109" s="187"/>
      <c r="AJ109" s="53"/>
      <c r="AK109" s="188"/>
      <c r="AL109" s="188"/>
      <c r="AM109" s="186"/>
      <c r="AN109" s="186"/>
      <c r="AO109" s="185"/>
      <c r="AP109" s="185"/>
      <c r="AQ109" s="185"/>
      <c r="AR109" s="187">
        <f t="shared" si="5"/>
        <v>0</v>
      </c>
      <c r="AS109" s="187"/>
      <c r="AT109" s="200"/>
      <c r="AU109" s="137"/>
      <c r="AV109" s="135"/>
      <c r="AW109" s="135"/>
      <c r="AX109" s="135"/>
      <c r="AY109" s="135"/>
      <c r="AZ109" s="136"/>
    </row>
    <row r="110" spans="1:52" ht="36" customHeight="1" x14ac:dyDescent="0.2">
      <c r="A110" s="73">
        <v>92</v>
      </c>
      <c r="B110" s="170"/>
      <c r="C110" s="167"/>
      <c r="D110" s="167"/>
      <c r="E110" s="167"/>
      <c r="F110" s="167"/>
      <c r="G110" s="167"/>
      <c r="H110" s="167"/>
      <c r="I110" s="167"/>
      <c r="J110" s="167"/>
      <c r="K110" s="167"/>
      <c r="L110" s="167"/>
      <c r="M110" s="167"/>
      <c r="N110" s="167"/>
      <c r="O110" s="167"/>
      <c r="P110" s="168"/>
      <c r="Q110" s="168"/>
      <c r="R110" s="169"/>
      <c r="S110" s="169"/>
      <c r="T110" s="169"/>
      <c r="U110" s="134"/>
      <c r="V110" s="135"/>
      <c r="W110" s="135"/>
      <c r="X110" s="136"/>
      <c r="Y110" s="132"/>
      <c r="Z110" s="133"/>
      <c r="AA110" s="133"/>
      <c r="AB110" s="186"/>
      <c r="AC110" s="186"/>
      <c r="AD110" s="185"/>
      <c r="AE110" s="185"/>
      <c r="AF110" s="185"/>
      <c r="AG110" s="187">
        <f t="shared" si="4"/>
        <v>0</v>
      </c>
      <c r="AH110" s="187"/>
      <c r="AI110" s="187"/>
      <c r="AJ110" s="53"/>
      <c r="AK110" s="188"/>
      <c r="AL110" s="188"/>
      <c r="AM110" s="186"/>
      <c r="AN110" s="186"/>
      <c r="AO110" s="185"/>
      <c r="AP110" s="185"/>
      <c r="AQ110" s="185"/>
      <c r="AR110" s="187">
        <f t="shared" si="5"/>
        <v>0</v>
      </c>
      <c r="AS110" s="187"/>
      <c r="AT110" s="200"/>
      <c r="AU110" s="137"/>
      <c r="AV110" s="135"/>
      <c r="AW110" s="135"/>
      <c r="AX110" s="135"/>
      <c r="AY110" s="135"/>
      <c r="AZ110" s="136"/>
    </row>
    <row r="111" spans="1:52" ht="36" customHeight="1" x14ac:dyDescent="0.2">
      <c r="A111" s="73">
        <v>93</v>
      </c>
      <c r="B111" s="170"/>
      <c r="C111" s="167"/>
      <c r="D111" s="167"/>
      <c r="E111" s="167"/>
      <c r="F111" s="167"/>
      <c r="G111" s="167"/>
      <c r="H111" s="167"/>
      <c r="I111" s="167"/>
      <c r="J111" s="167"/>
      <c r="K111" s="167"/>
      <c r="L111" s="167"/>
      <c r="M111" s="167"/>
      <c r="N111" s="167"/>
      <c r="O111" s="167"/>
      <c r="P111" s="168"/>
      <c r="Q111" s="168"/>
      <c r="R111" s="169"/>
      <c r="S111" s="169"/>
      <c r="T111" s="169"/>
      <c r="U111" s="134"/>
      <c r="V111" s="135"/>
      <c r="W111" s="135"/>
      <c r="X111" s="136"/>
      <c r="Y111" s="132"/>
      <c r="Z111" s="133"/>
      <c r="AA111" s="133"/>
      <c r="AB111" s="186"/>
      <c r="AC111" s="186"/>
      <c r="AD111" s="185"/>
      <c r="AE111" s="185"/>
      <c r="AF111" s="185"/>
      <c r="AG111" s="187">
        <f t="shared" si="4"/>
        <v>0</v>
      </c>
      <c r="AH111" s="187"/>
      <c r="AI111" s="187"/>
      <c r="AJ111" s="53"/>
      <c r="AK111" s="188"/>
      <c r="AL111" s="188"/>
      <c r="AM111" s="186"/>
      <c r="AN111" s="186"/>
      <c r="AO111" s="185"/>
      <c r="AP111" s="185"/>
      <c r="AQ111" s="185"/>
      <c r="AR111" s="187">
        <f t="shared" si="5"/>
        <v>0</v>
      </c>
      <c r="AS111" s="187"/>
      <c r="AT111" s="200"/>
      <c r="AU111" s="137"/>
      <c r="AV111" s="135"/>
      <c r="AW111" s="135"/>
      <c r="AX111" s="135"/>
      <c r="AY111" s="135"/>
      <c r="AZ111" s="136"/>
    </row>
    <row r="112" spans="1:52" ht="36" customHeight="1" x14ac:dyDescent="0.2">
      <c r="A112" s="73">
        <v>94</v>
      </c>
      <c r="B112" s="170"/>
      <c r="C112" s="167"/>
      <c r="D112" s="167"/>
      <c r="E112" s="167"/>
      <c r="F112" s="167"/>
      <c r="G112" s="167"/>
      <c r="H112" s="167"/>
      <c r="I112" s="167"/>
      <c r="J112" s="167"/>
      <c r="K112" s="167"/>
      <c r="L112" s="167"/>
      <c r="M112" s="167"/>
      <c r="N112" s="167"/>
      <c r="O112" s="167"/>
      <c r="P112" s="168"/>
      <c r="Q112" s="168"/>
      <c r="R112" s="169"/>
      <c r="S112" s="169"/>
      <c r="T112" s="169"/>
      <c r="U112" s="134"/>
      <c r="V112" s="135"/>
      <c r="W112" s="135"/>
      <c r="X112" s="136"/>
      <c r="Y112" s="132"/>
      <c r="Z112" s="133"/>
      <c r="AA112" s="133"/>
      <c r="AB112" s="186"/>
      <c r="AC112" s="186"/>
      <c r="AD112" s="185"/>
      <c r="AE112" s="185"/>
      <c r="AF112" s="185"/>
      <c r="AG112" s="187">
        <f t="shared" si="4"/>
        <v>0</v>
      </c>
      <c r="AH112" s="187"/>
      <c r="AI112" s="187"/>
      <c r="AJ112" s="53"/>
      <c r="AK112" s="188"/>
      <c r="AL112" s="188"/>
      <c r="AM112" s="186"/>
      <c r="AN112" s="186"/>
      <c r="AO112" s="185"/>
      <c r="AP112" s="185"/>
      <c r="AQ112" s="185"/>
      <c r="AR112" s="187">
        <f t="shared" si="5"/>
        <v>0</v>
      </c>
      <c r="AS112" s="187"/>
      <c r="AT112" s="200"/>
      <c r="AU112" s="137"/>
      <c r="AV112" s="135"/>
      <c r="AW112" s="135"/>
      <c r="AX112" s="135"/>
      <c r="AY112" s="135"/>
      <c r="AZ112" s="136"/>
    </row>
    <row r="113" spans="1:52" ht="36" customHeight="1" x14ac:dyDescent="0.2">
      <c r="A113" s="73">
        <v>95</v>
      </c>
      <c r="B113" s="170"/>
      <c r="C113" s="167"/>
      <c r="D113" s="167"/>
      <c r="E113" s="167"/>
      <c r="F113" s="167"/>
      <c r="G113" s="167"/>
      <c r="H113" s="167"/>
      <c r="I113" s="167"/>
      <c r="J113" s="167"/>
      <c r="K113" s="167"/>
      <c r="L113" s="167"/>
      <c r="M113" s="167"/>
      <c r="N113" s="167"/>
      <c r="O113" s="167"/>
      <c r="P113" s="168"/>
      <c r="Q113" s="168"/>
      <c r="R113" s="169"/>
      <c r="S113" s="169"/>
      <c r="T113" s="169"/>
      <c r="U113" s="134"/>
      <c r="V113" s="135"/>
      <c r="W113" s="135"/>
      <c r="X113" s="136"/>
      <c r="Y113" s="132"/>
      <c r="Z113" s="133"/>
      <c r="AA113" s="133"/>
      <c r="AB113" s="186"/>
      <c r="AC113" s="186"/>
      <c r="AD113" s="185"/>
      <c r="AE113" s="185"/>
      <c r="AF113" s="185"/>
      <c r="AG113" s="187">
        <f t="shared" si="4"/>
        <v>0</v>
      </c>
      <c r="AH113" s="187"/>
      <c r="AI113" s="187"/>
      <c r="AJ113" s="53"/>
      <c r="AK113" s="188"/>
      <c r="AL113" s="188"/>
      <c r="AM113" s="186"/>
      <c r="AN113" s="186"/>
      <c r="AO113" s="185"/>
      <c r="AP113" s="185"/>
      <c r="AQ113" s="185"/>
      <c r="AR113" s="187">
        <f t="shared" si="5"/>
        <v>0</v>
      </c>
      <c r="AS113" s="187"/>
      <c r="AT113" s="200"/>
      <c r="AU113" s="137"/>
      <c r="AV113" s="135"/>
      <c r="AW113" s="135"/>
      <c r="AX113" s="135"/>
      <c r="AY113" s="135"/>
      <c r="AZ113" s="136"/>
    </row>
    <row r="114" spans="1:52" ht="36" customHeight="1" x14ac:dyDescent="0.2">
      <c r="A114" s="73">
        <v>96</v>
      </c>
      <c r="B114" s="170"/>
      <c r="C114" s="167"/>
      <c r="D114" s="167"/>
      <c r="E114" s="167"/>
      <c r="F114" s="167"/>
      <c r="G114" s="167"/>
      <c r="H114" s="167"/>
      <c r="I114" s="167"/>
      <c r="J114" s="167"/>
      <c r="K114" s="167"/>
      <c r="L114" s="167"/>
      <c r="M114" s="167"/>
      <c r="N114" s="167"/>
      <c r="O114" s="167"/>
      <c r="P114" s="168"/>
      <c r="Q114" s="168"/>
      <c r="R114" s="169"/>
      <c r="S114" s="169"/>
      <c r="T114" s="169"/>
      <c r="U114" s="134"/>
      <c r="V114" s="135"/>
      <c r="W114" s="135"/>
      <c r="X114" s="136"/>
      <c r="Y114" s="132"/>
      <c r="Z114" s="133"/>
      <c r="AA114" s="133"/>
      <c r="AB114" s="186"/>
      <c r="AC114" s="186"/>
      <c r="AD114" s="185"/>
      <c r="AE114" s="185"/>
      <c r="AF114" s="185"/>
      <c r="AG114" s="187">
        <f t="shared" si="4"/>
        <v>0</v>
      </c>
      <c r="AH114" s="187"/>
      <c r="AI114" s="187"/>
      <c r="AJ114" s="53"/>
      <c r="AK114" s="188"/>
      <c r="AL114" s="188"/>
      <c r="AM114" s="186"/>
      <c r="AN114" s="186"/>
      <c r="AO114" s="185"/>
      <c r="AP114" s="185"/>
      <c r="AQ114" s="185"/>
      <c r="AR114" s="187">
        <f t="shared" si="5"/>
        <v>0</v>
      </c>
      <c r="AS114" s="187"/>
      <c r="AT114" s="200"/>
      <c r="AU114" s="137"/>
      <c r="AV114" s="135"/>
      <c r="AW114" s="135"/>
      <c r="AX114" s="135"/>
      <c r="AY114" s="135"/>
      <c r="AZ114" s="136"/>
    </row>
    <row r="115" spans="1:52" ht="36" customHeight="1" x14ac:dyDescent="0.2">
      <c r="A115" s="73">
        <v>97</v>
      </c>
      <c r="B115" s="170"/>
      <c r="C115" s="167"/>
      <c r="D115" s="167"/>
      <c r="E115" s="167"/>
      <c r="F115" s="167"/>
      <c r="G115" s="167"/>
      <c r="H115" s="167"/>
      <c r="I115" s="167"/>
      <c r="J115" s="167"/>
      <c r="K115" s="167"/>
      <c r="L115" s="167"/>
      <c r="M115" s="167"/>
      <c r="N115" s="167"/>
      <c r="O115" s="167"/>
      <c r="P115" s="168"/>
      <c r="Q115" s="168"/>
      <c r="R115" s="169"/>
      <c r="S115" s="169"/>
      <c r="T115" s="169"/>
      <c r="U115" s="134"/>
      <c r="V115" s="135"/>
      <c r="W115" s="135"/>
      <c r="X115" s="136"/>
      <c r="Y115" s="132"/>
      <c r="Z115" s="133"/>
      <c r="AA115" s="133"/>
      <c r="AB115" s="186"/>
      <c r="AC115" s="186"/>
      <c r="AD115" s="185"/>
      <c r="AE115" s="185"/>
      <c r="AF115" s="185"/>
      <c r="AG115" s="187">
        <f t="shared" ref="AG115:AG146" si="6">AD115*AB115</f>
        <v>0</v>
      </c>
      <c r="AH115" s="187"/>
      <c r="AI115" s="187"/>
      <c r="AJ115" s="53"/>
      <c r="AK115" s="188"/>
      <c r="AL115" s="188"/>
      <c r="AM115" s="186"/>
      <c r="AN115" s="186"/>
      <c r="AO115" s="185"/>
      <c r="AP115" s="185"/>
      <c r="AQ115" s="185"/>
      <c r="AR115" s="187">
        <f t="shared" ref="AR115:AR146" si="7">AO115*AM115</f>
        <v>0</v>
      </c>
      <c r="AS115" s="187"/>
      <c r="AT115" s="200"/>
      <c r="AU115" s="137"/>
      <c r="AV115" s="135"/>
      <c r="AW115" s="135"/>
      <c r="AX115" s="135"/>
      <c r="AY115" s="135"/>
      <c r="AZ115" s="136"/>
    </row>
    <row r="116" spans="1:52" ht="36" customHeight="1" x14ac:dyDescent="0.2">
      <c r="A116" s="73">
        <v>98</v>
      </c>
      <c r="B116" s="170"/>
      <c r="C116" s="167"/>
      <c r="D116" s="167"/>
      <c r="E116" s="167"/>
      <c r="F116" s="167"/>
      <c r="G116" s="167"/>
      <c r="H116" s="167"/>
      <c r="I116" s="167"/>
      <c r="J116" s="167"/>
      <c r="K116" s="167"/>
      <c r="L116" s="167"/>
      <c r="M116" s="167"/>
      <c r="N116" s="167"/>
      <c r="O116" s="167"/>
      <c r="P116" s="168"/>
      <c r="Q116" s="168"/>
      <c r="R116" s="169"/>
      <c r="S116" s="169"/>
      <c r="T116" s="169"/>
      <c r="U116" s="134"/>
      <c r="V116" s="135"/>
      <c r="W116" s="135"/>
      <c r="X116" s="136"/>
      <c r="Y116" s="132"/>
      <c r="Z116" s="133"/>
      <c r="AA116" s="133"/>
      <c r="AB116" s="186"/>
      <c r="AC116" s="186"/>
      <c r="AD116" s="185"/>
      <c r="AE116" s="185"/>
      <c r="AF116" s="185"/>
      <c r="AG116" s="187">
        <f t="shared" si="6"/>
        <v>0</v>
      </c>
      <c r="AH116" s="187"/>
      <c r="AI116" s="187"/>
      <c r="AJ116" s="53"/>
      <c r="AK116" s="188"/>
      <c r="AL116" s="188"/>
      <c r="AM116" s="186"/>
      <c r="AN116" s="186"/>
      <c r="AO116" s="185"/>
      <c r="AP116" s="185"/>
      <c r="AQ116" s="185"/>
      <c r="AR116" s="187">
        <f t="shared" si="7"/>
        <v>0</v>
      </c>
      <c r="AS116" s="187"/>
      <c r="AT116" s="200"/>
      <c r="AU116" s="137"/>
      <c r="AV116" s="135"/>
      <c r="AW116" s="135"/>
      <c r="AX116" s="135"/>
      <c r="AY116" s="135"/>
      <c r="AZ116" s="136"/>
    </row>
    <row r="117" spans="1:52" ht="36" customHeight="1" x14ac:dyDescent="0.2">
      <c r="A117" s="73">
        <v>99</v>
      </c>
      <c r="B117" s="170"/>
      <c r="C117" s="167"/>
      <c r="D117" s="167"/>
      <c r="E117" s="167"/>
      <c r="F117" s="167"/>
      <c r="G117" s="167"/>
      <c r="H117" s="167"/>
      <c r="I117" s="167"/>
      <c r="J117" s="167"/>
      <c r="K117" s="167"/>
      <c r="L117" s="167"/>
      <c r="M117" s="167"/>
      <c r="N117" s="167"/>
      <c r="O117" s="167"/>
      <c r="P117" s="168"/>
      <c r="Q117" s="168"/>
      <c r="R117" s="169"/>
      <c r="S117" s="169"/>
      <c r="T117" s="169"/>
      <c r="U117" s="134"/>
      <c r="V117" s="135"/>
      <c r="W117" s="135"/>
      <c r="X117" s="136"/>
      <c r="Y117" s="132"/>
      <c r="Z117" s="133"/>
      <c r="AA117" s="133"/>
      <c r="AB117" s="186"/>
      <c r="AC117" s="186"/>
      <c r="AD117" s="185"/>
      <c r="AE117" s="185"/>
      <c r="AF117" s="185"/>
      <c r="AG117" s="187">
        <f t="shared" si="6"/>
        <v>0</v>
      </c>
      <c r="AH117" s="187"/>
      <c r="AI117" s="187"/>
      <c r="AJ117" s="53"/>
      <c r="AK117" s="188"/>
      <c r="AL117" s="188"/>
      <c r="AM117" s="186"/>
      <c r="AN117" s="186"/>
      <c r="AO117" s="185"/>
      <c r="AP117" s="185"/>
      <c r="AQ117" s="185"/>
      <c r="AR117" s="187">
        <f t="shared" si="7"/>
        <v>0</v>
      </c>
      <c r="AS117" s="187"/>
      <c r="AT117" s="200"/>
      <c r="AU117" s="137"/>
      <c r="AV117" s="135"/>
      <c r="AW117" s="135"/>
      <c r="AX117" s="135"/>
      <c r="AY117" s="135"/>
      <c r="AZ117" s="136"/>
    </row>
    <row r="118" spans="1:52" ht="36" customHeight="1" x14ac:dyDescent="0.2">
      <c r="A118" s="73">
        <v>100</v>
      </c>
      <c r="B118" s="170"/>
      <c r="C118" s="167"/>
      <c r="D118" s="167"/>
      <c r="E118" s="167"/>
      <c r="F118" s="167"/>
      <c r="G118" s="167"/>
      <c r="H118" s="167"/>
      <c r="I118" s="167"/>
      <c r="J118" s="167"/>
      <c r="K118" s="167"/>
      <c r="L118" s="167"/>
      <c r="M118" s="167"/>
      <c r="N118" s="167"/>
      <c r="O118" s="167"/>
      <c r="P118" s="168"/>
      <c r="Q118" s="168"/>
      <c r="R118" s="169"/>
      <c r="S118" s="169"/>
      <c r="T118" s="169"/>
      <c r="U118" s="134"/>
      <c r="V118" s="135"/>
      <c r="W118" s="135"/>
      <c r="X118" s="136"/>
      <c r="Y118" s="132"/>
      <c r="Z118" s="133"/>
      <c r="AA118" s="133"/>
      <c r="AB118" s="186"/>
      <c r="AC118" s="186"/>
      <c r="AD118" s="185"/>
      <c r="AE118" s="185"/>
      <c r="AF118" s="185"/>
      <c r="AG118" s="187">
        <f t="shared" si="6"/>
        <v>0</v>
      </c>
      <c r="AH118" s="187"/>
      <c r="AI118" s="187"/>
      <c r="AJ118" s="53"/>
      <c r="AK118" s="188"/>
      <c r="AL118" s="188"/>
      <c r="AM118" s="186"/>
      <c r="AN118" s="186"/>
      <c r="AO118" s="185"/>
      <c r="AP118" s="185"/>
      <c r="AQ118" s="185"/>
      <c r="AR118" s="187">
        <f t="shared" si="7"/>
        <v>0</v>
      </c>
      <c r="AS118" s="187"/>
      <c r="AT118" s="200"/>
      <c r="AU118" s="137"/>
      <c r="AV118" s="135"/>
      <c r="AW118" s="135"/>
      <c r="AX118" s="135"/>
      <c r="AY118" s="135"/>
      <c r="AZ118" s="136"/>
    </row>
    <row r="119" spans="1:52" ht="36" customHeight="1" x14ac:dyDescent="0.2">
      <c r="A119" s="73">
        <v>101</v>
      </c>
      <c r="B119" s="170"/>
      <c r="C119" s="167"/>
      <c r="D119" s="167"/>
      <c r="E119" s="167"/>
      <c r="F119" s="167"/>
      <c r="G119" s="167"/>
      <c r="H119" s="167"/>
      <c r="I119" s="167"/>
      <c r="J119" s="167"/>
      <c r="K119" s="167"/>
      <c r="L119" s="167"/>
      <c r="M119" s="167"/>
      <c r="N119" s="167"/>
      <c r="O119" s="167"/>
      <c r="P119" s="168"/>
      <c r="Q119" s="168"/>
      <c r="R119" s="169"/>
      <c r="S119" s="169"/>
      <c r="T119" s="169"/>
      <c r="U119" s="134"/>
      <c r="V119" s="135"/>
      <c r="W119" s="135"/>
      <c r="X119" s="136"/>
      <c r="Y119" s="132"/>
      <c r="Z119" s="133"/>
      <c r="AA119" s="133"/>
      <c r="AB119" s="186"/>
      <c r="AC119" s="186"/>
      <c r="AD119" s="185"/>
      <c r="AE119" s="185"/>
      <c r="AF119" s="185"/>
      <c r="AG119" s="187">
        <f t="shared" si="6"/>
        <v>0</v>
      </c>
      <c r="AH119" s="187"/>
      <c r="AI119" s="187"/>
      <c r="AJ119" s="53"/>
      <c r="AK119" s="188"/>
      <c r="AL119" s="188"/>
      <c r="AM119" s="186"/>
      <c r="AN119" s="186"/>
      <c r="AO119" s="185"/>
      <c r="AP119" s="185"/>
      <c r="AQ119" s="185"/>
      <c r="AR119" s="187">
        <f t="shared" si="7"/>
        <v>0</v>
      </c>
      <c r="AS119" s="187"/>
      <c r="AT119" s="200"/>
      <c r="AU119" s="137"/>
      <c r="AV119" s="135"/>
      <c r="AW119" s="135"/>
      <c r="AX119" s="135"/>
      <c r="AY119" s="135"/>
      <c r="AZ119" s="136"/>
    </row>
    <row r="120" spans="1:52" ht="36" customHeight="1" x14ac:dyDescent="0.2">
      <c r="A120" s="73">
        <v>102</v>
      </c>
      <c r="B120" s="170"/>
      <c r="C120" s="167"/>
      <c r="D120" s="167"/>
      <c r="E120" s="167"/>
      <c r="F120" s="167"/>
      <c r="G120" s="167"/>
      <c r="H120" s="167"/>
      <c r="I120" s="167"/>
      <c r="J120" s="167"/>
      <c r="K120" s="167"/>
      <c r="L120" s="167"/>
      <c r="M120" s="167"/>
      <c r="N120" s="167"/>
      <c r="O120" s="167"/>
      <c r="P120" s="168"/>
      <c r="Q120" s="168"/>
      <c r="R120" s="169"/>
      <c r="S120" s="169"/>
      <c r="T120" s="169"/>
      <c r="U120" s="134"/>
      <c r="V120" s="135"/>
      <c r="W120" s="135"/>
      <c r="X120" s="136"/>
      <c r="Y120" s="132"/>
      <c r="Z120" s="133"/>
      <c r="AA120" s="133"/>
      <c r="AB120" s="186"/>
      <c r="AC120" s="186"/>
      <c r="AD120" s="185"/>
      <c r="AE120" s="185"/>
      <c r="AF120" s="185"/>
      <c r="AG120" s="187">
        <f t="shared" si="6"/>
        <v>0</v>
      </c>
      <c r="AH120" s="187"/>
      <c r="AI120" s="187"/>
      <c r="AJ120" s="53"/>
      <c r="AK120" s="188"/>
      <c r="AL120" s="188"/>
      <c r="AM120" s="186"/>
      <c r="AN120" s="186"/>
      <c r="AO120" s="185"/>
      <c r="AP120" s="185"/>
      <c r="AQ120" s="185"/>
      <c r="AR120" s="187">
        <f t="shared" si="7"/>
        <v>0</v>
      </c>
      <c r="AS120" s="187"/>
      <c r="AT120" s="200"/>
      <c r="AU120" s="137"/>
      <c r="AV120" s="135"/>
      <c r="AW120" s="135"/>
      <c r="AX120" s="135"/>
      <c r="AY120" s="135"/>
      <c r="AZ120" s="136"/>
    </row>
    <row r="121" spans="1:52" ht="36" customHeight="1" x14ac:dyDescent="0.2">
      <c r="A121" s="73">
        <v>103</v>
      </c>
      <c r="B121" s="170"/>
      <c r="C121" s="167"/>
      <c r="D121" s="167"/>
      <c r="E121" s="167"/>
      <c r="F121" s="167"/>
      <c r="G121" s="167"/>
      <c r="H121" s="167"/>
      <c r="I121" s="167"/>
      <c r="J121" s="167"/>
      <c r="K121" s="167"/>
      <c r="L121" s="167"/>
      <c r="M121" s="167"/>
      <c r="N121" s="167"/>
      <c r="O121" s="167"/>
      <c r="P121" s="168"/>
      <c r="Q121" s="168"/>
      <c r="R121" s="169"/>
      <c r="S121" s="169"/>
      <c r="T121" s="169"/>
      <c r="U121" s="134"/>
      <c r="V121" s="135"/>
      <c r="W121" s="135"/>
      <c r="X121" s="136"/>
      <c r="Y121" s="132"/>
      <c r="Z121" s="133"/>
      <c r="AA121" s="133"/>
      <c r="AB121" s="186"/>
      <c r="AC121" s="186"/>
      <c r="AD121" s="185"/>
      <c r="AE121" s="185"/>
      <c r="AF121" s="185"/>
      <c r="AG121" s="187">
        <f t="shared" si="6"/>
        <v>0</v>
      </c>
      <c r="AH121" s="187"/>
      <c r="AI121" s="187"/>
      <c r="AJ121" s="53"/>
      <c r="AK121" s="188"/>
      <c r="AL121" s="188"/>
      <c r="AM121" s="186"/>
      <c r="AN121" s="186"/>
      <c r="AO121" s="185"/>
      <c r="AP121" s="185"/>
      <c r="AQ121" s="185"/>
      <c r="AR121" s="187">
        <f t="shared" si="7"/>
        <v>0</v>
      </c>
      <c r="AS121" s="187"/>
      <c r="AT121" s="200"/>
      <c r="AU121" s="137"/>
      <c r="AV121" s="135"/>
      <c r="AW121" s="135"/>
      <c r="AX121" s="135"/>
      <c r="AY121" s="135"/>
      <c r="AZ121" s="136"/>
    </row>
    <row r="122" spans="1:52" ht="36" customHeight="1" x14ac:dyDescent="0.2">
      <c r="A122" s="73">
        <v>104</v>
      </c>
      <c r="B122" s="170"/>
      <c r="C122" s="167"/>
      <c r="D122" s="167"/>
      <c r="E122" s="167"/>
      <c r="F122" s="167"/>
      <c r="G122" s="167"/>
      <c r="H122" s="167"/>
      <c r="I122" s="167"/>
      <c r="J122" s="167"/>
      <c r="K122" s="167"/>
      <c r="L122" s="167"/>
      <c r="M122" s="167"/>
      <c r="N122" s="167"/>
      <c r="O122" s="167"/>
      <c r="P122" s="168"/>
      <c r="Q122" s="168"/>
      <c r="R122" s="169"/>
      <c r="S122" s="169"/>
      <c r="T122" s="169"/>
      <c r="U122" s="134"/>
      <c r="V122" s="135"/>
      <c r="W122" s="135"/>
      <c r="X122" s="136"/>
      <c r="Y122" s="132"/>
      <c r="Z122" s="133"/>
      <c r="AA122" s="133"/>
      <c r="AB122" s="186"/>
      <c r="AC122" s="186"/>
      <c r="AD122" s="185"/>
      <c r="AE122" s="185"/>
      <c r="AF122" s="185"/>
      <c r="AG122" s="187">
        <f t="shared" si="6"/>
        <v>0</v>
      </c>
      <c r="AH122" s="187"/>
      <c r="AI122" s="187"/>
      <c r="AJ122" s="53"/>
      <c r="AK122" s="188"/>
      <c r="AL122" s="188"/>
      <c r="AM122" s="186"/>
      <c r="AN122" s="186"/>
      <c r="AO122" s="185"/>
      <c r="AP122" s="185"/>
      <c r="AQ122" s="185"/>
      <c r="AR122" s="187">
        <f t="shared" si="7"/>
        <v>0</v>
      </c>
      <c r="AS122" s="187"/>
      <c r="AT122" s="200"/>
      <c r="AU122" s="137"/>
      <c r="AV122" s="135"/>
      <c r="AW122" s="135"/>
      <c r="AX122" s="135"/>
      <c r="AY122" s="135"/>
      <c r="AZ122" s="136"/>
    </row>
    <row r="123" spans="1:52" ht="36" customHeight="1" x14ac:dyDescent="0.2">
      <c r="A123" s="73">
        <v>105</v>
      </c>
      <c r="B123" s="170"/>
      <c r="C123" s="167"/>
      <c r="D123" s="167"/>
      <c r="E123" s="167"/>
      <c r="F123" s="167"/>
      <c r="G123" s="167"/>
      <c r="H123" s="167"/>
      <c r="I123" s="167"/>
      <c r="J123" s="167"/>
      <c r="K123" s="167"/>
      <c r="L123" s="167"/>
      <c r="M123" s="167"/>
      <c r="N123" s="167"/>
      <c r="O123" s="167"/>
      <c r="P123" s="168"/>
      <c r="Q123" s="168"/>
      <c r="R123" s="169"/>
      <c r="S123" s="169"/>
      <c r="T123" s="169"/>
      <c r="U123" s="134"/>
      <c r="V123" s="135"/>
      <c r="W123" s="135"/>
      <c r="X123" s="136"/>
      <c r="Y123" s="132"/>
      <c r="Z123" s="133"/>
      <c r="AA123" s="133"/>
      <c r="AB123" s="186"/>
      <c r="AC123" s="186"/>
      <c r="AD123" s="185"/>
      <c r="AE123" s="185"/>
      <c r="AF123" s="185"/>
      <c r="AG123" s="187">
        <f t="shared" si="6"/>
        <v>0</v>
      </c>
      <c r="AH123" s="187"/>
      <c r="AI123" s="187"/>
      <c r="AJ123" s="53"/>
      <c r="AK123" s="188"/>
      <c r="AL123" s="188"/>
      <c r="AM123" s="186"/>
      <c r="AN123" s="186"/>
      <c r="AO123" s="185"/>
      <c r="AP123" s="185"/>
      <c r="AQ123" s="185"/>
      <c r="AR123" s="187">
        <f t="shared" si="7"/>
        <v>0</v>
      </c>
      <c r="AS123" s="187"/>
      <c r="AT123" s="200"/>
      <c r="AU123" s="137"/>
      <c r="AV123" s="135"/>
      <c r="AW123" s="135"/>
      <c r="AX123" s="135"/>
      <c r="AY123" s="135"/>
      <c r="AZ123" s="136"/>
    </row>
    <row r="124" spans="1:52" ht="36" customHeight="1" x14ac:dyDescent="0.2">
      <c r="A124" s="73">
        <v>106</v>
      </c>
      <c r="B124" s="170"/>
      <c r="C124" s="167"/>
      <c r="D124" s="167"/>
      <c r="E124" s="167"/>
      <c r="F124" s="167"/>
      <c r="G124" s="167"/>
      <c r="H124" s="167"/>
      <c r="I124" s="167"/>
      <c r="J124" s="167"/>
      <c r="K124" s="167"/>
      <c r="L124" s="167"/>
      <c r="M124" s="167"/>
      <c r="N124" s="167"/>
      <c r="O124" s="167"/>
      <c r="P124" s="168"/>
      <c r="Q124" s="168"/>
      <c r="R124" s="169"/>
      <c r="S124" s="169"/>
      <c r="T124" s="169"/>
      <c r="U124" s="134"/>
      <c r="V124" s="135"/>
      <c r="W124" s="135"/>
      <c r="X124" s="136"/>
      <c r="Y124" s="132"/>
      <c r="Z124" s="133"/>
      <c r="AA124" s="133"/>
      <c r="AB124" s="186"/>
      <c r="AC124" s="186"/>
      <c r="AD124" s="185"/>
      <c r="AE124" s="185"/>
      <c r="AF124" s="185"/>
      <c r="AG124" s="187">
        <f t="shared" si="6"/>
        <v>0</v>
      </c>
      <c r="AH124" s="187"/>
      <c r="AI124" s="187"/>
      <c r="AJ124" s="53"/>
      <c r="AK124" s="188"/>
      <c r="AL124" s="188"/>
      <c r="AM124" s="186"/>
      <c r="AN124" s="186"/>
      <c r="AO124" s="185"/>
      <c r="AP124" s="185"/>
      <c r="AQ124" s="185"/>
      <c r="AR124" s="187">
        <f t="shared" si="7"/>
        <v>0</v>
      </c>
      <c r="AS124" s="187"/>
      <c r="AT124" s="200"/>
      <c r="AU124" s="137"/>
      <c r="AV124" s="135"/>
      <c r="AW124" s="135"/>
      <c r="AX124" s="135"/>
      <c r="AY124" s="135"/>
      <c r="AZ124" s="136"/>
    </row>
    <row r="125" spans="1:52" ht="36" customHeight="1" x14ac:dyDescent="0.2">
      <c r="A125" s="73">
        <v>107</v>
      </c>
      <c r="B125" s="170"/>
      <c r="C125" s="167"/>
      <c r="D125" s="167"/>
      <c r="E125" s="167"/>
      <c r="F125" s="167"/>
      <c r="G125" s="167"/>
      <c r="H125" s="167"/>
      <c r="I125" s="167"/>
      <c r="J125" s="167"/>
      <c r="K125" s="167"/>
      <c r="L125" s="167"/>
      <c r="M125" s="167"/>
      <c r="N125" s="167"/>
      <c r="O125" s="167"/>
      <c r="P125" s="168"/>
      <c r="Q125" s="168"/>
      <c r="R125" s="169"/>
      <c r="S125" s="169"/>
      <c r="T125" s="169"/>
      <c r="U125" s="134"/>
      <c r="V125" s="135"/>
      <c r="W125" s="135"/>
      <c r="X125" s="136"/>
      <c r="Y125" s="132"/>
      <c r="Z125" s="133"/>
      <c r="AA125" s="133"/>
      <c r="AB125" s="186"/>
      <c r="AC125" s="186"/>
      <c r="AD125" s="185"/>
      <c r="AE125" s="185"/>
      <c r="AF125" s="185"/>
      <c r="AG125" s="187">
        <f t="shared" si="6"/>
        <v>0</v>
      </c>
      <c r="AH125" s="187"/>
      <c r="AI125" s="187"/>
      <c r="AJ125" s="53"/>
      <c r="AK125" s="188"/>
      <c r="AL125" s="188"/>
      <c r="AM125" s="186"/>
      <c r="AN125" s="186"/>
      <c r="AO125" s="185"/>
      <c r="AP125" s="185"/>
      <c r="AQ125" s="185"/>
      <c r="AR125" s="187">
        <f t="shared" si="7"/>
        <v>0</v>
      </c>
      <c r="AS125" s="187"/>
      <c r="AT125" s="200"/>
      <c r="AU125" s="137"/>
      <c r="AV125" s="135"/>
      <c r="AW125" s="135"/>
      <c r="AX125" s="135"/>
      <c r="AY125" s="135"/>
      <c r="AZ125" s="136"/>
    </row>
    <row r="126" spans="1:52" ht="36" customHeight="1" x14ac:dyDescent="0.2">
      <c r="A126" s="73">
        <v>108</v>
      </c>
      <c r="B126" s="170"/>
      <c r="C126" s="167"/>
      <c r="D126" s="167"/>
      <c r="E126" s="167"/>
      <c r="F126" s="167"/>
      <c r="G126" s="167"/>
      <c r="H126" s="167"/>
      <c r="I126" s="167"/>
      <c r="J126" s="167"/>
      <c r="K126" s="167"/>
      <c r="L126" s="167"/>
      <c r="M126" s="167"/>
      <c r="N126" s="167"/>
      <c r="O126" s="167"/>
      <c r="P126" s="168"/>
      <c r="Q126" s="168"/>
      <c r="R126" s="169"/>
      <c r="S126" s="169"/>
      <c r="T126" s="169"/>
      <c r="U126" s="134"/>
      <c r="V126" s="135"/>
      <c r="W126" s="135"/>
      <c r="X126" s="136"/>
      <c r="Y126" s="132"/>
      <c r="Z126" s="133"/>
      <c r="AA126" s="133"/>
      <c r="AB126" s="186"/>
      <c r="AC126" s="186"/>
      <c r="AD126" s="185"/>
      <c r="AE126" s="185"/>
      <c r="AF126" s="185"/>
      <c r="AG126" s="187">
        <f t="shared" si="6"/>
        <v>0</v>
      </c>
      <c r="AH126" s="187"/>
      <c r="AI126" s="187"/>
      <c r="AJ126" s="53"/>
      <c r="AK126" s="188"/>
      <c r="AL126" s="188"/>
      <c r="AM126" s="186"/>
      <c r="AN126" s="186"/>
      <c r="AO126" s="185"/>
      <c r="AP126" s="185"/>
      <c r="AQ126" s="185"/>
      <c r="AR126" s="187">
        <f t="shared" si="7"/>
        <v>0</v>
      </c>
      <c r="AS126" s="187"/>
      <c r="AT126" s="200"/>
      <c r="AU126" s="137"/>
      <c r="AV126" s="135"/>
      <c r="AW126" s="135"/>
      <c r="AX126" s="135"/>
      <c r="AY126" s="135"/>
      <c r="AZ126" s="136"/>
    </row>
    <row r="127" spans="1:52" ht="36" customHeight="1" x14ac:dyDescent="0.2">
      <c r="A127" s="73">
        <v>109</v>
      </c>
      <c r="B127" s="170"/>
      <c r="C127" s="167"/>
      <c r="D127" s="167"/>
      <c r="E127" s="167"/>
      <c r="F127" s="167"/>
      <c r="G127" s="167"/>
      <c r="H127" s="167"/>
      <c r="I127" s="167"/>
      <c r="J127" s="167"/>
      <c r="K127" s="167"/>
      <c r="L127" s="167"/>
      <c r="M127" s="167"/>
      <c r="N127" s="167"/>
      <c r="O127" s="167"/>
      <c r="P127" s="168"/>
      <c r="Q127" s="168"/>
      <c r="R127" s="169"/>
      <c r="S127" s="169"/>
      <c r="T127" s="169"/>
      <c r="U127" s="134"/>
      <c r="V127" s="135"/>
      <c r="W127" s="135"/>
      <c r="X127" s="136"/>
      <c r="Y127" s="132"/>
      <c r="Z127" s="133"/>
      <c r="AA127" s="133"/>
      <c r="AB127" s="186"/>
      <c r="AC127" s="186"/>
      <c r="AD127" s="185"/>
      <c r="AE127" s="185"/>
      <c r="AF127" s="185"/>
      <c r="AG127" s="187">
        <f t="shared" si="6"/>
        <v>0</v>
      </c>
      <c r="AH127" s="187"/>
      <c r="AI127" s="187"/>
      <c r="AJ127" s="53"/>
      <c r="AK127" s="188"/>
      <c r="AL127" s="188"/>
      <c r="AM127" s="186"/>
      <c r="AN127" s="186"/>
      <c r="AO127" s="185"/>
      <c r="AP127" s="185"/>
      <c r="AQ127" s="185"/>
      <c r="AR127" s="187">
        <f t="shared" si="7"/>
        <v>0</v>
      </c>
      <c r="AS127" s="187"/>
      <c r="AT127" s="200"/>
      <c r="AU127" s="137"/>
      <c r="AV127" s="135"/>
      <c r="AW127" s="135"/>
      <c r="AX127" s="135"/>
      <c r="AY127" s="135"/>
      <c r="AZ127" s="136"/>
    </row>
    <row r="128" spans="1:52" ht="36" customHeight="1" x14ac:dyDescent="0.2">
      <c r="A128" s="73">
        <v>110</v>
      </c>
      <c r="B128" s="170"/>
      <c r="C128" s="167"/>
      <c r="D128" s="167"/>
      <c r="E128" s="167"/>
      <c r="F128" s="167"/>
      <c r="G128" s="167"/>
      <c r="H128" s="167"/>
      <c r="I128" s="167"/>
      <c r="J128" s="167"/>
      <c r="K128" s="167"/>
      <c r="L128" s="167"/>
      <c r="M128" s="167"/>
      <c r="N128" s="167"/>
      <c r="O128" s="167"/>
      <c r="P128" s="168"/>
      <c r="Q128" s="168"/>
      <c r="R128" s="169"/>
      <c r="S128" s="169"/>
      <c r="T128" s="169"/>
      <c r="U128" s="134"/>
      <c r="V128" s="135"/>
      <c r="W128" s="135"/>
      <c r="X128" s="136"/>
      <c r="Y128" s="132"/>
      <c r="Z128" s="133"/>
      <c r="AA128" s="133"/>
      <c r="AB128" s="186"/>
      <c r="AC128" s="186"/>
      <c r="AD128" s="185"/>
      <c r="AE128" s="185"/>
      <c r="AF128" s="185"/>
      <c r="AG128" s="187">
        <f t="shared" si="6"/>
        <v>0</v>
      </c>
      <c r="AH128" s="187"/>
      <c r="AI128" s="187"/>
      <c r="AJ128" s="53"/>
      <c r="AK128" s="188"/>
      <c r="AL128" s="188"/>
      <c r="AM128" s="186"/>
      <c r="AN128" s="186"/>
      <c r="AO128" s="185"/>
      <c r="AP128" s="185"/>
      <c r="AQ128" s="185"/>
      <c r="AR128" s="187">
        <f t="shared" si="7"/>
        <v>0</v>
      </c>
      <c r="AS128" s="187"/>
      <c r="AT128" s="200"/>
      <c r="AU128" s="137"/>
      <c r="AV128" s="135"/>
      <c r="AW128" s="135"/>
      <c r="AX128" s="135"/>
      <c r="AY128" s="135"/>
      <c r="AZ128" s="136"/>
    </row>
    <row r="129" spans="1:52" ht="36" customHeight="1" x14ac:dyDescent="0.2">
      <c r="A129" s="73">
        <v>111</v>
      </c>
      <c r="B129" s="170"/>
      <c r="C129" s="167"/>
      <c r="D129" s="167"/>
      <c r="E129" s="167"/>
      <c r="F129" s="167"/>
      <c r="G129" s="167"/>
      <c r="H129" s="167"/>
      <c r="I129" s="167"/>
      <c r="J129" s="167"/>
      <c r="K129" s="167"/>
      <c r="L129" s="167"/>
      <c r="M129" s="167"/>
      <c r="N129" s="167"/>
      <c r="O129" s="167"/>
      <c r="P129" s="168"/>
      <c r="Q129" s="168"/>
      <c r="R129" s="169"/>
      <c r="S129" s="169"/>
      <c r="T129" s="169"/>
      <c r="U129" s="134"/>
      <c r="V129" s="135"/>
      <c r="W129" s="135"/>
      <c r="X129" s="136"/>
      <c r="Y129" s="132"/>
      <c r="Z129" s="133"/>
      <c r="AA129" s="133"/>
      <c r="AB129" s="186"/>
      <c r="AC129" s="186"/>
      <c r="AD129" s="185"/>
      <c r="AE129" s="185"/>
      <c r="AF129" s="185"/>
      <c r="AG129" s="187">
        <f t="shared" si="6"/>
        <v>0</v>
      </c>
      <c r="AH129" s="187"/>
      <c r="AI129" s="187"/>
      <c r="AJ129" s="53"/>
      <c r="AK129" s="188"/>
      <c r="AL129" s="188"/>
      <c r="AM129" s="186"/>
      <c r="AN129" s="186"/>
      <c r="AO129" s="185"/>
      <c r="AP129" s="185"/>
      <c r="AQ129" s="185"/>
      <c r="AR129" s="187">
        <f t="shared" si="7"/>
        <v>0</v>
      </c>
      <c r="AS129" s="187"/>
      <c r="AT129" s="200"/>
      <c r="AU129" s="137"/>
      <c r="AV129" s="135"/>
      <c r="AW129" s="135"/>
      <c r="AX129" s="135"/>
      <c r="AY129" s="135"/>
      <c r="AZ129" s="136"/>
    </row>
    <row r="130" spans="1:52" ht="36" customHeight="1" x14ac:dyDescent="0.2">
      <c r="A130" s="73">
        <v>112</v>
      </c>
      <c r="B130" s="170"/>
      <c r="C130" s="167"/>
      <c r="D130" s="167"/>
      <c r="E130" s="167"/>
      <c r="F130" s="167"/>
      <c r="G130" s="167"/>
      <c r="H130" s="167"/>
      <c r="I130" s="167"/>
      <c r="J130" s="167"/>
      <c r="K130" s="167"/>
      <c r="L130" s="167"/>
      <c r="M130" s="167"/>
      <c r="N130" s="167"/>
      <c r="O130" s="167"/>
      <c r="P130" s="168"/>
      <c r="Q130" s="168"/>
      <c r="R130" s="169"/>
      <c r="S130" s="169"/>
      <c r="T130" s="169"/>
      <c r="U130" s="134"/>
      <c r="V130" s="135"/>
      <c r="W130" s="135"/>
      <c r="X130" s="136"/>
      <c r="Y130" s="132"/>
      <c r="Z130" s="133"/>
      <c r="AA130" s="133"/>
      <c r="AB130" s="186"/>
      <c r="AC130" s="186"/>
      <c r="AD130" s="185"/>
      <c r="AE130" s="185"/>
      <c r="AF130" s="185"/>
      <c r="AG130" s="187">
        <f t="shared" si="6"/>
        <v>0</v>
      </c>
      <c r="AH130" s="187"/>
      <c r="AI130" s="187"/>
      <c r="AJ130" s="53"/>
      <c r="AK130" s="188"/>
      <c r="AL130" s="188"/>
      <c r="AM130" s="186"/>
      <c r="AN130" s="186"/>
      <c r="AO130" s="185"/>
      <c r="AP130" s="185"/>
      <c r="AQ130" s="185"/>
      <c r="AR130" s="187">
        <f t="shared" si="7"/>
        <v>0</v>
      </c>
      <c r="AS130" s="187"/>
      <c r="AT130" s="200"/>
      <c r="AU130" s="137"/>
      <c r="AV130" s="135"/>
      <c r="AW130" s="135"/>
      <c r="AX130" s="135"/>
      <c r="AY130" s="135"/>
      <c r="AZ130" s="136"/>
    </row>
    <row r="131" spans="1:52" ht="36" customHeight="1" x14ac:dyDescent="0.2">
      <c r="A131" s="73">
        <v>113</v>
      </c>
      <c r="B131" s="170"/>
      <c r="C131" s="167"/>
      <c r="D131" s="167"/>
      <c r="E131" s="167"/>
      <c r="F131" s="167"/>
      <c r="G131" s="167"/>
      <c r="H131" s="167"/>
      <c r="I131" s="167"/>
      <c r="J131" s="167"/>
      <c r="K131" s="167"/>
      <c r="L131" s="167"/>
      <c r="M131" s="167"/>
      <c r="N131" s="167"/>
      <c r="O131" s="167"/>
      <c r="P131" s="168"/>
      <c r="Q131" s="168"/>
      <c r="R131" s="169"/>
      <c r="S131" s="169"/>
      <c r="T131" s="169"/>
      <c r="U131" s="134"/>
      <c r="V131" s="135"/>
      <c r="W131" s="135"/>
      <c r="X131" s="136"/>
      <c r="Y131" s="132"/>
      <c r="Z131" s="133"/>
      <c r="AA131" s="133"/>
      <c r="AB131" s="186"/>
      <c r="AC131" s="186"/>
      <c r="AD131" s="185"/>
      <c r="AE131" s="185"/>
      <c r="AF131" s="185"/>
      <c r="AG131" s="187">
        <f t="shared" si="6"/>
        <v>0</v>
      </c>
      <c r="AH131" s="187"/>
      <c r="AI131" s="187"/>
      <c r="AJ131" s="53"/>
      <c r="AK131" s="188"/>
      <c r="AL131" s="188"/>
      <c r="AM131" s="186"/>
      <c r="AN131" s="186"/>
      <c r="AO131" s="185"/>
      <c r="AP131" s="185"/>
      <c r="AQ131" s="185"/>
      <c r="AR131" s="187">
        <f t="shared" si="7"/>
        <v>0</v>
      </c>
      <c r="AS131" s="187"/>
      <c r="AT131" s="200"/>
      <c r="AU131" s="137"/>
      <c r="AV131" s="135"/>
      <c r="AW131" s="135"/>
      <c r="AX131" s="135"/>
      <c r="AY131" s="135"/>
      <c r="AZ131" s="136"/>
    </row>
    <row r="132" spans="1:52" ht="36" customHeight="1" x14ac:dyDescent="0.2">
      <c r="A132" s="73">
        <v>114</v>
      </c>
      <c r="B132" s="170"/>
      <c r="C132" s="167"/>
      <c r="D132" s="167"/>
      <c r="E132" s="167"/>
      <c r="F132" s="167"/>
      <c r="G132" s="167"/>
      <c r="H132" s="167"/>
      <c r="I132" s="167"/>
      <c r="J132" s="167"/>
      <c r="K132" s="167"/>
      <c r="L132" s="167"/>
      <c r="M132" s="167"/>
      <c r="N132" s="167"/>
      <c r="O132" s="167"/>
      <c r="P132" s="168"/>
      <c r="Q132" s="168"/>
      <c r="R132" s="169"/>
      <c r="S132" s="169"/>
      <c r="T132" s="169"/>
      <c r="U132" s="134"/>
      <c r="V132" s="135"/>
      <c r="W132" s="135"/>
      <c r="X132" s="136"/>
      <c r="Y132" s="132"/>
      <c r="Z132" s="133"/>
      <c r="AA132" s="133"/>
      <c r="AB132" s="186"/>
      <c r="AC132" s="186"/>
      <c r="AD132" s="185"/>
      <c r="AE132" s="185"/>
      <c r="AF132" s="185"/>
      <c r="AG132" s="187">
        <f t="shared" si="6"/>
        <v>0</v>
      </c>
      <c r="AH132" s="187"/>
      <c r="AI132" s="187"/>
      <c r="AJ132" s="53"/>
      <c r="AK132" s="188"/>
      <c r="AL132" s="188"/>
      <c r="AM132" s="186"/>
      <c r="AN132" s="186"/>
      <c r="AO132" s="185"/>
      <c r="AP132" s="185"/>
      <c r="AQ132" s="185"/>
      <c r="AR132" s="187">
        <f t="shared" si="7"/>
        <v>0</v>
      </c>
      <c r="AS132" s="187"/>
      <c r="AT132" s="200"/>
      <c r="AU132" s="137"/>
      <c r="AV132" s="135"/>
      <c r="AW132" s="135"/>
      <c r="AX132" s="135"/>
      <c r="AY132" s="135"/>
      <c r="AZ132" s="136"/>
    </row>
    <row r="133" spans="1:52" ht="36" customHeight="1" x14ac:dyDescent="0.2">
      <c r="A133" s="73">
        <v>115</v>
      </c>
      <c r="B133" s="170"/>
      <c r="C133" s="167"/>
      <c r="D133" s="167"/>
      <c r="E133" s="167"/>
      <c r="F133" s="167"/>
      <c r="G133" s="167"/>
      <c r="H133" s="167"/>
      <c r="I133" s="167"/>
      <c r="J133" s="167"/>
      <c r="K133" s="167"/>
      <c r="L133" s="167"/>
      <c r="M133" s="167"/>
      <c r="N133" s="167"/>
      <c r="O133" s="167"/>
      <c r="P133" s="168"/>
      <c r="Q133" s="168"/>
      <c r="R133" s="169"/>
      <c r="S133" s="169"/>
      <c r="T133" s="169"/>
      <c r="U133" s="134"/>
      <c r="V133" s="135"/>
      <c r="W133" s="135"/>
      <c r="X133" s="136"/>
      <c r="Y133" s="132"/>
      <c r="Z133" s="133"/>
      <c r="AA133" s="133"/>
      <c r="AB133" s="186"/>
      <c r="AC133" s="186"/>
      <c r="AD133" s="185"/>
      <c r="AE133" s="185"/>
      <c r="AF133" s="185"/>
      <c r="AG133" s="187">
        <f t="shared" si="6"/>
        <v>0</v>
      </c>
      <c r="AH133" s="187"/>
      <c r="AI133" s="187"/>
      <c r="AJ133" s="53"/>
      <c r="AK133" s="188"/>
      <c r="AL133" s="188"/>
      <c r="AM133" s="186"/>
      <c r="AN133" s="186"/>
      <c r="AO133" s="185"/>
      <c r="AP133" s="185"/>
      <c r="AQ133" s="185"/>
      <c r="AR133" s="187">
        <f t="shared" si="7"/>
        <v>0</v>
      </c>
      <c r="AS133" s="187"/>
      <c r="AT133" s="200"/>
      <c r="AU133" s="137"/>
      <c r="AV133" s="135"/>
      <c r="AW133" s="135"/>
      <c r="AX133" s="135"/>
      <c r="AY133" s="135"/>
      <c r="AZ133" s="136"/>
    </row>
    <row r="134" spans="1:52" ht="36" customHeight="1" x14ac:dyDescent="0.2">
      <c r="A134" s="73">
        <v>116</v>
      </c>
      <c r="B134" s="170"/>
      <c r="C134" s="167"/>
      <c r="D134" s="167"/>
      <c r="E134" s="167"/>
      <c r="F134" s="167"/>
      <c r="G134" s="167"/>
      <c r="H134" s="167"/>
      <c r="I134" s="167"/>
      <c r="J134" s="167"/>
      <c r="K134" s="167"/>
      <c r="L134" s="167"/>
      <c r="M134" s="167"/>
      <c r="N134" s="167"/>
      <c r="O134" s="167"/>
      <c r="P134" s="168"/>
      <c r="Q134" s="168"/>
      <c r="R134" s="169"/>
      <c r="S134" s="169"/>
      <c r="T134" s="169"/>
      <c r="U134" s="134"/>
      <c r="V134" s="135"/>
      <c r="W134" s="135"/>
      <c r="X134" s="136"/>
      <c r="Y134" s="132"/>
      <c r="Z134" s="133"/>
      <c r="AA134" s="133"/>
      <c r="AB134" s="186"/>
      <c r="AC134" s="186"/>
      <c r="AD134" s="185"/>
      <c r="AE134" s="185"/>
      <c r="AF134" s="185"/>
      <c r="AG134" s="187">
        <f t="shared" si="6"/>
        <v>0</v>
      </c>
      <c r="AH134" s="187"/>
      <c r="AI134" s="187"/>
      <c r="AJ134" s="53"/>
      <c r="AK134" s="188"/>
      <c r="AL134" s="188"/>
      <c r="AM134" s="186"/>
      <c r="AN134" s="186"/>
      <c r="AO134" s="185"/>
      <c r="AP134" s="185"/>
      <c r="AQ134" s="185"/>
      <c r="AR134" s="187">
        <f t="shared" si="7"/>
        <v>0</v>
      </c>
      <c r="AS134" s="187"/>
      <c r="AT134" s="200"/>
      <c r="AU134" s="137"/>
      <c r="AV134" s="135"/>
      <c r="AW134" s="135"/>
      <c r="AX134" s="135"/>
      <c r="AY134" s="135"/>
      <c r="AZ134" s="136"/>
    </row>
    <row r="135" spans="1:52" ht="36" customHeight="1" x14ac:dyDescent="0.2">
      <c r="A135" s="73">
        <v>117</v>
      </c>
      <c r="B135" s="170"/>
      <c r="C135" s="167"/>
      <c r="D135" s="167"/>
      <c r="E135" s="167"/>
      <c r="F135" s="167"/>
      <c r="G135" s="167"/>
      <c r="H135" s="167"/>
      <c r="I135" s="167"/>
      <c r="J135" s="167"/>
      <c r="K135" s="167"/>
      <c r="L135" s="167"/>
      <c r="M135" s="167"/>
      <c r="N135" s="167"/>
      <c r="O135" s="167"/>
      <c r="P135" s="168"/>
      <c r="Q135" s="168"/>
      <c r="R135" s="169"/>
      <c r="S135" s="169"/>
      <c r="T135" s="169"/>
      <c r="U135" s="134"/>
      <c r="V135" s="135"/>
      <c r="W135" s="135"/>
      <c r="X135" s="136"/>
      <c r="Y135" s="132"/>
      <c r="Z135" s="133"/>
      <c r="AA135" s="133"/>
      <c r="AB135" s="186"/>
      <c r="AC135" s="186"/>
      <c r="AD135" s="185"/>
      <c r="AE135" s="185"/>
      <c r="AF135" s="185"/>
      <c r="AG135" s="187">
        <f t="shared" si="6"/>
        <v>0</v>
      </c>
      <c r="AH135" s="187"/>
      <c r="AI135" s="187"/>
      <c r="AJ135" s="53"/>
      <c r="AK135" s="188"/>
      <c r="AL135" s="188"/>
      <c r="AM135" s="186"/>
      <c r="AN135" s="186"/>
      <c r="AO135" s="185"/>
      <c r="AP135" s="185"/>
      <c r="AQ135" s="185"/>
      <c r="AR135" s="187">
        <f t="shared" si="7"/>
        <v>0</v>
      </c>
      <c r="AS135" s="187"/>
      <c r="AT135" s="200"/>
      <c r="AU135" s="137"/>
      <c r="AV135" s="135"/>
      <c r="AW135" s="135"/>
      <c r="AX135" s="135"/>
      <c r="AY135" s="135"/>
      <c r="AZ135" s="136"/>
    </row>
    <row r="136" spans="1:52" ht="36" customHeight="1" x14ac:dyDescent="0.2">
      <c r="A136" s="73">
        <v>118</v>
      </c>
      <c r="B136" s="170"/>
      <c r="C136" s="167"/>
      <c r="D136" s="167"/>
      <c r="E136" s="167"/>
      <c r="F136" s="167"/>
      <c r="G136" s="167"/>
      <c r="H136" s="167"/>
      <c r="I136" s="167"/>
      <c r="J136" s="167"/>
      <c r="K136" s="167"/>
      <c r="L136" s="167"/>
      <c r="M136" s="167"/>
      <c r="N136" s="167"/>
      <c r="O136" s="167"/>
      <c r="P136" s="168"/>
      <c r="Q136" s="168"/>
      <c r="R136" s="169"/>
      <c r="S136" s="169"/>
      <c r="T136" s="169"/>
      <c r="U136" s="134"/>
      <c r="V136" s="135"/>
      <c r="W136" s="135"/>
      <c r="X136" s="136"/>
      <c r="Y136" s="132"/>
      <c r="Z136" s="133"/>
      <c r="AA136" s="133"/>
      <c r="AB136" s="186"/>
      <c r="AC136" s="186"/>
      <c r="AD136" s="185"/>
      <c r="AE136" s="185"/>
      <c r="AF136" s="185"/>
      <c r="AG136" s="187">
        <f t="shared" si="6"/>
        <v>0</v>
      </c>
      <c r="AH136" s="187"/>
      <c r="AI136" s="187"/>
      <c r="AJ136" s="53"/>
      <c r="AK136" s="188"/>
      <c r="AL136" s="188"/>
      <c r="AM136" s="186"/>
      <c r="AN136" s="186"/>
      <c r="AO136" s="185"/>
      <c r="AP136" s="185"/>
      <c r="AQ136" s="185"/>
      <c r="AR136" s="187">
        <f t="shared" si="7"/>
        <v>0</v>
      </c>
      <c r="AS136" s="187"/>
      <c r="AT136" s="200"/>
      <c r="AU136" s="137"/>
      <c r="AV136" s="135"/>
      <c r="AW136" s="135"/>
      <c r="AX136" s="135"/>
      <c r="AY136" s="135"/>
      <c r="AZ136" s="136"/>
    </row>
    <row r="137" spans="1:52" ht="36" customHeight="1" x14ac:dyDescent="0.2">
      <c r="A137" s="73">
        <v>119</v>
      </c>
      <c r="B137" s="170"/>
      <c r="C137" s="167"/>
      <c r="D137" s="167"/>
      <c r="E137" s="167"/>
      <c r="F137" s="167"/>
      <c r="G137" s="167"/>
      <c r="H137" s="167"/>
      <c r="I137" s="167"/>
      <c r="J137" s="167"/>
      <c r="K137" s="167"/>
      <c r="L137" s="167"/>
      <c r="M137" s="167"/>
      <c r="N137" s="167"/>
      <c r="O137" s="167"/>
      <c r="P137" s="168"/>
      <c r="Q137" s="168"/>
      <c r="R137" s="169"/>
      <c r="S137" s="169"/>
      <c r="T137" s="169"/>
      <c r="U137" s="134"/>
      <c r="V137" s="135"/>
      <c r="W137" s="135"/>
      <c r="X137" s="136"/>
      <c r="Y137" s="132"/>
      <c r="Z137" s="133"/>
      <c r="AA137" s="133"/>
      <c r="AB137" s="186"/>
      <c r="AC137" s="186"/>
      <c r="AD137" s="185"/>
      <c r="AE137" s="185"/>
      <c r="AF137" s="185"/>
      <c r="AG137" s="187">
        <f t="shared" si="6"/>
        <v>0</v>
      </c>
      <c r="AH137" s="187"/>
      <c r="AI137" s="187"/>
      <c r="AJ137" s="53"/>
      <c r="AK137" s="188"/>
      <c r="AL137" s="188"/>
      <c r="AM137" s="186"/>
      <c r="AN137" s="186"/>
      <c r="AO137" s="185"/>
      <c r="AP137" s="185"/>
      <c r="AQ137" s="185"/>
      <c r="AR137" s="187">
        <f t="shared" si="7"/>
        <v>0</v>
      </c>
      <c r="AS137" s="187"/>
      <c r="AT137" s="200"/>
      <c r="AU137" s="137"/>
      <c r="AV137" s="135"/>
      <c r="AW137" s="135"/>
      <c r="AX137" s="135"/>
      <c r="AY137" s="135"/>
      <c r="AZ137" s="136"/>
    </row>
    <row r="138" spans="1:52" ht="36" customHeight="1" x14ac:dyDescent="0.2">
      <c r="A138" s="73">
        <v>120</v>
      </c>
      <c r="B138" s="170"/>
      <c r="C138" s="167"/>
      <c r="D138" s="167"/>
      <c r="E138" s="167"/>
      <c r="F138" s="167"/>
      <c r="G138" s="167"/>
      <c r="H138" s="167"/>
      <c r="I138" s="167"/>
      <c r="J138" s="167"/>
      <c r="K138" s="167"/>
      <c r="L138" s="167"/>
      <c r="M138" s="167"/>
      <c r="N138" s="167"/>
      <c r="O138" s="167"/>
      <c r="P138" s="168"/>
      <c r="Q138" s="168"/>
      <c r="R138" s="169"/>
      <c r="S138" s="169"/>
      <c r="T138" s="169"/>
      <c r="U138" s="134"/>
      <c r="V138" s="135"/>
      <c r="W138" s="135"/>
      <c r="X138" s="136"/>
      <c r="Y138" s="132"/>
      <c r="Z138" s="133"/>
      <c r="AA138" s="133"/>
      <c r="AB138" s="186"/>
      <c r="AC138" s="186"/>
      <c r="AD138" s="185"/>
      <c r="AE138" s="185"/>
      <c r="AF138" s="185"/>
      <c r="AG138" s="187">
        <f t="shared" si="6"/>
        <v>0</v>
      </c>
      <c r="AH138" s="187"/>
      <c r="AI138" s="187"/>
      <c r="AJ138" s="53"/>
      <c r="AK138" s="188"/>
      <c r="AL138" s="188"/>
      <c r="AM138" s="186"/>
      <c r="AN138" s="186"/>
      <c r="AO138" s="185"/>
      <c r="AP138" s="185"/>
      <c r="AQ138" s="185"/>
      <c r="AR138" s="187">
        <f t="shared" si="7"/>
        <v>0</v>
      </c>
      <c r="AS138" s="187"/>
      <c r="AT138" s="200"/>
      <c r="AU138" s="137"/>
      <c r="AV138" s="135"/>
      <c r="AW138" s="135"/>
      <c r="AX138" s="135"/>
      <c r="AY138" s="135"/>
      <c r="AZ138" s="136"/>
    </row>
    <row r="139" spans="1:52" ht="36" customHeight="1" x14ac:dyDescent="0.2">
      <c r="A139" s="73">
        <v>121</v>
      </c>
      <c r="B139" s="170"/>
      <c r="C139" s="167"/>
      <c r="D139" s="167"/>
      <c r="E139" s="167"/>
      <c r="F139" s="167"/>
      <c r="G139" s="167"/>
      <c r="H139" s="167"/>
      <c r="I139" s="167"/>
      <c r="J139" s="167"/>
      <c r="K139" s="167"/>
      <c r="L139" s="167"/>
      <c r="M139" s="167"/>
      <c r="N139" s="167"/>
      <c r="O139" s="167"/>
      <c r="P139" s="168"/>
      <c r="Q139" s="168"/>
      <c r="R139" s="169"/>
      <c r="S139" s="169"/>
      <c r="T139" s="169"/>
      <c r="U139" s="134"/>
      <c r="V139" s="135"/>
      <c r="W139" s="135"/>
      <c r="X139" s="136"/>
      <c r="Y139" s="132"/>
      <c r="Z139" s="133"/>
      <c r="AA139" s="133"/>
      <c r="AB139" s="186"/>
      <c r="AC139" s="186"/>
      <c r="AD139" s="185"/>
      <c r="AE139" s="185"/>
      <c r="AF139" s="185"/>
      <c r="AG139" s="187">
        <f t="shared" si="6"/>
        <v>0</v>
      </c>
      <c r="AH139" s="187"/>
      <c r="AI139" s="187"/>
      <c r="AJ139" s="53"/>
      <c r="AK139" s="188"/>
      <c r="AL139" s="188"/>
      <c r="AM139" s="186"/>
      <c r="AN139" s="186"/>
      <c r="AO139" s="185"/>
      <c r="AP139" s="185"/>
      <c r="AQ139" s="185"/>
      <c r="AR139" s="187">
        <f t="shared" si="7"/>
        <v>0</v>
      </c>
      <c r="AS139" s="187"/>
      <c r="AT139" s="200"/>
      <c r="AU139" s="137"/>
      <c r="AV139" s="135"/>
      <c r="AW139" s="135"/>
      <c r="AX139" s="135"/>
      <c r="AY139" s="135"/>
      <c r="AZ139" s="136"/>
    </row>
    <row r="140" spans="1:52" ht="36" customHeight="1" x14ac:dyDescent="0.2">
      <c r="A140" s="73">
        <v>122</v>
      </c>
      <c r="B140" s="170"/>
      <c r="C140" s="167"/>
      <c r="D140" s="167"/>
      <c r="E140" s="167"/>
      <c r="F140" s="167"/>
      <c r="G140" s="167"/>
      <c r="H140" s="167"/>
      <c r="I140" s="167"/>
      <c r="J140" s="167"/>
      <c r="K140" s="167"/>
      <c r="L140" s="167"/>
      <c r="M140" s="167"/>
      <c r="N140" s="167"/>
      <c r="O140" s="167"/>
      <c r="P140" s="168"/>
      <c r="Q140" s="168"/>
      <c r="R140" s="169"/>
      <c r="S140" s="169"/>
      <c r="T140" s="169"/>
      <c r="U140" s="134"/>
      <c r="V140" s="135"/>
      <c r="W140" s="135"/>
      <c r="X140" s="136"/>
      <c r="Y140" s="132"/>
      <c r="Z140" s="133"/>
      <c r="AA140" s="133"/>
      <c r="AB140" s="186"/>
      <c r="AC140" s="186"/>
      <c r="AD140" s="185"/>
      <c r="AE140" s="185"/>
      <c r="AF140" s="185"/>
      <c r="AG140" s="187">
        <f t="shared" si="6"/>
        <v>0</v>
      </c>
      <c r="AH140" s="187"/>
      <c r="AI140" s="187"/>
      <c r="AJ140" s="53"/>
      <c r="AK140" s="188"/>
      <c r="AL140" s="188"/>
      <c r="AM140" s="186"/>
      <c r="AN140" s="186"/>
      <c r="AO140" s="185"/>
      <c r="AP140" s="185"/>
      <c r="AQ140" s="185"/>
      <c r="AR140" s="187">
        <f t="shared" si="7"/>
        <v>0</v>
      </c>
      <c r="AS140" s="187"/>
      <c r="AT140" s="200"/>
      <c r="AU140" s="137"/>
      <c r="AV140" s="135"/>
      <c r="AW140" s="135"/>
      <c r="AX140" s="135"/>
      <c r="AY140" s="135"/>
      <c r="AZ140" s="136"/>
    </row>
    <row r="141" spans="1:52" ht="36" customHeight="1" x14ac:dyDescent="0.2">
      <c r="A141" s="73">
        <v>123</v>
      </c>
      <c r="B141" s="170"/>
      <c r="C141" s="167"/>
      <c r="D141" s="167"/>
      <c r="E141" s="167"/>
      <c r="F141" s="167"/>
      <c r="G141" s="167"/>
      <c r="H141" s="167"/>
      <c r="I141" s="167"/>
      <c r="J141" s="167"/>
      <c r="K141" s="167"/>
      <c r="L141" s="167"/>
      <c r="M141" s="167"/>
      <c r="N141" s="167"/>
      <c r="O141" s="167"/>
      <c r="P141" s="168"/>
      <c r="Q141" s="168"/>
      <c r="R141" s="169"/>
      <c r="S141" s="169"/>
      <c r="T141" s="169"/>
      <c r="U141" s="134"/>
      <c r="V141" s="135"/>
      <c r="W141" s="135"/>
      <c r="X141" s="136"/>
      <c r="Y141" s="132"/>
      <c r="Z141" s="133"/>
      <c r="AA141" s="133"/>
      <c r="AB141" s="186"/>
      <c r="AC141" s="186"/>
      <c r="AD141" s="185"/>
      <c r="AE141" s="185"/>
      <c r="AF141" s="185"/>
      <c r="AG141" s="187">
        <f t="shared" si="6"/>
        <v>0</v>
      </c>
      <c r="AH141" s="187"/>
      <c r="AI141" s="187"/>
      <c r="AJ141" s="53"/>
      <c r="AK141" s="188"/>
      <c r="AL141" s="188"/>
      <c r="AM141" s="186"/>
      <c r="AN141" s="186"/>
      <c r="AO141" s="185"/>
      <c r="AP141" s="185"/>
      <c r="AQ141" s="185"/>
      <c r="AR141" s="187">
        <f t="shared" si="7"/>
        <v>0</v>
      </c>
      <c r="AS141" s="187"/>
      <c r="AT141" s="200"/>
      <c r="AU141" s="137"/>
      <c r="AV141" s="135"/>
      <c r="AW141" s="135"/>
      <c r="AX141" s="135"/>
      <c r="AY141" s="135"/>
      <c r="AZ141" s="136"/>
    </row>
    <row r="142" spans="1:52" ht="36" customHeight="1" x14ac:dyDescent="0.2">
      <c r="A142" s="73">
        <v>124</v>
      </c>
      <c r="B142" s="170"/>
      <c r="C142" s="167"/>
      <c r="D142" s="167"/>
      <c r="E142" s="167"/>
      <c r="F142" s="167"/>
      <c r="G142" s="167"/>
      <c r="H142" s="167"/>
      <c r="I142" s="167"/>
      <c r="J142" s="167"/>
      <c r="K142" s="167"/>
      <c r="L142" s="167"/>
      <c r="M142" s="167"/>
      <c r="N142" s="167"/>
      <c r="O142" s="167"/>
      <c r="P142" s="168"/>
      <c r="Q142" s="168"/>
      <c r="R142" s="169"/>
      <c r="S142" s="169"/>
      <c r="T142" s="169"/>
      <c r="U142" s="134"/>
      <c r="V142" s="135"/>
      <c r="W142" s="135"/>
      <c r="X142" s="136"/>
      <c r="Y142" s="132"/>
      <c r="Z142" s="133"/>
      <c r="AA142" s="133"/>
      <c r="AB142" s="186"/>
      <c r="AC142" s="186"/>
      <c r="AD142" s="185"/>
      <c r="AE142" s="185"/>
      <c r="AF142" s="185"/>
      <c r="AG142" s="187">
        <f t="shared" si="6"/>
        <v>0</v>
      </c>
      <c r="AH142" s="187"/>
      <c r="AI142" s="187"/>
      <c r="AJ142" s="53"/>
      <c r="AK142" s="188"/>
      <c r="AL142" s="188"/>
      <c r="AM142" s="186"/>
      <c r="AN142" s="186"/>
      <c r="AO142" s="185"/>
      <c r="AP142" s="185"/>
      <c r="AQ142" s="185"/>
      <c r="AR142" s="187">
        <f t="shared" si="7"/>
        <v>0</v>
      </c>
      <c r="AS142" s="187"/>
      <c r="AT142" s="200"/>
      <c r="AU142" s="137"/>
      <c r="AV142" s="135"/>
      <c r="AW142" s="135"/>
      <c r="AX142" s="135"/>
      <c r="AY142" s="135"/>
      <c r="AZ142" s="136"/>
    </row>
    <row r="143" spans="1:52" ht="36" customHeight="1" x14ac:dyDescent="0.2">
      <c r="A143" s="73">
        <v>125</v>
      </c>
      <c r="B143" s="170"/>
      <c r="C143" s="167"/>
      <c r="D143" s="167"/>
      <c r="E143" s="167"/>
      <c r="F143" s="167"/>
      <c r="G143" s="167"/>
      <c r="H143" s="167"/>
      <c r="I143" s="167"/>
      <c r="J143" s="167"/>
      <c r="K143" s="167"/>
      <c r="L143" s="167"/>
      <c r="M143" s="167"/>
      <c r="N143" s="167"/>
      <c r="O143" s="167"/>
      <c r="P143" s="168"/>
      <c r="Q143" s="168"/>
      <c r="R143" s="169"/>
      <c r="S143" s="169"/>
      <c r="T143" s="169"/>
      <c r="U143" s="134"/>
      <c r="V143" s="135"/>
      <c r="W143" s="135"/>
      <c r="X143" s="136"/>
      <c r="Y143" s="132"/>
      <c r="Z143" s="133"/>
      <c r="AA143" s="133"/>
      <c r="AB143" s="186"/>
      <c r="AC143" s="186"/>
      <c r="AD143" s="185"/>
      <c r="AE143" s="185"/>
      <c r="AF143" s="185"/>
      <c r="AG143" s="187">
        <f t="shared" si="6"/>
        <v>0</v>
      </c>
      <c r="AH143" s="187"/>
      <c r="AI143" s="187"/>
      <c r="AJ143" s="53"/>
      <c r="AK143" s="188"/>
      <c r="AL143" s="188"/>
      <c r="AM143" s="186"/>
      <c r="AN143" s="186"/>
      <c r="AO143" s="185"/>
      <c r="AP143" s="185"/>
      <c r="AQ143" s="185"/>
      <c r="AR143" s="187">
        <f t="shared" si="7"/>
        <v>0</v>
      </c>
      <c r="AS143" s="187"/>
      <c r="AT143" s="200"/>
      <c r="AU143" s="137"/>
      <c r="AV143" s="135"/>
      <c r="AW143" s="135"/>
      <c r="AX143" s="135"/>
      <c r="AY143" s="135"/>
      <c r="AZ143" s="136"/>
    </row>
    <row r="144" spans="1:52" ht="36" customHeight="1" x14ac:dyDescent="0.2">
      <c r="A144" s="73">
        <v>126</v>
      </c>
      <c r="B144" s="170"/>
      <c r="C144" s="167"/>
      <c r="D144" s="167"/>
      <c r="E144" s="167"/>
      <c r="F144" s="167"/>
      <c r="G144" s="167"/>
      <c r="H144" s="167"/>
      <c r="I144" s="167"/>
      <c r="J144" s="167"/>
      <c r="K144" s="167"/>
      <c r="L144" s="167"/>
      <c r="M144" s="167"/>
      <c r="N144" s="167"/>
      <c r="O144" s="167"/>
      <c r="P144" s="168"/>
      <c r="Q144" s="168"/>
      <c r="R144" s="169"/>
      <c r="S144" s="169"/>
      <c r="T144" s="169"/>
      <c r="U144" s="134"/>
      <c r="V144" s="135"/>
      <c r="W144" s="135"/>
      <c r="X144" s="136"/>
      <c r="Y144" s="132"/>
      <c r="Z144" s="133"/>
      <c r="AA144" s="133"/>
      <c r="AB144" s="186"/>
      <c r="AC144" s="186"/>
      <c r="AD144" s="185"/>
      <c r="AE144" s="185"/>
      <c r="AF144" s="185"/>
      <c r="AG144" s="187">
        <f t="shared" si="6"/>
        <v>0</v>
      </c>
      <c r="AH144" s="187"/>
      <c r="AI144" s="187"/>
      <c r="AJ144" s="53"/>
      <c r="AK144" s="188"/>
      <c r="AL144" s="188"/>
      <c r="AM144" s="186"/>
      <c r="AN144" s="186"/>
      <c r="AO144" s="185"/>
      <c r="AP144" s="185"/>
      <c r="AQ144" s="185"/>
      <c r="AR144" s="187">
        <f t="shared" si="7"/>
        <v>0</v>
      </c>
      <c r="AS144" s="187"/>
      <c r="AT144" s="200"/>
      <c r="AU144" s="137"/>
      <c r="AV144" s="135"/>
      <c r="AW144" s="135"/>
      <c r="AX144" s="135"/>
      <c r="AY144" s="135"/>
      <c r="AZ144" s="136"/>
    </row>
    <row r="145" spans="1:52" ht="36" customHeight="1" x14ac:dyDescent="0.2">
      <c r="A145" s="73">
        <v>127</v>
      </c>
      <c r="B145" s="170"/>
      <c r="C145" s="167"/>
      <c r="D145" s="167"/>
      <c r="E145" s="167"/>
      <c r="F145" s="167"/>
      <c r="G145" s="167"/>
      <c r="H145" s="167"/>
      <c r="I145" s="167"/>
      <c r="J145" s="167"/>
      <c r="K145" s="167"/>
      <c r="L145" s="167"/>
      <c r="M145" s="167"/>
      <c r="N145" s="167"/>
      <c r="O145" s="167"/>
      <c r="P145" s="168"/>
      <c r="Q145" s="168"/>
      <c r="R145" s="169"/>
      <c r="S145" s="169"/>
      <c r="T145" s="169"/>
      <c r="U145" s="134"/>
      <c r="V145" s="135"/>
      <c r="W145" s="135"/>
      <c r="X145" s="136"/>
      <c r="Y145" s="132"/>
      <c r="Z145" s="133"/>
      <c r="AA145" s="133"/>
      <c r="AB145" s="186"/>
      <c r="AC145" s="186"/>
      <c r="AD145" s="185"/>
      <c r="AE145" s="185"/>
      <c r="AF145" s="185"/>
      <c r="AG145" s="187">
        <f t="shared" si="6"/>
        <v>0</v>
      </c>
      <c r="AH145" s="187"/>
      <c r="AI145" s="187"/>
      <c r="AJ145" s="53"/>
      <c r="AK145" s="188"/>
      <c r="AL145" s="188"/>
      <c r="AM145" s="186"/>
      <c r="AN145" s="186"/>
      <c r="AO145" s="185"/>
      <c r="AP145" s="185"/>
      <c r="AQ145" s="185"/>
      <c r="AR145" s="187">
        <f t="shared" si="7"/>
        <v>0</v>
      </c>
      <c r="AS145" s="187"/>
      <c r="AT145" s="200"/>
      <c r="AU145" s="137"/>
      <c r="AV145" s="135"/>
      <c r="AW145" s="135"/>
      <c r="AX145" s="135"/>
      <c r="AY145" s="135"/>
      <c r="AZ145" s="136"/>
    </row>
    <row r="146" spans="1:52" ht="36" customHeight="1" x14ac:dyDescent="0.2">
      <c r="A146" s="73">
        <v>128</v>
      </c>
      <c r="B146" s="170"/>
      <c r="C146" s="167"/>
      <c r="D146" s="167"/>
      <c r="E146" s="167"/>
      <c r="F146" s="167"/>
      <c r="G146" s="167"/>
      <c r="H146" s="167"/>
      <c r="I146" s="167"/>
      <c r="J146" s="167"/>
      <c r="K146" s="167"/>
      <c r="L146" s="167"/>
      <c r="M146" s="167"/>
      <c r="N146" s="167"/>
      <c r="O146" s="167"/>
      <c r="P146" s="168"/>
      <c r="Q146" s="168"/>
      <c r="R146" s="169"/>
      <c r="S146" s="169"/>
      <c r="T146" s="169"/>
      <c r="U146" s="134"/>
      <c r="V146" s="135"/>
      <c r="W146" s="135"/>
      <c r="X146" s="136"/>
      <c r="Y146" s="132"/>
      <c r="Z146" s="133"/>
      <c r="AA146" s="133"/>
      <c r="AB146" s="186"/>
      <c r="AC146" s="186"/>
      <c r="AD146" s="185"/>
      <c r="AE146" s="185"/>
      <c r="AF146" s="185"/>
      <c r="AG146" s="187">
        <f t="shared" si="6"/>
        <v>0</v>
      </c>
      <c r="AH146" s="187"/>
      <c r="AI146" s="187"/>
      <c r="AJ146" s="53"/>
      <c r="AK146" s="188"/>
      <c r="AL146" s="188"/>
      <c r="AM146" s="186"/>
      <c r="AN146" s="186"/>
      <c r="AO146" s="185"/>
      <c r="AP146" s="185"/>
      <c r="AQ146" s="185"/>
      <c r="AR146" s="187">
        <f t="shared" si="7"/>
        <v>0</v>
      </c>
      <c r="AS146" s="187"/>
      <c r="AT146" s="200"/>
      <c r="AU146" s="137"/>
      <c r="AV146" s="135"/>
      <c r="AW146" s="135"/>
      <c r="AX146" s="135"/>
      <c r="AY146" s="135"/>
      <c r="AZ146" s="136"/>
    </row>
    <row r="147" spans="1:52" ht="36" customHeight="1" x14ac:dyDescent="0.2">
      <c r="A147" s="73">
        <v>129</v>
      </c>
      <c r="B147" s="170"/>
      <c r="C147" s="167"/>
      <c r="D147" s="167"/>
      <c r="E147" s="167"/>
      <c r="F147" s="167"/>
      <c r="G147" s="167"/>
      <c r="H147" s="167"/>
      <c r="I147" s="167"/>
      <c r="J147" s="167"/>
      <c r="K147" s="167"/>
      <c r="L147" s="167"/>
      <c r="M147" s="167"/>
      <c r="N147" s="167"/>
      <c r="O147" s="167"/>
      <c r="P147" s="168"/>
      <c r="Q147" s="168"/>
      <c r="R147" s="169"/>
      <c r="S147" s="169"/>
      <c r="T147" s="169"/>
      <c r="U147" s="134"/>
      <c r="V147" s="135"/>
      <c r="W147" s="135"/>
      <c r="X147" s="136"/>
      <c r="Y147" s="132"/>
      <c r="Z147" s="133"/>
      <c r="AA147" s="133"/>
      <c r="AB147" s="186"/>
      <c r="AC147" s="186"/>
      <c r="AD147" s="185"/>
      <c r="AE147" s="185"/>
      <c r="AF147" s="185"/>
      <c r="AG147" s="187">
        <f t="shared" ref="AG147:AG178" si="8">AD147*AB147</f>
        <v>0</v>
      </c>
      <c r="AH147" s="187"/>
      <c r="AI147" s="187"/>
      <c r="AJ147" s="53"/>
      <c r="AK147" s="188"/>
      <c r="AL147" s="188"/>
      <c r="AM147" s="186"/>
      <c r="AN147" s="186"/>
      <c r="AO147" s="185"/>
      <c r="AP147" s="185"/>
      <c r="AQ147" s="185"/>
      <c r="AR147" s="187">
        <f t="shared" ref="AR147:AR178" si="9">AO147*AM147</f>
        <v>0</v>
      </c>
      <c r="AS147" s="187"/>
      <c r="AT147" s="200"/>
      <c r="AU147" s="137"/>
      <c r="AV147" s="135"/>
      <c r="AW147" s="135"/>
      <c r="AX147" s="135"/>
      <c r="AY147" s="135"/>
      <c r="AZ147" s="136"/>
    </row>
    <row r="148" spans="1:52" ht="36" customHeight="1" x14ac:dyDescent="0.2">
      <c r="A148" s="73">
        <v>130</v>
      </c>
      <c r="B148" s="170"/>
      <c r="C148" s="167"/>
      <c r="D148" s="167"/>
      <c r="E148" s="167"/>
      <c r="F148" s="167"/>
      <c r="G148" s="167"/>
      <c r="H148" s="167"/>
      <c r="I148" s="167"/>
      <c r="J148" s="167"/>
      <c r="K148" s="167"/>
      <c r="L148" s="167"/>
      <c r="M148" s="167"/>
      <c r="N148" s="167"/>
      <c r="O148" s="167"/>
      <c r="P148" s="168"/>
      <c r="Q148" s="168"/>
      <c r="R148" s="169"/>
      <c r="S148" s="169"/>
      <c r="T148" s="169"/>
      <c r="U148" s="134"/>
      <c r="V148" s="135"/>
      <c r="W148" s="135"/>
      <c r="X148" s="136"/>
      <c r="Y148" s="132"/>
      <c r="Z148" s="133"/>
      <c r="AA148" s="133"/>
      <c r="AB148" s="186"/>
      <c r="AC148" s="186"/>
      <c r="AD148" s="185"/>
      <c r="AE148" s="185"/>
      <c r="AF148" s="185"/>
      <c r="AG148" s="187">
        <f t="shared" si="8"/>
        <v>0</v>
      </c>
      <c r="AH148" s="187"/>
      <c r="AI148" s="187"/>
      <c r="AJ148" s="53"/>
      <c r="AK148" s="188"/>
      <c r="AL148" s="188"/>
      <c r="AM148" s="186"/>
      <c r="AN148" s="186"/>
      <c r="AO148" s="185"/>
      <c r="AP148" s="185"/>
      <c r="AQ148" s="185"/>
      <c r="AR148" s="187">
        <f t="shared" si="9"/>
        <v>0</v>
      </c>
      <c r="AS148" s="187"/>
      <c r="AT148" s="200"/>
      <c r="AU148" s="137"/>
      <c r="AV148" s="135"/>
      <c r="AW148" s="135"/>
      <c r="AX148" s="135"/>
      <c r="AY148" s="135"/>
      <c r="AZ148" s="136"/>
    </row>
    <row r="149" spans="1:52" ht="36" customHeight="1" x14ac:dyDescent="0.2">
      <c r="A149" s="73">
        <v>131</v>
      </c>
      <c r="B149" s="170"/>
      <c r="C149" s="167"/>
      <c r="D149" s="167"/>
      <c r="E149" s="167"/>
      <c r="F149" s="167"/>
      <c r="G149" s="167"/>
      <c r="H149" s="167"/>
      <c r="I149" s="167"/>
      <c r="J149" s="167"/>
      <c r="K149" s="167"/>
      <c r="L149" s="167"/>
      <c r="M149" s="167"/>
      <c r="N149" s="167"/>
      <c r="O149" s="167"/>
      <c r="P149" s="168"/>
      <c r="Q149" s="168"/>
      <c r="R149" s="169"/>
      <c r="S149" s="169"/>
      <c r="T149" s="169"/>
      <c r="U149" s="134"/>
      <c r="V149" s="135"/>
      <c r="W149" s="135"/>
      <c r="X149" s="136"/>
      <c r="Y149" s="132"/>
      <c r="Z149" s="133"/>
      <c r="AA149" s="133"/>
      <c r="AB149" s="186"/>
      <c r="AC149" s="186"/>
      <c r="AD149" s="185"/>
      <c r="AE149" s="185"/>
      <c r="AF149" s="185"/>
      <c r="AG149" s="187">
        <f t="shared" si="8"/>
        <v>0</v>
      </c>
      <c r="AH149" s="187"/>
      <c r="AI149" s="187"/>
      <c r="AJ149" s="53"/>
      <c r="AK149" s="188"/>
      <c r="AL149" s="188"/>
      <c r="AM149" s="186"/>
      <c r="AN149" s="186"/>
      <c r="AO149" s="185"/>
      <c r="AP149" s="185"/>
      <c r="AQ149" s="185"/>
      <c r="AR149" s="187">
        <f t="shared" si="9"/>
        <v>0</v>
      </c>
      <c r="AS149" s="187"/>
      <c r="AT149" s="200"/>
      <c r="AU149" s="137"/>
      <c r="AV149" s="135"/>
      <c r="AW149" s="135"/>
      <c r="AX149" s="135"/>
      <c r="AY149" s="135"/>
      <c r="AZ149" s="136"/>
    </row>
    <row r="150" spans="1:52" ht="36" customHeight="1" x14ac:dyDescent="0.2">
      <c r="A150" s="73">
        <v>132</v>
      </c>
      <c r="B150" s="170"/>
      <c r="C150" s="167"/>
      <c r="D150" s="167"/>
      <c r="E150" s="167"/>
      <c r="F150" s="167"/>
      <c r="G150" s="167"/>
      <c r="H150" s="167"/>
      <c r="I150" s="167"/>
      <c r="J150" s="167"/>
      <c r="K150" s="167"/>
      <c r="L150" s="167"/>
      <c r="M150" s="167"/>
      <c r="N150" s="167"/>
      <c r="O150" s="167"/>
      <c r="P150" s="168"/>
      <c r="Q150" s="168"/>
      <c r="R150" s="169"/>
      <c r="S150" s="169"/>
      <c r="T150" s="169"/>
      <c r="U150" s="134"/>
      <c r="V150" s="135"/>
      <c r="W150" s="135"/>
      <c r="X150" s="136"/>
      <c r="Y150" s="132"/>
      <c r="Z150" s="133"/>
      <c r="AA150" s="133"/>
      <c r="AB150" s="186"/>
      <c r="AC150" s="186"/>
      <c r="AD150" s="185"/>
      <c r="AE150" s="185"/>
      <c r="AF150" s="185"/>
      <c r="AG150" s="187">
        <f t="shared" si="8"/>
        <v>0</v>
      </c>
      <c r="AH150" s="187"/>
      <c r="AI150" s="187"/>
      <c r="AJ150" s="53"/>
      <c r="AK150" s="188"/>
      <c r="AL150" s="188"/>
      <c r="AM150" s="186"/>
      <c r="AN150" s="186"/>
      <c r="AO150" s="185"/>
      <c r="AP150" s="185"/>
      <c r="AQ150" s="185"/>
      <c r="AR150" s="187">
        <f t="shared" si="9"/>
        <v>0</v>
      </c>
      <c r="AS150" s="187"/>
      <c r="AT150" s="200"/>
      <c r="AU150" s="137"/>
      <c r="AV150" s="135"/>
      <c r="AW150" s="135"/>
      <c r="AX150" s="135"/>
      <c r="AY150" s="135"/>
      <c r="AZ150" s="136"/>
    </row>
    <row r="151" spans="1:52" ht="36" customHeight="1" x14ac:dyDescent="0.2">
      <c r="A151" s="73">
        <v>133</v>
      </c>
      <c r="B151" s="170"/>
      <c r="C151" s="167"/>
      <c r="D151" s="167"/>
      <c r="E151" s="167"/>
      <c r="F151" s="167"/>
      <c r="G151" s="167"/>
      <c r="H151" s="167"/>
      <c r="I151" s="167"/>
      <c r="J151" s="167"/>
      <c r="K151" s="167"/>
      <c r="L151" s="167"/>
      <c r="M151" s="167"/>
      <c r="N151" s="167"/>
      <c r="O151" s="167"/>
      <c r="P151" s="168"/>
      <c r="Q151" s="168"/>
      <c r="R151" s="169"/>
      <c r="S151" s="169"/>
      <c r="T151" s="169"/>
      <c r="U151" s="134"/>
      <c r="V151" s="135"/>
      <c r="W151" s="135"/>
      <c r="X151" s="136"/>
      <c r="Y151" s="132"/>
      <c r="Z151" s="133"/>
      <c r="AA151" s="133"/>
      <c r="AB151" s="186"/>
      <c r="AC151" s="186"/>
      <c r="AD151" s="185"/>
      <c r="AE151" s="185"/>
      <c r="AF151" s="185"/>
      <c r="AG151" s="187">
        <f t="shared" si="8"/>
        <v>0</v>
      </c>
      <c r="AH151" s="187"/>
      <c r="AI151" s="187"/>
      <c r="AJ151" s="53"/>
      <c r="AK151" s="188"/>
      <c r="AL151" s="188"/>
      <c r="AM151" s="186"/>
      <c r="AN151" s="186"/>
      <c r="AO151" s="185"/>
      <c r="AP151" s="185"/>
      <c r="AQ151" s="185"/>
      <c r="AR151" s="187">
        <f t="shared" si="9"/>
        <v>0</v>
      </c>
      <c r="AS151" s="187"/>
      <c r="AT151" s="200"/>
      <c r="AU151" s="137"/>
      <c r="AV151" s="135"/>
      <c r="AW151" s="135"/>
      <c r="AX151" s="135"/>
      <c r="AY151" s="135"/>
      <c r="AZ151" s="136"/>
    </row>
    <row r="152" spans="1:52" ht="36" customHeight="1" x14ac:dyDescent="0.2">
      <c r="A152" s="73">
        <v>134</v>
      </c>
      <c r="B152" s="170"/>
      <c r="C152" s="167"/>
      <c r="D152" s="167"/>
      <c r="E152" s="167"/>
      <c r="F152" s="167"/>
      <c r="G152" s="167"/>
      <c r="H152" s="167"/>
      <c r="I152" s="167"/>
      <c r="J152" s="167"/>
      <c r="K152" s="167"/>
      <c r="L152" s="167"/>
      <c r="M152" s="167"/>
      <c r="N152" s="167"/>
      <c r="O152" s="167"/>
      <c r="P152" s="168"/>
      <c r="Q152" s="168"/>
      <c r="R152" s="169"/>
      <c r="S152" s="169"/>
      <c r="T152" s="169"/>
      <c r="U152" s="134"/>
      <c r="V152" s="135"/>
      <c r="W152" s="135"/>
      <c r="X152" s="136"/>
      <c r="Y152" s="132"/>
      <c r="Z152" s="133"/>
      <c r="AA152" s="133"/>
      <c r="AB152" s="186"/>
      <c r="AC152" s="186"/>
      <c r="AD152" s="185"/>
      <c r="AE152" s="185"/>
      <c r="AF152" s="185"/>
      <c r="AG152" s="187">
        <f t="shared" si="8"/>
        <v>0</v>
      </c>
      <c r="AH152" s="187"/>
      <c r="AI152" s="187"/>
      <c r="AJ152" s="53"/>
      <c r="AK152" s="188"/>
      <c r="AL152" s="188"/>
      <c r="AM152" s="186"/>
      <c r="AN152" s="186"/>
      <c r="AO152" s="185"/>
      <c r="AP152" s="185"/>
      <c r="AQ152" s="185"/>
      <c r="AR152" s="187">
        <f t="shared" si="9"/>
        <v>0</v>
      </c>
      <c r="AS152" s="187"/>
      <c r="AT152" s="200"/>
      <c r="AU152" s="137"/>
      <c r="AV152" s="135"/>
      <c r="AW152" s="135"/>
      <c r="AX152" s="135"/>
      <c r="AY152" s="135"/>
      <c r="AZ152" s="136"/>
    </row>
    <row r="153" spans="1:52" ht="36" customHeight="1" x14ac:dyDescent="0.2">
      <c r="A153" s="73">
        <v>135</v>
      </c>
      <c r="B153" s="170"/>
      <c r="C153" s="167"/>
      <c r="D153" s="167"/>
      <c r="E153" s="167"/>
      <c r="F153" s="167"/>
      <c r="G153" s="167"/>
      <c r="H153" s="167"/>
      <c r="I153" s="167"/>
      <c r="J153" s="167"/>
      <c r="K153" s="167"/>
      <c r="L153" s="167"/>
      <c r="M153" s="167"/>
      <c r="N153" s="167"/>
      <c r="O153" s="167"/>
      <c r="P153" s="168"/>
      <c r="Q153" s="168"/>
      <c r="R153" s="169"/>
      <c r="S153" s="169"/>
      <c r="T153" s="169"/>
      <c r="U153" s="134"/>
      <c r="V153" s="135"/>
      <c r="W153" s="135"/>
      <c r="X153" s="136"/>
      <c r="Y153" s="132"/>
      <c r="Z153" s="133"/>
      <c r="AA153" s="133"/>
      <c r="AB153" s="186"/>
      <c r="AC153" s="186"/>
      <c r="AD153" s="185"/>
      <c r="AE153" s="185"/>
      <c r="AF153" s="185"/>
      <c r="AG153" s="187">
        <f t="shared" si="8"/>
        <v>0</v>
      </c>
      <c r="AH153" s="187"/>
      <c r="AI153" s="187"/>
      <c r="AJ153" s="53"/>
      <c r="AK153" s="188"/>
      <c r="AL153" s="188"/>
      <c r="AM153" s="186"/>
      <c r="AN153" s="186"/>
      <c r="AO153" s="185"/>
      <c r="AP153" s="185"/>
      <c r="AQ153" s="185"/>
      <c r="AR153" s="187">
        <f t="shared" si="9"/>
        <v>0</v>
      </c>
      <c r="AS153" s="187"/>
      <c r="AT153" s="200"/>
      <c r="AU153" s="137"/>
      <c r="AV153" s="135"/>
      <c r="AW153" s="135"/>
      <c r="AX153" s="135"/>
      <c r="AY153" s="135"/>
      <c r="AZ153" s="136"/>
    </row>
    <row r="154" spans="1:52" ht="36" customHeight="1" x14ac:dyDescent="0.2">
      <c r="A154" s="73">
        <v>136</v>
      </c>
      <c r="B154" s="170"/>
      <c r="C154" s="167"/>
      <c r="D154" s="167"/>
      <c r="E154" s="167"/>
      <c r="F154" s="167"/>
      <c r="G154" s="167"/>
      <c r="H154" s="167"/>
      <c r="I154" s="167"/>
      <c r="J154" s="167"/>
      <c r="K154" s="167"/>
      <c r="L154" s="167"/>
      <c r="M154" s="167"/>
      <c r="N154" s="167"/>
      <c r="O154" s="167"/>
      <c r="P154" s="168"/>
      <c r="Q154" s="168"/>
      <c r="R154" s="169"/>
      <c r="S154" s="169"/>
      <c r="T154" s="169"/>
      <c r="U154" s="134"/>
      <c r="V154" s="135"/>
      <c r="W154" s="135"/>
      <c r="X154" s="136"/>
      <c r="Y154" s="132"/>
      <c r="Z154" s="133"/>
      <c r="AA154" s="133"/>
      <c r="AB154" s="186"/>
      <c r="AC154" s="186"/>
      <c r="AD154" s="185"/>
      <c r="AE154" s="185"/>
      <c r="AF154" s="185"/>
      <c r="AG154" s="187">
        <f t="shared" si="8"/>
        <v>0</v>
      </c>
      <c r="AH154" s="187"/>
      <c r="AI154" s="187"/>
      <c r="AJ154" s="53"/>
      <c r="AK154" s="188"/>
      <c r="AL154" s="188"/>
      <c r="AM154" s="186"/>
      <c r="AN154" s="186"/>
      <c r="AO154" s="185"/>
      <c r="AP154" s="185"/>
      <c r="AQ154" s="185"/>
      <c r="AR154" s="187">
        <f t="shared" si="9"/>
        <v>0</v>
      </c>
      <c r="AS154" s="187"/>
      <c r="AT154" s="200"/>
      <c r="AU154" s="137"/>
      <c r="AV154" s="135"/>
      <c r="AW154" s="135"/>
      <c r="AX154" s="135"/>
      <c r="AY154" s="135"/>
      <c r="AZ154" s="136"/>
    </row>
    <row r="155" spans="1:52" ht="36" customHeight="1" x14ac:dyDescent="0.2">
      <c r="A155" s="73">
        <v>137</v>
      </c>
      <c r="B155" s="170"/>
      <c r="C155" s="167"/>
      <c r="D155" s="167"/>
      <c r="E155" s="167"/>
      <c r="F155" s="167"/>
      <c r="G155" s="167"/>
      <c r="H155" s="167"/>
      <c r="I155" s="167"/>
      <c r="J155" s="167"/>
      <c r="K155" s="167"/>
      <c r="L155" s="167"/>
      <c r="M155" s="167"/>
      <c r="N155" s="167"/>
      <c r="O155" s="167"/>
      <c r="P155" s="168"/>
      <c r="Q155" s="168"/>
      <c r="R155" s="169"/>
      <c r="S155" s="169"/>
      <c r="T155" s="169"/>
      <c r="U155" s="134"/>
      <c r="V155" s="135"/>
      <c r="W155" s="135"/>
      <c r="X155" s="136"/>
      <c r="Y155" s="132"/>
      <c r="Z155" s="133"/>
      <c r="AA155" s="133"/>
      <c r="AB155" s="186"/>
      <c r="AC155" s="186"/>
      <c r="AD155" s="185"/>
      <c r="AE155" s="185"/>
      <c r="AF155" s="185"/>
      <c r="AG155" s="187">
        <f t="shared" si="8"/>
        <v>0</v>
      </c>
      <c r="AH155" s="187"/>
      <c r="AI155" s="187"/>
      <c r="AJ155" s="53"/>
      <c r="AK155" s="188"/>
      <c r="AL155" s="188"/>
      <c r="AM155" s="186"/>
      <c r="AN155" s="186"/>
      <c r="AO155" s="185"/>
      <c r="AP155" s="185"/>
      <c r="AQ155" s="185"/>
      <c r="AR155" s="187">
        <f t="shared" si="9"/>
        <v>0</v>
      </c>
      <c r="AS155" s="187"/>
      <c r="AT155" s="200"/>
      <c r="AU155" s="137"/>
      <c r="AV155" s="135"/>
      <c r="AW155" s="135"/>
      <c r="AX155" s="135"/>
      <c r="AY155" s="135"/>
      <c r="AZ155" s="136"/>
    </row>
    <row r="156" spans="1:52" ht="36" customHeight="1" x14ac:dyDescent="0.2">
      <c r="A156" s="73">
        <v>138</v>
      </c>
      <c r="B156" s="170"/>
      <c r="C156" s="167"/>
      <c r="D156" s="167"/>
      <c r="E156" s="167"/>
      <c r="F156" s="167"/>
      <c r="G156" s="167"/>
      <c r="H156" s="167"/>
      <c r="I156" s="167"/>
      <c r="J156" s="167"/>
      <c r="K156" s="167"/>
      <c r="L156" s="167"/>
      <c r="M156" s="167"/>
      <c r="N156" s="167"/>
      <c r="O156" s="167"/>
      <c r="P156" s="168"/>
      <c r="Q156" s="168"/>
      <c r="R156" s="169"/>
      <c r="S156" s="169"/>
      <c r="T156" s="169"/>
      <c r="U156" s="134"/>
      <c r="V156" s="135"/>
      <c r="W156" s="135"/>
      <c r="X156" s="136"/>
      <c r="Y156" s="132"/>
      <c r="Z156" s="133"/>
      <c r="AA156" s="133"/>
      <c r="AB156" s="186"/>
      <c r="AC156" s="186"/>
      <c r="AD156" s="185"/>
      <c r="AE156" s="185"/>
      <c r="AF156" s="185"/>
      <c r="AG156" s="187">
        <f t="shared" si="8"/>
        <v>0</v>
      </c>
      <c r="AH156" s="187"/>
      <c r="AI156" s="187"/>
      <c r="AJ156" s="53"/>
      <c r="AK156" s="188"/>
      <c r="AL156" s="188"/>
      <c r="AM156" s="186"/>
      <c r="AN156" s="186"/>
      <c r="AO156" s="185"/>
      <c r="AP156" s="185"/>
      <c r="AQ156" s="185"/>
      <c r="AR156" s="187">
        <f t="shared" si="9"/>
        <v>0</v>
      </c>
      <c r="AS156" s="187"/>
      <c r="AT156" s="200"/>
      <c r="AU156" s="137"/>
      <c r="AV156" s="135"/>
      <c r="AW156" s="135"/>
      <c r="AX156" s="135"/>
      <c r="AY156" s="135"/>
      <c r="AZ156" s="136"/>
    </row>
    <row r="157" spans="1:52" ht="36" customHeight="1" x14ac:dyDescent="0.2">
      <c r="A157" s="73">
        <v>139</v>
      </c>
      <c r="B157" s="170"/>
      <c r="C157" s="167"/>
      <c r="D157" s="167"/>
      <c r="E157" s="167"/>
      <c r="F157" s="167"/>
      <c r="G157" s="167"/>
      <c r="H157" s="167"/>
      <c r="I157" s="167"/>
      <c r="J157" s="167"/>
      <c r="K157" s="167"/>
      <c r="L157" s="167"/>
      <c r="M157" s="167"/>
      <c r="N157" s="167"/>
      <c r="O157" s="167"/>
      <c r="P157" s="168"/>
      <c r="Q157" s="168"/>
      <c r="R157" s="169"/>
      <c r="S157" s="169"/>
      <c r="T157" s="169"/>
      <c r="U157" s="134"/>
      <c r="V157" s="135"/>
      <c r="W157" s="135"/>
      <c r="X157" s="136"/>
      <c r="Y157" s="132"/>
      <c r="Z157" s="133"/>
      <c r="AA157" s="133"/>
      <c r="AB157" s="186"/>
      <c r="AC157" s="186"/>
      <c r="AD157" s="185"/>
      <c r="AE157" s="185"/>
      <c r="AF157" s="185"/>
      <c r="AG157" s="187">
        <f t="shared" si="8"/>
        <v>0</v>
      </c>
      <c r="AH157" s="187"/>
      <c r="AI157" s="187"/>
      <c r="AJ157" s="53"/>
      <c r="AK157" s="188"/>
      <c r="AL157" s="188"/>
      <c r="AM157" s="186"/>
      <c r="AN157" s="186"/>
      <c r="AO157" s="185"/>
      <c r="AP157" s="185"/>
      <c r="AQ157" s="185"/>
      <c r="AR157" s="187">
        <f t="shared" si="9"/>
        <v>0</v>
      </c>
      <c r="AS157" s="187"/>
      <c r="AT157" s="200"/>
      <c r="AU157" s="137"/>
      <c r="AV157" s="135"/>
      <c r="AW157" s="135"/>
      <c r="AX157" s="135"/>
      <c r="AY157" s="135"/>
      <c r="AZ157" s="136"/>
    </row>
    <row r="158" spans="1:52" ht="36" customHeight="1" x14ac:dyDescent="0.2">
      <c r="A158" s="73">
        <v>140</v>
      </c>
      <c r="B158" s="170"/>
      <c r="C158" s="167"/>
      <c r="D158" s="167"/>
      <c r="E158" s="167"/>
      <c r="F158" s="167"/>
      <c r="G158" s="167"/>
      <c r="H158" s="167"/>
      <c r="I158" s="167"/>
      <c r="J158" s="167"/>
      <c r="K158" s="167"/>
      <c r="L158" s="167"/>
      <c r="M158" s="167"/>
      <c r="N158" s="167"/>
      <c r="O158" s="167"/>
      <c r="P158" s="168"/>
      <c r="Q158" s="168"/>
      <c r="R158" s="169"/>
      <c r="S158" s="169"/>
      <c r="T158" s="169"/>
      <c r="U158" s="134"/>
      <c r="V158" s="135"/>
      <c r="W158" s="135"/>
      <c r="X158" s="136"/>
      <c r="Y158" s="132"/>
      <c r="Z158" s="133"/>
      <c r="AA158" s="133"/>
      <c r="AB158" s="186"/>
      <c r="AC158" s="186"/>
      <c r="AD158" s="185"/>
      <c r="AE158" s="185"/>
      <c r="AF158" s="185"/>
      <c r="AG158" s="187">
        <f t="shared" si="8"/>
        <v>0</v>
      </c>
      <c r="AH158" s="187"/>
      <c r="AI158" s="187"/>
      <c r="AJ158" s="53"/>
      <c r="AK158" s="188"/>
      <c r="AL158" s="188"/>
      <c r="AM158" s="186"/>
      <c r="AN158" s="186"/>
      <c r="AO158" s="185"/>
      <c r="AP158" s="185"/>
      <c r="AQ158" s="185"/>
      <c r="AR158" s="187">
        <f t="shared" si="9"/>
        <v>0</v>
      </c>
      <c r="AS158" s="187"/>
      <c r="AT158" s="200"/>
      <c r="AU158" s="137"/>
      <c r="AV158" s="135"/>
      <c r="AW158" s="135"/>
      <c r="AX158" s="135"/>
      <c r="AY158" s="135"/>
      <c r="AZ158" s="136"/>
    </row>
    <row r="159" spans="1:52" ht="36" customHeight="1" x14ac:dyDescent="0.2">
      <c r="A159" s="73">
        <v>141</v>
      </c>
      <c r="B159" s="170"/>
      <c r="C159" s="167"/>
      <c r="D159" s="167"/>
      <c r="E159" s="167"/>
      <c r="F159" s="167"/>
      <c r="G159" s="167"/>
      <c r="H159" s="167"/>
      <c r="I159" s="167"/>
      <c r="J159" s="167"/>
      <c r="K159" s="167"/>
      <c r="L159" s="167"/>
      <c r="M159" s="167"/>
      <c r="N159" s="167"/>
      <c r="O159" s="167"/>
      <c r="P159" s="168"/>
      <c r="Q159" s="168"/>
      <c r="R159" s="169"/>
      <c r="S159" s="169"/>
      <c r="T159" s="169"/>
      <c r="U159" s="134"/>
      <c r="V159" s="135"/>
      <c r="W159" s="135"/>
      <c r="X159" s="136"/>
      <c r="Y159" s="132"/>
      <c r="Z159" s="133"/>
      <c r="AA159" s="133"/>
      <c r="AB159" s="186"/>
      <c r="AC159" s="186"/>
      <c r="AD159" s="185"/>
      <c r="AE159" s="185"/>
      <c r="AF159" s="185"/>
      <c r="AG159" s="187">
        <f t="shared" si="8"/>
        <v>0</v>
      </c>
      <c r="AH159" s="187"/>
      <c r="AI159" s="187"/>
      <c r="AJ159" s="53"/>
      <c r="AK159" s="188"/>
      <c r="AL159" s="188"/>
      <c r="AM159" s="186"/>
      <c r="AN159" s="186"/>
      <c r="AO159" s="185"/>
      <c r="AP159" s="185"/>
      <c r="AQ159" s="185"/>
      <c r="AR159" s="187">
        <f t="shared" si="9"/>
        <v>0</v>
      </c>
      <c r="AS159" s="187"/>
      <c r="AT159" s="200"/>
      <c r="AU159" s="137"/>
      <c r="AV159" s="135"/>
      <c r="AW159" s="135"/>
      <c r="AX159" s="135"/>
      <c r="AY159" s="135"/>
      <c r="AZ159" s="136"/>
    </row>
    <row r="160" spans="1:52" ht="36" customHeight="1" x14ac:dyDescent="0.2">
      <c r="A160" s="73">
        <v>142</v>
      </c>
      <c r="B160" s="170"/>
      <c r="C160" s="167"/>
      <c r="D160" s="167"/>
      <c r="E160" s="167"/>
      <c r="F160" s="167"/>
      <c r="G160" s="167"/>
      <c r="H160" s="167"/>
      <c r="I160" s="167"/>
      <c r="J160" s="167"/>
      <c r="K160" s="167"/>
      <c r="L160" s="167"/>
      <c r="M160" s="167"/>
      <c r="N160" s="167"/>
      <c r="O160" s="167"/>
      <c r="P160" s="168"/>
      <c r="Q160" s="168"/>
      <c r="R160" s="169"/>
      <c r="S160" s="169"/>
      <c r="T160" s="169"/>
      <c r="U160" s="134"/>
      <c r="V160" s="135"/>
      <c r="W160" s="135"/>
      <c r="X160" s="136"/>
      <c r="Y160" s="132"/>
      <c r="Z160" s="133"/>
      <c r="AA160" s="133"/>
      <c r="AB160" s="186"/>
      <c r="AC160" s="186"/>
      <c r="AD160" s="185"/>
      <c r="AE160" s="185"/>
      <c r="AF160" s="185"/>
      <c r="AG160" s="187">
        <f t="shared" si="8"/>
        <v>0</v>
      </c>
      <c r="AH160" s="187"/>
      <c r="AI160" s="187"/>
      <c r="AJ160" s="53"/>
      <c r="AK160" s="188"/>
      <c r="AL160" s="188"/>
      <c r="AM160" s="186"/>
      <c r="AN160" s="186"/>
      <c r="AO160" s="185"/>
      <c r="AP160" s="185"/>
      <c r="AQ160" s="185"/>
      <c r="AR160" s="187">
        <f t="shared" si="9"/>
        <v>0</v>
      </c>
      <c r="AS160" s="187"/>
      <c r="AT160" s="200"/>
      <c r="AU160" s="137"/>
      <c r="AV160" s="135"/>
      <c r="AW160" s="135"/>
      <c r="AX160" s="135"/>
      <c r="AY160" s="135"/>
      <c r="AZ160" s="136"/>
    </row>
    <row r="161" spans="1:52" ht="36" customHeight="1" x14ac:dyDescent="0.2">
      <c r="A161" s="73">
        <v>143</v>
      </c>
      <c r="B161" s="170"/>
      <c r="C161" s="167"/>
      <c r="D161" s="167"/>
      <c r="E161" s="167"/>
      <c r="F161" s="167"/>
      <c r="G161" s="167"/>
      <c r="H161" s="167"/>
      <c r="I161" s="167"/>
      <c r="J161" s="167"/>
      <c r="K161" s="167"/>
      <c r="L161" s="167"/>
      <c r="M161" s="167"/>
      <c r="N161" s="167"/>
      <c r="O161" s="167"/>
      <c r="P161" s="168"/>
      <c r="Q161" s="168"/>
      <c r="R161" s="169"/>
      <c r="S161" s="169"/>
      <c r="T161" s="169"/>
      <c r="U161" s="134"/>
      <c r="V161" s="135"/>
      <c r="W161" s="135"/>
      <c r="X161" s="136"/>
      <c r="Y161" s="132"/>
      <c r="Z161" s="133"/>
      <c r="AA161" s="133"/>
      <c r="AB161" s="186"/>
      <c r="AC161" s="186"/>
      <c r="AD161" s="185"/>
      <c r="AE161" s="185"/>
      <c r="AF161" s="185"/>
      <c r="AG161" s="187">
        <f t="shared" si="8"/>
        <v>0</v>
      </c>
      <c r="AH161" s="187"/>
      <c r="AI161" s="187"/>
      <c r="AJ161" s="53"/>
      <c r="AK161" s="188"/>
      <c r="AL161" s="188"/>
      <c r="AM161" s="186"/>
      <c r="AN161" s="186"/>
      <c r="AO161" s="185"/>
      <c r="AP161" s="185"/>
      <c r="AQ161" s="185"/>
      <c r="AR161" s="187">
        <f t="shared" si="9"/>
        <v>0</v>
      </c>
      <c r="AS161" s="187"/>
      <c r="AT161" s="200"/>
      <c r="AU161" s="137"/>
      <c r="AV161" s="135"/>
      <c r="AW161" s="135"/>
      <c r="AX161" s="135"/>
      <c r="AY161" s="135"/>
      <c r="AZ161" s="136"/>
    </row>
    <row r="162" spans="1:52" ht="36" customHeight="1" x14ac:dyDescent="0.2">
      <c r="A162" s="73">
        <v>144</v>
      </c>
      <c r="B162" s="170"/>
      <c r="C162" s="167"/>
      <c r="D162" s="167"/>
      <c r="E162" s="167"/>
      <c r="F162" s="167"/>
      <c r="G162" s="167"/>
      <c r="H162" s="167"/>
      <c r="I162" s="167"/>
      <c r="J162" s="167"/>
      <c r="K162" s="167"/>
      <c r="L162" s="167"/>
      <c r="M162" s="167"/>
      <c r="N162" s="167"/>
      <c r="O162" s="167"/>
      <c r="P162" s="168"/>
      <c r="Q162" s="168"/>
      <c r="R162" s="169"/>
      <c r="S162" s="169"/>
      <c r="T162" s="169"/>
      <c r="U162" s="134"/>
      <c r="V162" s="135"/>
      <c r="W162" s="135"/>
      <c r="X162" s="136"/>
      <c r="Y162" s="132"/>
      <c r="Z162" s="133"/>
      <c r="AA162" s="133"/>
      <c r="AB162" s="186"/>
      <c r="AC162" s="186"/>
      <c r="AD162" s="185"/>
      <c r="AE162" s="185"/>
      <c r="AF162" s="185"/>
      <c r="AG162" s="187">
        <f t="shared" si="8"/>
        <v>0</v>
      </c>
      <c r="AH162" s="187"/>
      <c r="AI162" s="187"/>
      <c r="AJ162" s="53"/>
      <c r="AK162" s="188"/>
      <c r="AL162" s="188"/>
      <c r="AM162" s="186"/>
      <c r="AN162" s="186"/>
      <c r="AO162" s="185"/>
      <c r="AP162" s="185"/>
      <c r="AQ162" s="185"/>
      <c r="AR162" s="187">
        <f t="shared" si="9"/>
        <v>0</v>
      </c>
      <c r="AS162" s="187"/>
      <c r="AT162" s="200"/>
      <c r="AU162" s="137"/>
      <c r="AV162" s="135"/>
      <c r="AW162" s="135"/>
      <c r="AX162" s="135"/>
      <c r="AY162" s="135"/>
      <c r="AZ162" s="136"/>
    </row>
    <row r="163" spans="1:52" ht="36" customHeight="1" x14ac:dyDescent="0.2">
      <c r="A163" s="73">
        <v>145</v>
      </c>
      <c r="B163" s="170"/>
      <c r="C163" s="167"/>
      <c r="D163" s="167"/>
      <c r="E163" s="167"/>
      <c r="F163" s="167"/>
      <c r="G163" s="167"/>
      <c r="H163" s="167"/>
      <c r="I163" s="167"/>
      <c r="J163" s="167"/>
      <c r="K163" s="167"/>
      <c r="L163" s="167"/>
      <c r="M163" s="167"/>
      <c r="N163" s="167"/>
      <c r="O163" s="167"/>
      <c r="P163" s="168"/>
      <c r="Q163" s="168"/>
      <c r="R163" s="169"/>
      <c r="S163" s="169"/>
      <c r="T163" s="169"/>
      <c r="U163" s="134"/>
      <c r="V163" s="135"/>
      <c r="W163" s="135"/>
      <c r="X163" s="136"/>
      <c r="Y163" s="132"/>
      <c r="Z163" s="133"/>
      <c r="AA163" s="133"/>
      <c r="AB163" s="186"/>
      <c r="AC163" s="186"/>
      <c r="AD163" s="185"/>
      <c r="AE163" s="185"/>
      <c r="AF163" s="185"/>
      <c r="AG163" s="187">
        <f t="shared" si="8"/>
        <v>0</v>
      </c>
      <c r="AH163" s="187"/>
      <c r="AI163" s="187"/>
      <c r="AJ163" s="53"/>
      <c r="AK163" s="188"/>
      <c r="AL163" s="188"/>
      <c r="AM163" s="186"/>
      <c r="AN163" s="186"/>
      <c r="AO163" s="185"/>
      <c r="AP163" s="185"/>
      <c r="AQ163" s="185"/>
      <c r="AR163" s="187">
        <f t="shared" si="9"/>
        <v>0</v>
      </c>
      <c r="AS163" s="187"/>
      <c r="AT163" s="200"/>
      <c r="AU163" s="137"/>
      <c r="AV163" s="135"/>
      <c r="AW163" s="135"/>
      <c r="AX163" s="135"/>
      <c r="AY163" s="135"/>
      <c r="AZ163" s="136"/>
    </row>
    <row r="164" spans="1:52" ht="36" customHeight="1" x14ac:dyDescent="0.2">
      <c r="A164" s="73">
        <v>146</v>
      </c>
      <c r="B164" s="170"/>
      <c r="C164" s="167"/>
      <c r="D164" s="167"/>
      <c r="E164" s="167"/>
      <c r="F164" s="167"/>
      <c r="G164" s="167"/>
      <c r="H164" s="167"/>
      <c r="I164" s="167"/>
      <c r="J164" s="167"/>
      <c r="K164" s="167"/>
      <c r="L164" s="167"/>
      <c r="M164" s="167"/>
      <c r="N164" s="167"/>
      <c r="O164" s="167"/>
      <c r="P164" s="168"/>
      <c r="Q164" s="168"/>
      <c r="R164" s="169"/>
      <c r="S164" s="169"/>
      <c r="T164" s="169"/>
      <c r="U164" s="134"/>
      <c r="V164" s="135"/>
      <c r="W164" s="135"/>
      <c r="X164" s="136"/>
      <c r="Y164" s="132"/>
      <c r="Z164" s="133"/>
      <c r="AA164" s="133"/>
      <c r="AB164" s="186"/>
      <c r="AC164" s="186"/>
      <c r="AD164" s="185"/>
      <c r="AE164" s="185"/>
      <c r="AF164" s="185"/>
      <c r="AG164" s="187">
        <f t="shared" si="8"/>
        <v>0</v>
      </c>
      <c r="AH164" s="187"/>
      <c r="AI164" s="187"/>
      <c r="AJ164" s="53"/>
      <c r="AK164" s="188"/>
      <c r="AL164" s="188"/>
      <c r="AM164" s="186"/>
      <c r="AN164" s="186"/>
      <c r="AO164" s="185"/>
      <c r="AP164" s="185"/>
      <c r="AQ164" s="185"/>
      <c r="AR164" s="187">
        <f t="shared" si="9"/>
        <v>0</v>
      </c>
      <c r="AS164" s="187"/>
      <c r="AT164" s="200"/>
      <c r="AU164" s="137"/>
      <c r="AV164" s="135"/>
      <c r="AW164" s="135"/>
      <c r="AX164" s="135"/>
      <c r="AY164" s="135"/>
      <c r="AZ164" s="136"/>
    </row>
    <row r="165" spans="1:52" ht="36" customHeight="1" x14ac:dyDescent="0.2">
      <c r="A165" s="73">
        <v>147</v>
      </c>
      <c r="B165" s="170"/>
      <c r="C165" s="167"/>
      <c r="D165" s="167"/>
      <c r="E165" s="167"/>
      <c r="F165" s="167"/>
      <c r="G165" s="167"/>
      <c r="H165" s="167"/>
      <c r="I165" s="167"/>
      <c r="J165" s="167"/>
      <c r="K165" s="167"/>
      <c r="L165" s="167"/>
      <c r="M165" s="167"/>
      <c r="N165" s="167"/>
      <c r="O165" s="167"/>
      <c r="P165" s="168"/>
      <c r="Q165" s="168"/>
      <c r="R165" s="169"/>
      <c r="S165" s="169"/>
      <c r="T165" s="169"/>
      <c r="U165" s="134"/>
      <c r="V165" s="135"/>
      <c r="W165" s="135"/>
      <c r="X165" s="136"/>
      <c r="Y165" s="132"/>
      <c r="Z165" s="133"/>
      <c r="AA165" s="133"/>
      <c r="AB165" s="186"/>
      <c r="AC165" s="186"/>
      <c r="AD165" s="185"/>
      <c r="AE165" s="185"/>
      <c r="AF165" s="185"/>
      <c r="AG165" s="187">
        <f t="shared" si="8"/>
        <v>0</v>
      </c>
      <c r="AH165" s="187"/>
      <c r="AI165" s="187"/>
      <c r="AJ165" s="53"/>
      <c r="AK165" s="188"/>
      <c r="AL165" s="188"/>
      <c r="AM165" s="186"/>
      <c r="AN165" s="186"/>
      <c r="AO165" s="185"/>
      <c r="AP165" s="185"/>
      <c r="AQ165" s="185"/>
      <c r="AR165" s="187">
        <f t="shared" si="9"/>
        <v>0</v>
      </c>
      <c r="AS165" s="187"/>
      <c r="AT165" s="200"/>
      <c r="AU165" s="137"/>
      <c r="AV165" s="135"/>
      <c r="AW165" s="135"/>
      <c r="AX165" s="135"/>
      <c r="AY165" s="135"/>
      <c r="AZ165" s="136"/>
    </row>
    <row r="166" spans="1:52" ht="36" customHeight="1" x14ac:dyDescent="0.2">
      <c r="A166" s="73">
        <v>148</v>
      </c>
      <c r="B166" s="170"/>
      <c r="C166" s="167"/>
      <c r="D166" s="167"/>
      <c r="E166" s="167"/>
      <c r="F166" s="167"/>
      <c r="G166" s="167"/>
      <c r="H166" s="167"/>
      <c r="I166" s="167"/>
      <c r="J166" s="167"/>
      <c r="K166" s="167"/>
      <c r="L166" s="167"/>
      <c r="M166" s="167"/>
      <c r="N166" s="167"/>
      <c r="O166" s="167"/>
      <c r="P166" s="168"/>
      <c r="Q166" s="168"/>
      <c r="R166" s="169"/>
      <c r="S166" s="169"/>
      <c r="T166" s="169"/>
      <c r="U166" s="134"/>
      <c r="V166" s="135"/>
      <c r="W166" s="135"/>
      <c r="X166" s="136"/>
      <c r="Y166" s="132"/>
      <c r="Z166" s="133"/>
      <c r="AA166" s="133"/>
      <c r="AB166" s="186"/>
      <c r="AC166" s="186"/>
      <c r="AD166" s="185"/>
      <c r="AE166" s="185"/>
      <c r="AF166" s="185"/>
      <c r="AG166" s="187">
        <f t="shared" si="8"/>
        <v>0</v>
      </c>
      <c r="AH166" s="187"/>
      <c r="AI166" s="187"/>
      <c r="AJ166" s="53"/>
      <c r="AK166" s="188"/>
      <c r="AL166" s="188"/>
      <c r="AM166" s="186"/>
      <c r="AN166" s="186"/>
      <c r="AO166" s="185"/>
      <c r="AP166" s="185"/>
      <c r="AQ166" s="185"/>
      <c r="AR166" s="187">
        <f t="shared" si="9"/>
        <v>0</v>
      </c>
      <c r="AS166" s="187"/>
      <c r="AT166" s="200"/>
      <c r="AU166" s="137"/>
      <c r="AV166" s="135"/>
      <c r="AW166" s="135"/>
      <c r="AX166" s="135"/>
      <c r="AY166" s="135"/>
      <c r="AZ166" s="136"/>
    </row>
    <row r="167" spans="1:52" ht="36" customHeight="1" x14ac:dyDescent="0.2">
      <c r="A167" s="73">
        <v>149</v>
      </c>
      <c r="B167" s="170"/>
      <c r="C167" s="167"/>
      <c r="D167" s="167"/>
      <c r="E167" s="167"/>
      <c r="F167" s="167"/>
      <c r="G167" s="167"/>
      <c r="H167" s="167"/>
      <c r="I167" s="167"/>
      <c r="J167" s="167"/>
      <c r="K167" s="167"/>
      <c r="L167" s="167"/>
      <c r="M167" s="167"/>
      <c r="N167" s="167"/>
      <c r="O167" s="167"/>
      <c r="P167" s="168"/>
      <c r="Q167" s="168"/>
      <c r="R167" s="169"/>
      <c r="S167" s="169"/>
      <c r="T167" s="169"/>
      <c r="U167" s="134"/>
      <c r="V167" s="135"/>
      <c r="W167" s="135"/>
      <c r="X167" s="136"/>
      <c r="Y167" s="132"/>
      <c r="Z167" s="133"/>
      <c r="AA167" s="133"/>
      <c r="AB167" s="186"/>
      <c r="AC167" s="186"/>
      <c r="AD167" s="185"/>
      <c r="AE167" s="185"/>
      <c r="AF167" s="185"/>
      <c r="AG167" s="187">
        <f t="shared" si="8"/>
        <v>0</v>
      </c>
      <c r="AH167" s="187"/>
      <c r="AI167" s="187"/>
      <c r="AJ167" s="53"/>
      <c r="AK167" s="188"/>
      <c r="AL167" s="188"/>
      <c r="AM167" s="186"/>
      <c r="AN167" s="186"/>
      <c r="AO167" s="185"/>
      <c r="AP167" s="185"/>
      <c r="AQ167" s="185"/>
      <c r="AR167" s="187">
        <f t="shared" si="9"/>
        <v>0</v>
      </c>
      <c r="AS167" s="187"/>
      <c r="AT167" s="200"/>
      <c r="AU167" s="137"/>
      <c r="AV167" s="135"/>
      <c r="AW167" s="135"/>
      <c r="AX167" s="135"/>
      <c r="AY167" s="135"/>
      <c r="AZ167" s="136"/>
    </row>
    <row r="168" spans="1:52" ht="36" customHeight="1" x14ac:dyDescent="0.2">
      <c r="A168" s="73">
        <v>150</v>
      </c>
      <c r="B168" s="170"/>
      <c r="C168" s="167"/>
      <c r="D168" s="167"/>
      <c r="E168" s="167"/>
      <c r="F168" s="167"/>
      <c r="G168" s="167"/>
      <c r="H168" s="167"/>
      <c r="I168" s="167"/>
      <c r="J168" s="167"/>
      <c r="K168" s="167"/>
      <c r="L168" s="167"/>
      <c r="M168" s="167"/>
      <c r="N168" s="167"/>
      <c r="O168" s="167"/>
      <c r="P168" s="168"/>
      <c r="Q168" s="168"/>
      <c r="R168" s="169"/>
      <c r="S168" s="169"/>
      <c r="T168" s="169"/>
      <c r="U168" s="134"/>
      <c r="V168" s="135"/>
      <c r="W168" s="135"/>
      <c r="X168" s="136"/>
      <c r="Y168" s="132"/>
      <c r="Z168" s="133"/>
      <c r="AA168" s="133"/>
      <c r="AB168" s="186"/>
      <c r="AC168" s="186"/>
      <c r="AD168" s="185"/>
      <c r="AE168" s="185"/>
      <c r="AF168" s="185"/>
      <c r="AG168" s="187">
        <f t="shared" si="8"/>
        <v>0</v>
      </c>
      <c r="AH168" s="187"/>
      <c r="AI168" s="187"/>
      <c r="AJ168" s="53"/>
      <c r="AK168" s="188"/>
      <c r="AL168" s="188"/>
      <c r="AM168" s="186"/>
      <c r="AN168" s="186"/>
      <c r="AO168" s="185"/>
      <c r="AP168" s="185"/>
      <c r="AQ168" s="185"/>
      <c r="AR168" s="187">
        <f t="shared" si="9"/>
        <v>0</v>
      </c>
      <c r="AS168" s="187"/>
      <c r="AT168" s="200"/>
      <c r="AU168" s="137"/>
      <c r="AV168" s="135"/>
      <c r="AW168" s="135"/>
      <c r="AX168" s="135"/>
      <c r="AY168" s="135"/>
      <c r="AZ168" s="136"/>
    </row>
    <row r="169" spans="1:52" ht="36" customHeight="1" x14ac:dyDescent="0.2">
      <c r="A169" s="73">
        <v>151</v>
      </c>
      <c r="B169" s="170"/>
      <c r="C169" s="167"/>
      <c r="D169" s="167"/>
      <c r="E169" s="167"/>
      <c r="F169" s="167"/>
      <c r="G169" s="167"/>
      <c r="H169" s="167"/>
      <c r="I169" s="167"/>
      <c r="J169" s="167"/>
      <c r="K169" s="167"/>
      <c r="L169" s="167"/>
      <c r="M169" s="167"/>
      <c r="N169" s="167"/>
      <c r="O169" s="167"/>
      <c r="P169" s="168"/>
      <c r="Q169" s="168"/>
      <c r="R169" s="169"/>
      <c r="S169" s="169"/>
      <c r="T169" s="169"/>
      <c r="U169" s="134"/>
      <c r="V169" s="135"/>
      <c r="W169" s="135"/>
      <c r="X169" s="136"/>
      <c r="Y169" s="132"/>
      <c r="Z169" s="133"/>
      <c r="AA169" s="133"/>
      <c r="AB169" s="186"/>
      <c r="AC169" s="186"/>
      <c r="AD169" s="185"/>
      <c r="AE169" s="185"/>
      <c r="AF169" s="185"/>
      <c r="AG169" s="187">
        <f t="shared" si="8"/>
        <v>0</v>
      </c>
      <c r="AH169" s="187"/>
      <c r="AI169" s="187"/>
      <c r="AJ169" s="53"/>
      <c r="AK169" s="188"/>
      <c r="AL169" s="188"/>
      <c r="AM169" s="186"/>
      <c r="AN169" s="186"/>
      <c r="AO169" s="185"/>
      <c r="AP169" s="185"/>
      <c r="AQ169" s="185"/>
      <c r="AR169" s="187">
        <f t="shared" si="9"/>
        <v>0</v>
      </c>
      <c r="AS169" s="187"/>
      <c r="AT169" s="200"/>
      <c r="AU169" s="137"/>
      <c r="AV169" s="135"/>
      <c r="AW169" s="135"/>
      <c r="AX169" s="135"/>
      <c r="AY169" s="135"/>
      <c r="AZ169" s="136"/>
    </row>
    <row r="170" spans="1:52" ht="36" customHeight="1" x14ac:dyDescent="0.2">
      <c r="A170" s="73">
        <v>152</v>
      </c>
      <c r="B170" s="170"/>
      <c r="C170" s="167"/>
      <c r="D170" s="167"/>
      <c r="E170" s="167"/>
      <c r="F170" s="167"/>
      <c r="G170" s="167"/>
      <c r="H170" s="167"/>
      <c r="I170" s="167"/>
      <c r="J170" s="167"/>
      <c r="K170" s="167"/>
      <c r="L170" s="167"/>
      <c r="M170" s="167"/>
      <c r="N170" s="167"/>
      <c r="O170" s="167"/>
      <c r="P170" s="168"/>
      <c r="Q170" s="168"/>
      <c r="R170" s="169"/>
      <c r="S170" s="169"/>
      <c r="T170" s="169"/>
      <c r="U170" s="134"/>
      <c r="V170" s="135"/>
      <c r="W170" s="135"/>
      <c r="X170" s="136"/>
      <c r="Y170" s="132"/>
      <c r="Z170" s="133"/>
      <c r="AA170" s="133"/>
      <c r="AB170" s="186"/>
      <c r="AC170" s="186"/>
      <c r="AD170" s="185"/>
      <c r="AE170" s="185"/>
      <c r="AF170" s="185"/>
      <c r="AG170" s="187">
        <f t="shared" si="8"/>
        <v>0</v>
      </c>
      <c r="AH170" s="187"/>
      <c r="AI170" s="187"/>
      <c r="AJ170" s="53"/>
      <c r="AK170" s="188"/>
      <c r="AL170" s="188"/>
      <c r="AM170" s="186"/>
      <c r="AN170" s="186"/>
      <c r="AO170" s="185"/>
      <c r="AP170" s="185"/>
      <c r="AQ170" s="185"/>
      <c r="AR170" s="187">
        <f t="shared" si="9"/>
        <v>0</v>
      </c>
      <c r="AS170" s="187"/>
      <c r="AT170" s="200"/>
      <c r="AU170" s="137"/>
      <c r="AV170" s="135"/>
      <c r="AW170" s="135"/>
      <c r="AX170" s="135"/>
      <c r="AY170" s="135"/>
      <c r="AZ170" s="136"/>
    </row>
    <row r="171" spans="1:52" ht="36" customHeight="1" x14ac:dyDescent="0.2">
      <c r="A171" s="73">
        <v>153</v>
      </c>
      <c r="B171" s="170"/>
      <c r="C171" s="167"/>
      <c r="D171" s="167"/>
      <c r="E171" s="167"/>
      <c r="F171" s="167"/>
      <c r="G171" s="167"/>
      <c r="H171" s="167"/>
      <c r="I171" s="167"/>
      <c r="J171" s="167"/>
      <c r="K171" s="167"/>
      <c r="L171" s="167"/>
      <c r="M171" s="167"/>
      <c r="N171" s="167"/>
      <c r="O171" s="167"/>
      <c r="P171" s="168"/>
      <c r="Q171" s="168"/>
      <c r="R171" s="169"/>
      <c r="S171" s="169"/>
      <c r="T171" s="169"/>
      <c r="U171" s="134"/>
      <c r="V171" s="135"/>
      <c r="W171" s="135"/>
      <c r="X171" s="136"/>
      <c r="Y171" s="132"/>
      <c r="Z171" s="133"/>
      <c r="AA171" s="133"/>
      <c r="AB171" s="186"/>
      <c r="AC171" s="186"/>
      <c r="AD171" s="185"/>
      <c r="AE171" s="185"/>
      <c r="AF171" s="185"/>
      <c r="AG171" s="187">
        <f t="shared" si="8"/>
        <v>0</v>
      </c>
      <c r="AH171" s="187"/>
      <c r="AI171" s="187"/>
      <c r="AJ171" s="53"/>
      <c r="AK171" s="188"/>
      <c r="AL171" s="188"/>
      <c r="AM171" s="186"/>
      <c r="AN171" s="186"/>
      <c r="AO171" s="185"/>
      <c r="AP171" s="185"/>
      <c r="AQ171" s="185"/>
      <c r="AR171" s="187">
        <f t="shared" si="9"/>
        <v>0</v>
      </c>
      <c r="AS171" s="187"/>
      <c r="AT171" s="200"/>
      <c r="AU171" s="137"/>
      <c r="AV171" s="135"/>
      <c r="AW171" s="135"/>
      <c r="AX171" s="135"/>
      <c r="AY171" s="135"/>
      <c r="AZ171" s="136"/>
    </row>
    <row r="172" spans="1:52" ht="36" customHeight="1" x14ac:dyDescent="0.2">
      <c r="A172" s="73">
        <v>154</v>
      </c>
      <c r="B172" s="170"/>
      <c r="C172" s="167"/>
      <c r="D172" s="167"/>
      <c r="E172" s="167"/>
      <c r="F172" s="167"/>
      <c r="G172" s="167"/>
      <c r="H172" s="167"/>
      <c r="I172" s="167"/>
      <c r="J172" s="167"/>
      <c r="K172" s="167"/>
      <c r="L172" s="167"/>
      <c r="M172" s="167"/>
      <c r="N172" s="167"/>
      <c r="O172" s="167"/>
      <c r="P172" s="168"/>
      <c r="Q172" s="168"/>
      <c r="R172" s="169"/>
      <c r="S172" s="169"/>
      <c r="T172" s="169"/>
      <c r="U172" s="134"/>
      <c r="V172" s="135"/>
      <c r="W172" s="135"/>
      <c r="X172" s="136"/>
      <c r="Y172" s="132"/>
      <c r="Z172" s="133"/>
      <c r="AA172" s="133"/>
      <c r="AB172" s="186"/>
      <c r="AC172" s="186"/>
      <c r="AD172" s="185"/>
      <c r="AE172" s="185"/>
      <c r="AF172" s="185"/>
      <c r="AG172" s="187">
        <f t="shared" si="8"/>
        <v>0</v>
      </c>
      <c r="AH172" s="187"/>
      <c r="AI172" s="187"/>
      <c r="AJ172" s="53"/>
      <c r="AK172" s="188"/>
      <c r="AL172" s="188"/>
      <c r="AM172" s="186"/>
      <c r="AN172" s="186"/>
      <c r="AO172" s="185"/>
      <c r="AP172" s="185"/>
      <c r="AQ172" s="185"/>
      <c r="AR172" s="187">
        <f t="shared" si="9"/>
        <v>0</v>
      </c>
      <c r="AS172" s="187"/>
      <c r="AT172" s="200"/>
      <c r="AU172" s="137"/>
      <c r="AV172" s="135"/>
      <c r="AW172" s="135"/>
      <c r="AX172" s="135"/>
      <c r="AY172" s="135"/>
      <c r="AZ172" s="136"/>
    </row>
    <row r="173" spans="1:52" ht="36" customHeight="1" x14ac:dyDescent="0.2">
      <c r="A173" s="73">
        <v>155</v>
      </c>
      <c r="B173" s="170"/>
      <c r="C173" s="167"/>
      <c r="D173" s="167"/>
      <c r="E173" s="167"/>
      <c r="F173" s="167"/>
      <c r="G173" s="167"/>
      <c r="H173" s="167"/>
      <c r="I173" s="167"/>
      <c r="J173" s="167"/>
      <c r="K173" s="167"/>
      <c r="L173" s="167"/>
      <c r="M173" s="167"/>
      <c r="N173" s="167"/>
      <c r="O173" s="167"/>
      <c r="P173" s="168"/>
      <c r="Q173" s="168"/>
      <c r="R173" s="169"/>
      <c r="S173" s="169"/>
      <c r="T173" s="169"/>
      <c r="U173" s="134"/>
      <c r="V173" s="135"/>
      <c r="W173" s="135"/>
      <c r="X173" s="136"/>
      <c r="Y173" s="132"/>
      <c r="Z173" s="133"/>
      <c r="AA173" s="133"/>
      <c r="AB173" s="186"/>
      <c r="AC173" s="186"/>
      <c r="AD173" s="185"/>
      <c r="AE173" s="185"/>
      <c r="AF173" s="185"/>
      <c r="AG173" s="187">
        <f t="shared" si="8"/>
        <v>0</v>
      </c>
      <c r="AH173" s="187"/>
      <c r="AI173" s="187"/>
      <c r="AJ173" s="53"/>
      <c r="AK173" s="188"/>
      <c r="AL173" s="188"/>
      <c r="AM173" s="186"/>
      <c r="AN173" s="186"/>
      <c r="AO173" s="185"/>
      <c r="AP173" s="185"/>
      <c r="AQ173" s="185"/>
      <c r="AR173" s="187">
        <f t="shared" si="9"/>
        <v>0</v>
      </c>
      <c r="AS173" s="187"/>
      <c r="AT173" s="200"/>
      <c r="AU173" s="137"/>
      <c r="AV173" s="135"/>
      <c r="AW173" s="135"/>
      <c r="AX173" s="135"/>
      <c r="AY173" s="135"/>
      <c r="AZ173" s="136"/>
    </row>
    <row r="174" spans="1:52" ht="36" customHeight="1" x14ac:dyDescent="0.2">
      <c r="A174" s="73">
        <v>156</v>
      </c>
      <c r="B174" s="170"/>
      <c r="C174" s="167"/>
      <c r="D174" s="167"/>
      <c r="E174" s="167"/>
      <c r="F174" s="167"/>
      <c r="G174" s="167"/>
      <c r="H174" s="167"/>
      <c r="I174" s="167"/>
      <c r="J174" s="167"/>
      <c r="K174" s="167"/>
      <c r="L174" s="167"/>
      <c r="M174" s="167"/>
      <c r="N174" s="167"/>
      <c r="O174" s="167"/>
      <c r="P174" s="168"/>
      <c r="Q174" s="168"/>
      <c r="R174" s="169"/>
      <c r="S174" s="169"/>
      <c r="T174" s="169"/>
      <c r="U174" s="134"/>
      <c r="V174" s="135"/>
      <c r="W174" s="135"/>
      <c r="X174" s="136"/>
      <c r="Y174" s="132"/>
      <c r="Z174" s="133"/>
      <c r="AA174" s="133"/>
      <c r="AB174" s="186"/>
      <c r="AC174" s="186"/>
      <c r="AD174" s="185"/>
      <c r="AE174" s="185"/>
      <c r="AF174" s="185"/>
      <c r="AG174" s="187">
        <f t="shared" si="8"/>
        <v>0</v>
      </c>
      <c r="AH174" s="187"/>
      <c r="AI174" s="187"/>
      <c r="AJ174" s="53"/>
      <c r="AK174" s="188"/>
      <c r="AL174" s="188"/>
      <c r="AM174" s="186"/>
      <c r="AN174" s="186"/>
      <c r="AO174" s="185"/>
      <c r="AP174" s="185"/>
      <c r="AQ174" s="185"/>
      <c r="AR174" s="187">
        <f t="shared" si="9"/>
        <v>0</v>
      </c>
      <c r="AS174" s="187"/>
      <c r="AT174" s="200"/>
      <c r="AU174" s="137"/>
      <c r="AV174" s="135"/>
      <c r="AW174" s="135"/>
      <c r="AX174" s="135"/>
      <c r="AY174" s="135"/>
      <c r="AZ174" s="136"/>
    </row>
    <row r="175" spans="1:52" ht="36" customHeight="1" x14ac:dyDescent="0.2">
      <c r="A175" s="73">
        <v>157</v>
      </c>
      <c r="B175" s="170"/>
      <c r="C175" s="167"/>
      <c r="D175" s="167"/>
      <c r="E175" s="167"/>
      <c r="F175" s="167"/>
      <c r="G175" s="167"/>
      <c r="H175" s="167"/>
      <c r="I175" s="167"/>
      <c r="J175" s="167"/>
      <c r="K175" s="167"/>
      <c r="L175" s="167"/>
      <c r="M175" s="167"/>
      <c r="N175" s="167"/>
      <c r="O175" s="167"/>
      <c r="P175" s="168"/>
      <c r="Q175" s="168"/>
      <c r="R175" s="169"/>
      <c r="S175" s="169"/>
      <c r="T175" s="169"/>
      <c r="U175" s="134"/>
      <c r="V175" s="135"/>
      <c r="W175" s="135"/>
      <c r="X175" s="136"/>
      <c r="Y175" s="132"/>
      <c r="Z175" s="133"/>
      <c r="AA175" s="133"/>
      <c r="AB175" s="186"/>
      <c r="AC175" s="186"/>
      <c r="AD175" s="185"/>
      <c r="AE175" s="185"/>
      <c r="AF175" s="185"/>
      <c r="AG175" s="187">
        <f t="shared" si="8"/>
        <v>0</v>
      </c>
      <c r="AH175" s="187"/>
      <c r="AI175" s="187"/>
      <c r="AJ175" s="53"/>
      <c r="AK175" s="188"/>
      <c r="AL175" s="188"/>
      <c r="AM175" s="186"/>
      <c r="AN175" s="186"/>
      <c r="AO175" s="185"/>
      <c r="AP175" s="185"/>
      <c r="AQ175" s="185"/>
      <c r="AR175" s="187">
        <f t="shared" si="9"/>
        <v>0</v>
      </c>
      <c r="AS175" s="187"/>
      <c r="AT175" s="200"/>
      <c r="AU175" s="137"/>
      <c r="AV175" s="135"/>
      <c r="AW175" s="135"/>
      <c r="AX175" s="135"/>
      <c r="AY175" s="135"/>
      <c r="AZ175" s="136"/>
    </row>
    <row r="176" spans="1:52" ht="36" customHeight="1" x14ac:dyDescent="0.2">
      <c r="A176" s="73">
        <v>158</v>
      </c>
      <c r="B176" s="170"/>
      <c r="C176" s="167"/>
      <c r="D176" s="167"/>
      <c r="E176" s="167"/>
      <c r="F176" s="167"/>
      <c r="G176" s="167"/>
      <c r="H176" s="167"/>
      <c r="I176" s="167"/>
      <c r="J176" s="167"/>
      <c r="K176" s="167"/>
      <c r="L176" s="167"/>
      <c r="M176" s="167"/>
      <c r="N176" s="167"/>
      <c r="O176" s="167"/>
      <c r="P176" s="168"/>
      <c r="Q176" s="168"/>
      <c r="R176" s="169"/>
      <c r="S176" s="169"/>
      <c r="T176" s="169"/>
      <c r="U176" s="134"/>
      <c r="V176" s="135"/>
      <c r="W176" s="135"/>
      <c r="X176" s="136"/>
      <c r="Y176" s="132"/>
      <c r="Z176" s="133"/>
      <c r="AA176" s="133"/>
      <c r="AB176" s="186"/>
      <c r="AC176" s="186"/>
      <c r="AD176" s="185"/>
      <c r="AE176" s="185"/>
      <c r="AF176" s="185"/>
      <c r="AG176" s="187">
        <f t="shared" si="8"/>
        <v>0</v>
      </c>
      <c r="AH176" s="187"/>
      <c r="AI176" s="187"/>
      <c r="AJ176" s="53"/>
      <c r="AK176" s="188"/>
      <c r="AL176" s="188"/>
      <c r="AM176" s="186"/>
      <c r="AN176" s="186"/>
      <c r="AO176" s="185"/>
      <c r="AP176" s="185"/>
      <c r="AQ176" s="185"/>
      <c r="AR176" s="187">
        <f t="shared" si="9"/>
        <v>0</v>
      </c>
      <c r="AS176" s="187"/>
      <c r="AT176" s="200"/>
      <c r="AU176" s="137"/>
      <c r="AV176" s="135"/>
      <c r="AW176" s="135"/>
      <c r="AX176" s="135"/>
      <c r="AY176" s="135"/>
      <c r="AZ176" s="136"/>
    </row>
    <row r="177" spans="1:52" ht="36" customHeight="1" x14ac:dyDescent="0.2">
      <c r="A177" s="73">
        <v>159</v>
      </c>
      <c r="B177" s="170"/>
      <c r="C177" s="167"/>
      <c r="D177" s="167"/>
      <c r="E177" s="167"/>
      <c r="F177" s="167"/>
      <c r="G177" s="167"/>
      <c r="H177" s="167"/>
      <c r="I177" s="167"/>
      <c r="J177" s="167"/>
      <c r="K177" s="167"/>
      <c r="L177" s="167"/>
      <c r="M177" s="167"/>
      <c r="N177" s="167"/>
      <c r="O177" s="167"/>
      <c r="P177" s="168"/>
      <c r="Q177" s="168"/>
      <c r="R177" s="169"/>
      <c r="S177" s="169"/>
      <c r="T177" s="169"/>
      <c r="U177" s="134"/>
      <c r="V177" s="135"/>
      <c r="W177" s="135"/>
      <c r="X177" s="136"/>
      <c r="Y177" s="132"/>
      <c r="Z177" s="133"/>
      <c r="AA177" s="133"/>
      <c r="AB177" s="186"/>
      <c r="AC177" s="186"/>
      <c r="AD177" s="185"/>
      <c r="AE177" s="185"/>
      <c r="AF177" s="185"/>
      <c r="AG177" s="187">
        <f t="shared" si="8"/>
        <v>0</v>
      </c>
      <c r="AH177" s="187"/>
      <c r="AI177" s="187"/>
      <c r="AJ177" s="53"/>
      <c r="AK177" s="188"/>
      <c r="AL177" s="188"/>
      <c r="AM177" s="186"/>
      <c r="AN177" s="186"/>
      <c r="AO177" s="185"/>
      <c r="AP177" s="185"/>
      <c r="AQ177" s="185"/>
      <c r="AR177" s="187">
        <f t="shared" si="9"/>
        <v>0</v>
      </c>
      <c r="AS177" s="187"/>
      <c r="AT177" s="200"/>
      <c r="AU177" s="137"/>
      <c r="AV177" s="135"/>
      <c r="AW177" s="135"/>
      <c r="AX177" s="135"/>
      <c r="AY177" s="135"/>
      <c r="AZ177" s="136"/>
    </row>
    <row r="178" spans="1:52" ht="36" customHeight="1" x14ac:dyDescent="0.2">
      <c r="A178" s="73">
        <v>160</v>
      </c>
      <c r="B178" s="170"/>
      <c r="C178" s="167"/>
      <c r="D178" s="167"/>
      <c r="E178" s="167"/>
      <c r="F178" s="167"/>
      <c r="G178" s="167"/>
      <c r="H178" s="167"/>
      <c r="I178" s="167"/>
      <c r="J178" s="167"/>
      <c r="K178" s="167"/>
      <c r="L178" s="167"/>
      <c r="M178" s="167"/>
      <c r="N178" s="167"/>
      <c r="O178" s="167"/>
      <c r="P178" s="168"/>
      <c r="Q178" s="168"/>
      <c r="R178" s="169"/>
      <c r="S178" s="169"/>
      <c r="T178" s="169"/>
      <c r="U178" s="134"/>
      <c r="V178" s="135"/>
      <c r="W178" s="135"/>
      <c r="X178" s="136"/>
      <c r="Y178" s="132"/>
      <c r="Z178" s="133"/>
      <c r="AA178" s="133"/>
      <c r="AB178" s="186"/>
      <c r="AC178" s="186"/>
      <c r="AD178" s="185"/>
      <c r="AE178" s="185"/>
      <c r="AF178" s="185"/>
      <c r="AG178" s="187">
        <f t="shared" si="8"/>
        <v>0</v>
      </c>
      <c r="AH178" s="187"/>
      <c r="AI178" s="187"/>
      <c r="AJ178" s="53"/>
      <c r="AK178" s="188"/>
      <c r="AL178" s="188"/>
      <c r="AM178" s="186"/>
      <c r="AN178" s="186"/>
      <c r="AO178" s="185"/>
      <c r="AP178" s="185"/>
      <c r="AQ178" s="185"/>
      <c r="AR178" s="187">
        <f t="shared" si="9"/>
        <v>0</v>
      </c>
      <c r="AS178" s="187"/>
      <c r="AT178" s="200"/>
      <c r="AU178" s="137"/>
      <c r="AV178" s="135"/>
      <c r="AW178" s="135"/>
      <c r="AX178" s="135"/>
      <c r="AY178" s="135"/>
      <c r="AZ178" s="136"/>
    </row>
    <row r="179" spans="1:52" ht="36" customHeight="1" x14ac:dyDescent="0.2">
      <c r="A179" s="73">
        <v>161</v>
      </c>
      <c r="B179" s="170"/>
      <c r="C179" s="167"/>
      <c r="D179" s="167"/>
      <c r="E179" s="167"/>
      <c r="F179" s="167"/>
      <c r="G179" s="167"/>
      <c r="H179" s="167"/>
      <c r="I179" s="167"/>
      <c r="J179" s="167"/>
      <c r="K179" s="167"/>
      <c r="L179" s="167"/>
      <c r="M179" s="167"/>
      <c r="N179" s="167"/>
      <c r="O179" s="167"/>
      <c r="P179" s="168"/>
      <c r="Q179" s="168"/>
      <c r="R179" s="169"/>
      <c r="S179" s="169"/>
      <c r="T179" s="169"/>
      <c r="U179" s="134"/>
      <c r="V179" s="135"/>
      <c r="W179" s="135"/>
      <c r="X179" s="136"/>
      <c r="Y179" s="132"/>
      <c r="Z179" s="133"/>
      <c r="AA179" s="133"/>
      <c r="AB179" s="186"/>
      <c r="AC179" s="186"/>
      <c r="AD179" s="185"/>
      <c r="AE179" s="185"/>
      <c r="AF179" s="185"/>
      <c r="AG179" s="187">
        <f t="shared" ref="AG179:AG206" si="10">AD179*AB179</f>
        <v>0</v>
      </c>
      <c r="AH179" s="187"/>
      <c r="AI179" s="187"/>
      <c r="AJ179" s="53"/>
      <c r="AK179" s="188"/>
      <c r="AL179" s="188"/>
      <c r="AM179" s="186"/>
      <c r="AN179" s="186"/>
      <c r="AO179" s="185"/>
      <c r="AP179" s="185"/>
      <c r="AQ179" s="185"/>
      <c r="AR179" s="187">
        <f t="shared" ref="AR179:AR206" si="11">AO179*AM179</f>
        <v>0</v>
      </c>
      <c r="AS179" s="187"/>
      <c r="AT179" s="200"/>
      <c r="AU179" s="137"/>
      <c r="AV179" s="135"/>
      <c r="AW179" s="135"/>
      <c r="AX179" s="135"/>
      <c r="AY179" s="135"/>
      <c r="AZ179" s="136"/>
    </row>
    <row r="180" spans="1:52" ht="36" customHeight="1" x14ac:dyDescent="0.2">
      <c r="A180" s="73">
        <v>162</v>
      </c>
      <c r="B180" s="170"/>
      <c r="C180" s="167"/>
      <c r="D180" s="167"/>
      <c r="E180" s="167"/>
      <c r="F180" s="167"/>
      <c r="G180" s="167"/>
      <c r="H180" s="167"/>
      <c r="I180" s="167"/>
      <c r="J180" s="167"/>
      <c r="K180" s="167"/>
      <c r="L180" s="167"/>
      <c r="M180" s="167"/>
      <c r="N180" s="167"/>
      <c r="O180" s="167"/>
      <c r="P180" s="168"/>
      <c r="Q180" s="168"/>
      <c r="R180" s="169"/>
      <c r="S180" s="169"/>
      <c r="T180" s="169"/>
      <c r="U180" s="134"/>
      <c r="V180" s="135"/>
      <c r="W180" s="135"/>
      <c r="X180" s="136"/>
      <c r="Y180" s="132"/>
      <c r="Z180" s="133"/>
      <c r="AA180" s="133"/>
      <c r="AB180" s="186"/>
      <c r="AC180" s="186"/>
      <c r="AD180" s="185"/>
      <c r="AE180" s="185"/>
      <c r="AF180" s="185"/>
      <c r="AG180" s="187">
        <f t="shared" si="10"/>
        <v>0</v>
      </c>
      <c r="AH180" s="187"/>
      <c r="AI180" s="187"/>
      <c r="AJ180" s="53"/>
      <c r="AK180" s="188"/>
      <c r="AL180" s="188"/>
      <c r="AM180" s="186"/>
      <c r="AN180" s="186"/>
      <c r="AO180" s="185"/>
      <c r="AP180" s="185"/>
      <c r="AQ180" s="185"/>
      <c r="AR180" s="187">
        <f t="shared" si="11"/>
        <v>0</v>
      </c>
      <c r="AS180" s="187"/>
      <c r="AT180" s="200"/>
      <c r="AU180" s="137"/>
      <c r="AV180" s="135"/>
      <c r="AW180" s="135"/>
      <c r="AX180" s="135"/>
      <c r="AY180" s="135"/>
      <c r="AZ180" s="136"/>
    </row>
    <row r="181" spans="1:52" ht="36" customHeight="1" x14ac:dyDescent="0.2">
      <c r="A181" s="73">
        <v>163</v>
      </c>
      <c r="B181" s="170"/>
      <c r="C181" s="167"/>
      <c r="D181" s="167"/>
      <c r="E181" s="167"/>
      <c r="F181" s="167"/>
      <c r="G181" s="167"/>
      <c r="H181" s="167"/>
      <c r="I181" s="167"/>
      <c r="J181" s="167"/>
      <c r="K181" s="167"/>
      <c r="L181" s="167"/>
      <c r="M181" s="167"/>
      <c r="N181" s="167"/>
      <c r="O181" s="167"/>
      <c r="P181" s="168"/>
      <c r="Q181" s="168"/>
      <c r="R181" s="169"/>
      <c r="S181" s="169"/>
      <c r="T181" s="169"/>
      <c r="U181" s="134"/>
      <c r="V181" s="135"/>
      <c r="W181" s="135"/>
      <c r="X181" s="136"/>
      <c r="Y181" s="132"/>
      <c r="Z181" s="133"/>
      <c r="AA181" s="133"/>
      <c r="AB181" s="186"/>
      <c r="AC181" s="186"/>
      <c r="AD181" s="185"/>
      <c r="AE181" s="185"/>
      <c r="AF181" s="185"/>
      <c r="AG181" s="187">
        <f t="shared" si="10"/>
        <v>0</v>
      </c>
      <c r="AH181" s="187"/>
      <c r="AI181" s="187"/>
      <c r="AJ181" s="53"/>
      <c r="AK181" s="188"/>
      <c r="AL181" s="188"/>
      <c r="AM181" s="186"/>
      <c r="AN181" s="186"/>
      <c r="AO181" s="185"/>
      <c r="AP181" s="185"/>
      <c r="AQ181" s="185"/>
      <c r="AR181" s="187">
        <f t="shared" si="11"/>
        <v>0</v>
      </c>
      <c r="AS181" s="187"/>
      <c r="AT181" s="200"/>
      <c r="AU181" s="137"/>
      <c r="AV181" s="135"/>
      <c r="AW181" s="135"/>
      <c r="AX181" s="135"/>
      <c r="AY181" s="135"/>
      <c r="AZ181" s="136"/>
    </row>
    <row r="182" spans="1:52" ht="36" customHeight="1" x14ac:dyDescent="0.2">
      <c r="A182" s="73">
        <v>164</v>
      </c>
      <c r="B182" s="170"/>
      <c r="C182" s="167"/>
      <c r="D182" s="167"/>
      <c r="E182" s="167"/>
      <c r="F182" s="167"/>
      <c r="G182" s="167"/>
      <c r="H182" s="167"/>
      <c r="I182" s="167"/>
      <c r="J182" s="167"/>
      <c r="K182" s="167"/>
      <c r="L182" s="167"/>
      <c r="M182" s="167"/>
      <c r="N182" s="167"/>
      <c r="O182" s="167"/>
      <c r="P182" s="168"/>
      <c r="Q182" s="168"/>
      <c r="R182" s="169"/>
      <c r="S182" s="169"/>
      <c r="T182" s="169"/>
      <c r="U182" s="134"/>
      <c r="V182" s="135"/>
      <c r="W182" s="135"/>
      <c r="X182" s="136"/>
      <c r="Y182" s="132"/>
      <c r="Z182" s="133"/>
      <c r="AA182" s="133"/>
      <c r="AB182" s="186"/>
      <c r="AC182" s="186"/>
      <c r="AD182" s="185"/>
      <c r="AE182" s="185"/>
      <c r="AF182" s="185"/>
      <c r="AG182" s="187">
        <f t="shared" si="10"/>
        <v>0</v>
      </c>
      <c r="AH182" s="187"/>
      <c r="AI182" s="187"/>
      <c r="AJ182" s="53"/>
      <c r="AK182" s="188"/>
      <c r="AL182" s="188"/>
      <c r="AM182" s="186"/>
      <c r="AN182" s="186"/>
      <c r="AO182" s="185"/>
      <c r="AP182" s="185"/>
      <c r="AQ182" s="185"/>
      <c r="AR182" s="187">
        <f t="shared" si="11"/>
        <v>0</v>
      </c>
      <c r="AS182" s="187"/>
      <c r="AT182" s="200"/>
      <c r="AU182" s="137"/>
      <c r="AV182" s="135"/>
      <c r="AW182" s="135"/>
      <c r="AX182" s="135"/>
      <c r="AY182" s="135"/>
      <c r="AZ182" s="136"/>
    </row>
    <row r="183" spans="1:52" ht="36" customHeight="1" x14ac:dyDescent="0.2">
      <c r="A183" s="73">
        <v>165</v>
      </c>
      <c r="B183" s="170"/>
      <c r="C183" s="167"/>
      <c r="D183" s="167"/>
      <c r="E183" s="167"/>
      <c r="F183" s="167"/>
      <c r="G183" s="167"/>
      <c r="H183" s="167"/>
      <c r="I183" s="167"/>
      <c r="J183" s="167"/>
      <c r="K183" s="167"/>
      <c r="L183" s="167"/>
      <c r="M183" s="167"/>
      <c r="N183" s="167"/>
      <c r="O183" s="167"/>
      <c r="P183" s="168"/>
      <c r="Q183" s="168"/>
      <c r="R183" s="169"/>
      <c r="S183" s="169"/>
      <c r="T183" s="169"/>
      <c r="U183" s="134"/>
      <c r="V183" s="135"/>
      <c r="W183" s="135"/>
      <c r="X183" s="136"/>
      <c r="Y183" s="132"/>
      <c r="Z183" s="133"/>
      <c r="AA183" s="133"/>
      <c r="AB183" s="186"/>
      <c r="AC183" s="186"/>
      <c r="AD183" s="185"/>
      <c r="AE183" s="185"/>
      <c r="AF183" s="185"/>
      <c r="AG183" s="187">
        <f t="shared" si="10"/>
        <v>0</v>
      </c>
      <c r="AH183" s="187"/>
      <c r="AI183" s="187"/>
      <c r="AJ183" s="53"/>
      <c r="AK183" s="188"/>
      <c r="AL183" s="188"/>
      <c r="AM183" s="186"/>
      <c r="AN183" s="186"/>
      <c r="AO183" s="185"/>
      <c r="AP183" s="185"/>
      <c r="AQ183" s="185"/>
      <c r="AR183" s="187">
        <f t="shared" si="11"/>
        <v>0</v>
      </c>
      <c r="AS183" s="187"/>
      <c r="AT183" s="200"/>
      <c r="AU183" s="137"/>
      <c r="AV183" s="135"/>
      <c r="AW183" s="135"/>
      <c r="AX183" s="135"/>
      <c r="AY183" s="135"/>
      <c r="AZ183" s="136"/>
    </row>
    <row r="184" spans="1:52" ht="36" customHeight="1" x14ac:dyDescent="0.2">
      <c r="A184" s="73">
        <v>166</v>
      </c>
      <c r="B184" s="170"/>
      <c r="C184" s="167"/>
      <c r="D184" s="167"/>
      <c r="E184" s="167"/>
      <c r="F184" s="167"/>
      <c r="G184" s="167"/>
      <c r="H184" s="167"/>
      <c r="I184" s="167"/>
      <c r="J184" s="167"/>
      <c r="K184" s="167"/>
      <c r="L184" s="167"/>
      <c r="M184" s="167"/>
      <c r="N184" s="167"/>
      <c r="O184" s="167"/>
      <c r="P184" s="168"/>
      <c r="Q184" s="168"/>
      <c r="R184" s="169"/>
      <c r="S184" s="169"/>
      <c r="T184" s="169"/>
      <c r="U184" s="134"/>
      <c r="V184" s="135"/>
      <c r="W184" s="135"/>
      <c r="X184" s="136"/>
      <c r="Y184" s="132"/>
      <c r="Z184" s="133"/>
      <c r="AA184" s="133"/>
      <c r="AB184" s="186"/>
      <c r="AC184" s="186"/>
      <c r="AD184" s="185"/>
      <c r="AE184" s="185"/>
      <c r="AF184" s="185"/>
      <c r="AG184" s="187">
        <f t="shared" si="10"/>
        <v>0</v>
      </c>
      <c r="AH184" s="187"/>
      <c r="AI184" s="187"/>
      <c r="AJ184" s="53"/>
      <c r="AK184" s="188"/>
      <c r="AL184" s="188"/>
      <c r="AM184" s="186"/>
      <c r="AN184" s="186"/>
      <c r="AO184" s="185"/>
      <c r="AP184" s="185"/>
      <c r="AQ184" s="185"/>
      <c r="AR184" s="187">
        <f t="shared" si="11"/>
        <v>0</v>
      </c>
      <c r="AS184" s="187"/>
      <c r="AT184" s="200"/>
      <c r="AU184" s="137"/>
      <c r="AV184" s="135"/>
      <c r="AW184" s="135"/>
      <c r="AX184" s="135"/>
      <c r="AY184" s="135"/>
      <c r="AZ184" s="136"/>
    </row>
    <row r="185" spans="1:52" ht="36" customHeight="1" x14ac:dyDescent="0.2">
      <c r="A185" s="73">
        <v>167</v>
      </c>
      <c r="B185" s="170"/>
      <c r="C185" s="167"/>
      <c r="D185" s="167"/>
      <c r="E185" s="167"/>
      <c r="F185" s="167"/>
      <c r="G185" s="167"/>
      <c r="H185" s="167"/>
      <c r="I185" s="167"/>
      <c r="J185" s="167"/>
      <c r="K185" s="167"/>
      <c r="L185" s="167"/>
      <c r="M185" s="167"/>
      <c r="N185" s="167"/>
      <c r="O185" s="167"/>
      <c r="P185" s="168"/>
      <c r="Q185" s="168"/>
      <c r="R185" s="169"/>
      <c r="S185" s="169"/>
      <c r="T185" s="169"/>
      <c r="U185" s="134"/>
      <c r="V185" s="135"/>
      <c r="W185" s="135"/>
      <c r="X185" s="136"/>
      <c r="Y185" s="132"/>
      <c r="Z185" s="133"/>
      <c r="AA185" s="133"/>
      <c r="AB185" s="186"/>
      <c r="AC185" s="186"/>
      <c r="AD185" s="185"/>
      <c r="AE185" s="185"/>
      <c r="AF185" s="185"/>
      <c r="AG185" s="187">
        <f t="shared" si="10"/>
        <v>0</v>
      </c>
      <c r="AH185" s="187"/>
      <c r="AI185" s="187"/>
      <c r="AJ185" s="53"/>
      <c r="AK185" s="188"/>
      <c r="AL185" s="188"/>
      <c r="AM185" s="186"/>
      <c r="AN185" s="186"/>
      <c r="AO185" s="185"/>
      <c r="AP185" s="185"/>
      <c r="AQ185" s="185"/>
      <c r="AR185" s="187">
        <f t="shared" si="11"/>
        <v>0</v>
      </c>
      <c r="AS185" s="187"/>
      <c r="AT185" s="200"/>
      <c r="AU185" s="137"/>
      <c r="AV185" s="135"/>
      <c r="AW185" s="135"/>
      <c r="AX185" s="135"/>
      <c r="AY185" s="135"/>
      <c r="AZ185" s="136"/>
    </row>
    <row r="186" spans="1:52" ht="36" customHeight="1" x14ac:dyDescent="0.2">
      <c r="A186" s="73">
        <v>168</v>
      </c>
      <c r="B186" s="170"/>
      <c r="C186" s="167"/>
      <c r="D186" s="167"/>
      <c r="E186" s="167"/>
      <c r="F186" s="167"/>
      <c r="G186" s="167"/>
      <c r="H186" s="167"/>
      <c r="I186" s="167"/>
      <c r="J186" s="167"/>
      <c r="K186" s="167"/>
      <c r="L186" s="167"/>
      <c r="M186" s="167"/>
      <c r="N186" s="167"/>
      <c r="O186" s="167"/>
      <c r="P186" s="168"/>
      <c r="Q186" s="168"/>
      <c r="R186" s="169"/>
      <c r="S186" s="169"/>
      <c r="T186" s="169"/>
      <c r="U186" s="134"/>
      <c r="V186" s="135"/>
      <c r="W186" s="135"/>
      <c r="X186" s="136"/>
      <c r="Y186" s="132"/>
      <c r="Z186" s="133"/>
      <c r="AA186" s="133"/>
      <c r="AB186" s="186"/>
      <c r="AC186" s="186"/>
      <c r="AD186" s="185"/>
      <c r="AE186" s="185"/>
      <c r="AF186" s="185"/>
      <c r="AG186" s="187">
        <f t="shared" si="10"/>
        <v>0</v>
      </c>
      <c r="AH186" s="187"/>
      <c r="AI186" s="187"/>
      <c r="AJ186" s="53"/>
      <c r="AK186" s="188"/>
      <c r="AL186" s="188"/>
      <c r="AM186" s="186"/>
      <c r="AN186" s="186"/>
      <c r="AO186" s="185"/>
      <c r="AP186" s="185"/>
      <c r="AQ186" s="185"/>
      <c r="AR186" s="187">
        <f t="shared" si="11"/>
        <v>0</v>
      </c>
      <c r="AS186" s="187"/>
      <c r="AT186" s="200"/>
      <c r="AU186" s="137"/>
      <c r="AV186" s="135"/>
      <c r="AW186" s="135"/>
      <c r="AX186" s="135"/>
      <c r="AY186" s="135"/>
      <c r="AZ186" s="136"/>
    </row>
    <row r="187" spans="1:52" ht="36" customHeight="1" x14ac:dyDescent="0.2">
      <c r="A187" s="73">
        <v>169</v>
      </c>
      <c r="B187" s="170"/>
      <c r="C187" s="167"/>
      <c r="D187" s="167"/>
      <c r="E187" s="167"/>
      <c r="F187" s="167"/>
      <c r="G187" s="167"/>
      <c r="H187" s="167"/>
      <c r="I187" s="167"/>
      <c r="J187" s="167"/>
      <c r="K187" s="167"/>
      <c r="L187" s="167"/>
      <c r="M187" s="167"/>
      <c r="N187" s="167"/>
      <c r="O187" s="167"/>
      <c r="P187" s="168"/>
      <c r="Q187" s="168"/>
      <c r="R187" s="169"/>
      <c r="S187" s="169"/>
      <c r="T187" s="169"/>
      <c r="U187" s="134"/>
      <c r="V187" s="135"/>
      <c r="W187" s="135"/>
      <c r="X187" s="136"/>
      <c r="Y187" s="132"/>
      <c r="Z187" s="133"/>
      <c r="AA187" s="133"/>
      <c r="AB187" s="186"/>
      <c r="AC187" s="186"/>
      <c r="AD187" s="185"/>
      <c r="AE187" s="185"/>
      <c r="AF187" s="185"/>
      <c r="AG187" s="187">
        <f t="shared" si="10"/>
        <v>0</v>
      </c>
      <c r="AH187" s="187"/>
      <c r="AI187" s="187"/>
      <c r="AJ187" s="53"/>
      <c r="AK187" s="188"/>
      <c r="AL187" s="188"/>
      <c r="AM187" s="186"/>
      <c r="AN187" s="186"/>
      <c r="AO187" s="185"/>
      <c r="AP187" s="185"/>
      <c r="AQ187" s="185"/>
      <c r="AR187" s="187">
        <f t="shared" si="11"/>
        <v>0</v>
      </c>
      <c r="AS187" s="187"/>
      <c r="AT187" s="200"/>
      <c r="AU187" s="137"/>
      <c r="AV187" s="135"/>
      <c r="AW187" s="135"/>
      <c r="AX187" s="135"/>
      <c r="AY187" s="135"/>
      <c r="AZ187" s="136"/>
    </row>
    <row r="188" spans="1:52" ht="36" customHeight="1" x14ac:dyDescent="0.2">
      <c r="A188" s="73">
        <v>170</v>
      </c>
      <c r="B188" s="170"/>
      <c r="C188" s="167"/>
      <c r="D188" s="167"/>
      <c r="E188" s="167"/>
      <c r="F188" s="167"/>
      <c r="G188" s="167"/>
      <c r="H188" s="167"/>
      <c r="I188" s="167"/>
      <c r="J188" s="167"/>
      <c r="K188" s="167"/>
      <c r="L188" s="167"/>
      <c r="M188" s="167"/>
      <c r="N188" s="167"/>
      <c r="O188" s="167"/>
      <c r="P188" s="168"/>
      <c r="Q188" s="168"/>
      <c r="R188" s="169"/>
      <c r="S188" s="169"/>
      <c r="T188" s="169"/>
      <c r="U188" s="134"/>
      <c r="V188" s="135"/>
      <c r="W188" s="135"/>
      <c r="X188" s="136"/>
      <c r="Y188" s="132"/>
      <c r="Z188" s="133"/>
      <c r="AA188" s="133"/>
      <c r="AB188" s="186"/>
      <c r="AC188" s="186"/>
      <c r="AD188" s="185"/>
      <c r="AE188" s="185"/>
      <c r="AF188" s="185"/>
      <c r="AG188" s="187">
        <f t="shared" si="10"/>
        <v>0</v>
      </c>
      <c r="AH188" s="187"/>
      <c r="AI188" s="187"/>
      <c r="AJ188" s="53"/>
      <c r="AK188" s="188"/>
      <c r="AL188" s="188"/>
      <c r="AM188" s="186"/>
      <c r="AN188" s="186"/>
      <c r="AO188" s="185"/>
      <c r="AP188" s="185"/>
      <c r="AQ188" s="185"/>
      <c r="AR188" s="187">
        <f t="shared" si="11"/>
        <v>0</v>
      </c>
      <c r="AS188" s="187"/>
      <c r="AT188" s="200"/>
      <c r="AU188" s="137"/>
      <c r="AV188" s="135"/>
      <c r="AW188" s="135"/>
      <c r="AX188" s="135"/>
      <c r="AY188" s="135"/>
      <c r="AZ188" s="136"/>
    </row>
    <row r="189" spans="1:52" ht="36" customHeight="1" x14ac:dyDescent="0.2">
      <c r="A189" s="73">
        <v>171</v>
      </c>
      <c r="B189" s="170"/>
      <c r="C189" s="167"/>
      <c r="D189" s="167"/>
      <c r="E189" s="167"/>
      <c r="F189" s="167"/>
      <c r="G189" s="167"/>
      <c r="H189" s="167"/>
      <c r="I189" s="167"/>
      <c r="J189" s="167"/>
      <c r="K189" s="167"/>
      <c r="L189" s="167"/>
      <c r="M189" s="167"/>
      <c r="N189" s="167"/>
      <c r="O189" s="167"/>
      <c r="P189" s="168"/>
      <c r="Q189" s="168"/>
      <c r="R189" s="169"/>
      <c r="S189" s="169"/>
      <c r="T189" s="169"/>
      <c r="U189" s="134"/>
      <c r="V189" s="135"/>
      <c r="W189" s="135"/>
      <c r="X189" s="136"/>
      <c r="Y189" s="132"/>
      <c r="Z189" s="133"/>
      <c r="AA189" s="133"/>
      <c r="AB189" s="186"/>
      <c r="AC189" s="186"/>
      <c r="AD189" s="185"/>
      <c r="AE189" s="185"/>
      <c r="AF189" s="185"/>
      <c r="AG189" s="187">
        <f t="shared" si="10"/>
        <v>0</v>
      </c>
      <c r="AH189" s="187"/>
      <c r="AI189" s="187"/>
      <c r="AJ189" s="53"/>
      <c r="AK189" s="188"/>
      <c r="AL189" s="188"/>
      <c r="AM189" s="186"/>
      <c r="AN189" s="186"/>
      <c r="AO189" s="185"/>
      <c r="AP189" s="185"/>
      <c r="AQ189" s="185"/>
      <c r="AR189" s="187">
        <f t="shared" si="11"/>
        <v>0</v>
      </c>
      <c r="AS189" s="187"/>
      <c r="AT189" s="200"/>
      <c r="AU189" s="137"/>
      <c r="AV189" s="135"/>
      <c r="AW189" s="135"/>
      <c r="AX189" s="135"/>
      <c r="AY189" s="135"/>
      <c r="AZ189" s="136"/>
    </row>
    <row r="190" spans="1:52" ht="36" customHeight="1" x14ac:dyDescent="0.2">
      <c r="A190" s="73">
        <v>172</v>
      </c>
      <c r="B190" s="170"/>
      <c r="C190" s="167"/>
      <c r="D190" s="167"/>
      <c r="E190" s="167"/>
      <c r="F190" s="167"/>
      <c r="G190" s="167"/>
      <c r="H190" s="167"/>
      <c r="I190" s="167"/>
      <c r="J190" s="167"/>
      <c r="K190" s="167"/>
      <c r="L190" s="167"/>
      <c r="M190" s="167"/>
      <c r="N190" s="167"/>
      <c r="O190" s="167"/>
      <c r="P190" s="168"/>
      <c r="Q190" s="168"/>
      <c r="R190" s="169"/>
      <c r="S190" s="169"/>
      <c r="T190" s="169"/>
      <c r="U190" s="134"/>
      <c r="V190" s="135"/>
      <c r="W190" s="135"/>
      <c r="X190" s="136"/>
      <c r="Y190" s="132"/>
      <c r="Z190" s="133"/>
      <c r="AA190" s="133"/>
      <c r="AB190" s="186"/>
      <c r="AC190" s="186"/>
      <c r="AD190" s="185"/>
      <c r="AE190" s="185"/>
      <c r="AF190" s="185"/>
      <c r="AG190" s="187">
        <f t="shared" si="10"/>
        <v>0</v>
      </c>
      <c r="AH190" s="187"/>
      <c r="AI190" s="187"/>
      <c r="AJ190" s="53"/>
      <c r="AK190" s="188"/>
      <c r="AL190" s="188"/>
      <c r="AM190" s="186"/>
      <c r="AN190" s="186"/>
      <c r="AO190" s="185"/>
      <c r="AP190" s="185"/>
      <c r="AQ190" s="185"/>
      <c r="AR190" s="187">
        <f t="shared" si="11"/>
        <v>0</v>
      </c>
      <c r="AS190" s="187"/>
      <c r="AT190" s="200"/>
      <c r="AU190" s="137"/>
      <c r="AV190" s="135"/>
      <c r="AW190" s="135"/>
      <c r="AX190" s="135"/>
      <c r="AY190" s="135"/>
      <c r="AZ190" s="136"/>
    </row>
    <row r="191" spans="1:52" ht="36" customHeight="1" x14ac:dyDescent="0.2">
      <c r="A191" s="73">
        <v>173</v>
      </c>
      <c r="B191" s="170"/>
      <c r="C191" s="167"/>
      <c r="D191" s="167"/>
      <c r="E191" s="167"/>
      <c r="F191" s="167"/>
      <c r="G191" s="167"/>
      <c r="H191" s="167"/>
      <c r="I191" s="167"/>
      <c r="J191" s="167"/>
      <c r="K191" s="167"/>
      <c r="L191" s="167"/>
      <c r="M191" s="167"/>
      <c r="N191" s="167"/>
      <c r="O191" s="167"/>
      <c r="P191" s="168"/>
      <c r="Q191" s="168"/>
      <c r="R191" s="169"/>
      <c r="S191" s="169"/>
      <c r="T191" s="169"/>
      <c r="U191" s="134"/>
      <c r="V191" s="135"/>
      <c r="W191" s="135"/>
      <c r="X191" s="136"/>
      <c r="Y191" s="132"/>
      <c r="Z191" s="133"/>
      <c r="AA191" s="133"/>
      <c r="AB191" s="186"/>
      <c r="AC191" s="186"/>
      <c r="AD191" s="185"/>
      <c r="AE191" s="185"/>
      <c r="AF191" s="185"/>
      <c r="AG191" s="187">
        <f t="shared" si="10"/>
        <v>0</v>
      </c>
      <c r="AH191" s="187"/>
      <c r="AI191" s="187"/>
      <c r="AJ191" s="53"/>
      <c r="AK191" s="188"/>
      <c r="AL191" s="188"/>
      <c r="AM191" s="186"/>
      <c r="AN191" s="186"/>
      <c r="AO191" s="185"/>
      <c r="AP191" s="185"/>
      <c r="AQ191" s="185"/>
      <c r="AR191" s="187">
        <f t="shared" si="11"/>
        <v>0</v>
      </c>
      <c r="AS191" s="187"/>
      <c r="AT191" s="200"/>
      <c r="AU191" s="137"/>
      <c r="AV191" s="135"/>
      <c r="AW191" s="135"/>
      <c r="AX191" s="135"/>
      <c r="AY191" s="135"/>
      <c r="AZ191" s="136"/>
    </row>
    <row r="192" spans="1:52" ht="36" customHeight="1" x14ac:dyDescent="0.2">
      <c r="A192" s="73">
        <v>174</v>
      </c>
      <c r="B192" s="170"/>
      <c r="C192" s="167"/>
      <c r="D192" s="167"/>
      <c r="E192" s="167"/>
      <c r="F192" s="167"/>
      <c r="G192" s="167"/>
      <c r="H192" s="167"/>
      <c r="I192" s="167"/>
      <c r="J192" s="167"/>
      <c r="K192" s="167"/>
      <c r="L192" s="167"/>
      <c r="M192" s="167"/>
      <c r="N192" s="167"/>
      <c r="O192" s="167"/>
      <c r="P192" s="168"/>
      <c r="Q192" s="168"/>
      <c r="R192" s="169"/>
      <c r="S192" s="169"/>
      <c r="T192" s="169"/>
      <c r="U192" s="134"/>
      <c r="V192" s="135"/>
      <c r="W192" s="135"/>
      <c r="X192" s="136"/>
      <c r="Y192" s="132"/>
      <c r="Z192" s="133"/>
      <c r="AA192" s="133"/>
      <c r="AB192" s="186"/>
      <c r="AC192" s="186"/>
      <c r="AD192" s="185"/>
      <c r="AE192" s="185"/>
      <c r="AF192" s="185"/>
      <c r="AG192" s="187">
        <f t="shared" si="10"/>
        <v>0</v>
      </c>
      <c r="AH192" s="187"/>
      <c r="AI192" s="187"/>
      <c r="AJ192" s="53"/>
      <c r="AK192" s="188"/>
      <c r="AL192" s="188"/>
      <c r="AM192" s="186"/>
      <c r="AN192" s="186"/>
      <c r="AO192" s="185"/>
      <c r="AP192" s="185"/>
      <c r="AQ192" s="185"/>
      <c r="AR192" s="187">
        <f t="shared" si="11"/>
        <v>0</v>
      </c>
      <c r="AS192" s="187"/>
      <c r="AT192" s="200"/>
      <c r="AU192" s="137"/>
      <c r="AV192" s="135"/>
      <c r="AW192" s="135"/>
      <c r="AX192" s="135"/>
      <c r="AY192" s="135"/>
      <c r="AZ192" s="136"/>
    </row>
    <row r="193" spans="1:52" ht="36" customHeight="1" x14ac:dyDescent="0.2">
      <c r="A193" s="73">
        <v>175</v>
      </c>
      <c r="B193" s="170"/>
      <c r="C193" s="167"/>
      <c r="D193" s="167"/>
      <c r="E193" s="167"/>
      <c r="F193" s="167"/>
      <c r="G193" s="167"/>
      <c r="H193" s="167"/>
      <c r="I193" s="167"/>
      <c r="J193" s="167"/>
      <c r="K193" s="167"/>
      <c r="L193" s="167"/>
      <c r="M193" s="167"/>
      <c r="N193" s="167"/>
      <c r="O193" s="167"/>
      <c r="P193" s="168"/>
      <c r="Q193" s="168"/>
      <c r="R193" s="169"/>
      <c r="S193" s="169"/>
      <c r="T193" s="169"/>
      <c r="U193" s="134"/>
      <c r="V193" s="135"/>
      <c r="W193" s="135"/>
      <c r="X193" s="136"/>
      <c r="Y193" s="132"/>
      <c r="Z193" s="133"/>
      <c r="AA193" s="133"/>
      <c r="AB193" s="186"/>
      <c r="AC193" s="186"/>
      <c r="AD193" s="185"/>
      <c r="AE193" s="185"/>
      <c r="AF193" s="185"/>
      <c r="AG193" s="187">
        <f t="shared" si="10"/>
        <v>0</v>
      </c>
      <c r="AH193" s="187"/>
      <c r="AI193" s="187"/>
      <c r="AJ193" s="53"/>
      <c r="AK193" s="188"/>
      <c r="AL193" s="188"/>
      <c r="AM193" s="186"/>
      <c r="AN193" s="186"/>
      <c r="AO193" s="185"/>
      <c r="AP193" s="185"/>
      <c r="AQ193" s="185"/>
      <c r="AR193" s="187">
        <f t="shared" si="11"/>
        <v>0</v>
      </c>
      <c r="AS193" s="187"/>
      <c r="AT193" s="200"/>
      <c r="AU193" s="137"/>
      <c r="AV193" s="135"/>
      <c r="AW193" s="135"/>
      <c r="AX193" s="135"/>
      <c r="AY193" s="135"/>
      <c r="AZ193" s="136"/>
    </row>
    <row r="194" spans="1:52" ht="36" customHeight="1" x14ac:dyDescent="0.2">
      <c r="A194" s="73">
        <v>176</v>
      </c>
      <c r="B194" s="170"/>
      <c r="C194" s="167"/>
      <c r="D194" s="167"/>
      <c r="E194" s="167"/>
      <c r="F194" s="167"/>
      <c r="G194" s="167"/>
      <c r="H194" s="167"/>
      <c r="I194" s="167"/>
      <c r="J194" s="167"/>
      <c r="K194" s="167"/>
      <c r="L194" s="167"/>
      <c r="M194" s="167"/>
      <c r="N194" s="167"/>
      <c r="O194" s="167"/>
      <c r="P194" s="168"/>
      <c r="Q194" s="168"/>
      <c r="R194" s="169"/>
      <c r="S194" s="169"/>
      <c r="T194" s="169"/>
      <c r="U194" s="134"/>
      <c r="V194" s="135"/>
      <c r="W194" s="135"/>
      <c r="X194" s="136"/>
      <c r="Y194" s="132"/>
      <c r="Z194" s="133"/>
      <c r="AA194" s="133"/>
      <c r="AB194" s="186"/>
      <c r="AC194" s="186"/>
      <c r="AD194" s="185"/>
      <c r="AE194" s="185"/>
      <c r="AF194" s="185"/>
      <c r="AG194" s="187">
        <f t="shared" si="10"/>
        <v>0</v>
      </c>
      <c r="AH194" s="187"/>
      <c r="AI194" s="187"/>
      <c r="AJ194" s="53"/>
      <c r="AK194" s="188"/>
      <c r="AL194" s="188"/>
      <c r="AM194" s="186"/>
      <c r="AN194" s="186"/>
      <c r="AO194" s="185"/>
      <c r="AP194" s="185"/>
      <c r="AQ194" s="185"/>
      <c r="AR194" s="187">
        <f t="shared" si="11"/>
        <v>0</v>
      </c>
      <c r="AS194" s="187"/>
      <c r="AT194" s="200"/>
      <c r="AU194" s="137"/>
      <c r="AV194" s="135"/>
      <c r="AW194" s="135"/>
      <c r="AX194" s="135"/>
      <c r="AY194" s="135"/>
      <c r="AZ194" s="136"/>
    </row>
    <row r="195" spans="1:52" ht="36" customHeight="1" x14ac:dyDescent="0.2">
      <c r="A195" s="73">
        <v>177</v>
      </c>
      <c r="B195" s="170"/>
      <c r="C195" s="167"/>
      <c r="D195" s="167"/>
      <c r="E195" s="167"/>
      <c r="F195" s="167"/>
      <c r="G195" s="167"/>
      <c r="H195" s="167"/>
      <c r="I195" s="167"/>
      <c r="J195" s="167"/>
      <c r="K195" s="167"/>
      <c r="L195" s="167"/>
      <c r="M195" s="167"/>
      <c r="N195" s="167"/>
      <c r="O195" s="167"/>
      <c r="P195" s="168"/>
      <c r="Q195" s="168"/>
      <c r="R195" s="169"/>
      <c r="S195" s="169"/>
      <c r="T195" s="169"/>
      <c r="U195" s="134"/>
      <c r="V195" s="135"/>
      <c r="W195" s="135"/>
      <c r="X195" s="136"/>
      <c r="Y195" s="132"/>
      <c r="Z195" s="133"/>
      <c r="AA195" s="133"/>
      <c r="AB195" s="186"/>
      <c r="AC195" s="186"/>
      <c r="AD195" s="185"/>
      <c r="AE195" s="185"/>
      <c r="AF195" s="185"/>
      <c r="AG195" s="187">
        <f t="shared" si="10"/>
        <v>0</v>
      </c>
      <c r="AH195" s="187"/>
      <c r="AI195" s="187"/>
      <c r="AJ195" s="53"/>
      <c r="AK195" s="188"/>
      <c r="AL195" s="188"/>
      <c r="AM195" s="186"/>
      <c r="AN195" s="186"/>
      <c r="AO195" s="185"/>
      <c r="AP195" s="185"/>
      <c r="AQ195" s="185"/>
      <c r="AR195" s="187">
        <f t="shared" si="11"/>
        <v>0</v>
      </c>
      <c r="AS195" s="187"/>
      <c r="AT195" s="200"/>
      <c r="AU195" s="137"/>
      <c r="AV195" s="135"/>
      <c r="AW195" s="135"/>
      <c r="AX195" s="135"/>
      <c r="AY195" s="135"/>
      <c r="AZ195" s="136"/>
    </row>
    <row r="196" spans="1:52" ht="36" customHeight="1" x14ac:dyDescent="0.2">
      <c r="A196" s="73">
        <v>178</v>
      </c>
      <c r="B196" s="170"/>
      <c r="C196" s="167"/>
      <c r="D196" s="167"/>
      <c r="E196" s="167"/>
      <c r="F196" s="167"/>
      <c r="G196" s="167"/>
      <c r="H196" s="167"/>
      <c r="I196" s="167"/>
      <c r="J196" s="167"/>
      <c r="K196" s="167"/>
      <c r="L196" s="167"/>
      <c r="M196" s="167"/>
      <c r="N196" s="167"/>
      <c r="O196" s="167"/>
      <c r="P196" s="168"/>
      <c r="Q196" s="168"/>
      <c r="R196" s="169"/>
      <c r="S196" s="169"/>
      <c r="T196" s="169"/>
      <c r="U196" s="134"/>
      <c r="V196" s="135"/>
      <c r="W196" s="135"/>
      <c r="X196" s="136"/>
      <c r="Y196" s="132"/>
      <c r="Z196" s="133"/>
      <c r="AA196" s="133"/>
      <c r="AB196" s="186"/>
      <c r="AC196" s="186"/>
      <c r="AD196" s="185"/>
      <c r="AE196" s="185"/>
      <c r="AF196" s="185"/>
      <c r="AG196" s="187">
        <f t="shared" si="10"/>
        <v>0</v>
      </c>
      <c r="AH196" s="187"/>
      <c r="AI196" s="187"/>
      <c r="AJ196" s="53"/>
      <c r="AK196" s="188"/>
      <c r="AL196" s="188"/>
      <c r="AM196" s="186"/>
      <c r="AN196" s="186"/>
      <c r="AO196" s="185"/>
      <c r="AP196" s="185"/>
      <c r="AQ196" s="185"/>
      <c r="AR196" s="187">
        <f t="shared" si="11"/>
        <v>0</v>
      </c>
      <c r="AS196" s="187"/>
      <c r="AT196" s="200"/>
      <c r="AU196" s="137"/>
      <c r="AV196" s="135"/>
      <c r="AW196" s="135"/>
      <c r="AX196" s="135"/>
      <c r="AY196" s="135"/>
      <c r="AZ196" s="136"/>
    </row>
    <row r="197" spans="1:52" ht="36" customHeight="1" x14ac:dyDescent="0.2">
      <c r="A197" s="73">
        <v>179</v>
      </c>
      <c r="B197" s="170"/>
      <c r="C197" s="167"/>
      <c r="D197" s="167"/>
      <c r="E197" s="167"/>
      <c r="F197" s="167"/>
      <c r="G197" s="167"/>
      <c r="H197" s="167"/>
      <c r="I197" s="167"/>
      <c r="J197" s="167"/>
      <c r="K197" s="167"/>
      <c r="L197" s="167"/>
      <c r="M197" s="167"/>
      <c r="N197" s="167"/>
      <c r="O197" s="167"/>
      <c r="P197" s="168"/>
      <c r="Q197" s="168"/>
      <c r="R197" s="169"/>
      <c r="S197" s="169"/>
      <c r="T197" s="169"/>
      <c r="U197" s="134"/>
      <c r="V197" s="135"/>
      <c r="W197" s="135"/>
      <c r="X197" s="136"/>
      <c r="Y197" s="132"/>
      <c r="Z197" s="133"/>
      <c r="AA197" s="133"/>
      <c r="AB197" s="186"/>
      <c r="AC197" s="186"/>
      <c r="AD197" s="185"/>
      <c r="AE197" s="185"/>
      <c r="AF197" s="185"/>
      <c r="AG197" s="187">
        <f t="shared" si="10"/>
        <v>0</v>
      </c>
      <c r="AH197" s="187"/>
      <c r="AI197" s="187"/>
      <c r="AJ197" s="53"/>
      <c r="AK197" s="188"/>
      <c r="AL197" s="188"/>
      <c r="AM197" s="186"/>
      <c r="AN197" s="186"/>
      <c r="AO197" s="185"/>
      <c r="AP197" s="185"/>
      <c r="AQ197" s="185"/>
      <c r="AR197" s="187">
        <f t="shared" si="11"/>
        <v>0</v>
      </c>
      <c r="AS197" s="187"/>
      <c r="AT197" s="200"/>
      <c r="AU197" s="137"/>
      <c r="AV197" s="135"/>
      <c r="AW197" s="135"/>
      <c r="AX197" s="135"/>
      <c r="AY197" s="135"/>
      <c r="AZ197" s="136"/>
    </row>
    <row r="198" spans="1:52" ht="36" customHeight="1" x14ac:dyDescent="0.2">
      <c r="A198" s="73">
        <v>180</v>
      </c>
      <c r="B198" s="170"/>
      <c r="C198" s="167"/>
      <c r="D198" s="167"/>
      <c r="E198" s="167"/>
      <c r="F198" s="167"/>
      <c r="G198" s="167"/>
      <c r="H198" s="167"/>
      <c r="I198" s="167"/>
      <c r="J198" s="167"/>
      <c r="K198" s="167"/>
      <c r="L198" s="167"/>
      <c r="M198" s="167"/>
      <c r="N198" s="167"/>
      <c r="O198" s="167"/>
      <c r="P198" s="168"/>
      <c r="Q198" s="168"/>
      <c r="R198" s="169"/>
      <c r="S198" s="169"/>
      <c r="T198" s="169"/>
      <c r="U198" s="134"/>
      <c r="V198" s="135"/>
      <c r="W198" s="135"/>
      <c r="X198" s="136"/>
      <c r="Y198" s="132"/>
      <c r="Z198" s="133"/>
      <c r="AA198" s="133"/>
      <c r="AB198" s="186"/>
      <c r="AC198" s="186"/>
      <c r="AD198" s="185"/>
      <c r="AE198" s="185"/>
      <c r="AF198" s="185"/>
      <c r="AG198" s="187">
        <f t="shared" si="10"/>
        <v>0</v>
      </c>
      <c r="AH198" s="187"/>
      <c r="AI198" s="187"/>
      <c r="AJ198" s="53"/>
      <c r="AK198" s="188"/>
      <c r="AL198" s="188"/>
      <c r="AM198" s="186"/>
      <c r="AN198" s="186"/>
      <c r="AO198" s="185"/>
      <c r="AP198" s="185"/>
      <c r="AQ198" s="185"/>
      <c r="AR198" s="187">
        <f t="shared" si="11"/>
        <v>0</v>
      </c>
      <c r="AS198" s="187"/>
      <c r="AT198" s="200"/>
      <c r="AU198" s="137"/>
      <c r="AV198" s="135"/>
      <c r="AW198" s="135"/>
      <c r="AX198" s="135"/>
      <c r="AY198" s="135"/>
      <c r="AZ198" s="136"/>
    </row>
    <row r="199" spans="1:52" ht="36" customHeight="1" x14ac:dyDescent="0.2">
      <c r="A199" s="73">
        <v>181</v>
      </c>
      <c r="B199" s="170"/>
      <c r="C199" s="167"/>
      <c r="D199" s="167"/>
      <c r="E199" s="167"/>
      <c r="F199" s="167"/>
      <c r="G199" s="167"/>
      <c r="H199" s="167"/>
      <c r="I199" s="167"/>
      <c r="J199" s="167"/>
      <c r="K199" s="167"/>
      <c r="L199" s="167"/>
      <c r="M199" s="167"/>
      <c r="N199" s="167"/>
      <c r="O199" s="167"/>
      <c r="P199" s="168"/>
      <c r="Q199" s="168"/>
      <c r="R199" s="169"/>
      <c r="S199" s="169"/>
      <c r="T199" s="169"/>
      <c r="U199" s="134"/>
      <c r="V199" s="135"/>
      <c r="W199" s="135"/>
      <c r="X199" s="136"/>
      <c r="Y199" s="132"/>
      <c r="Z199" s="133"/>
      <c r="AA199" s="133"/>
      <c r="AB199" s="186"/>
      <c r="AC199" s="186"/>
      <c r="AD199" s="185"/>
      <c r="AE199" s="185"/>
      <c r="AF199" s="185"/>
      <c r="AG199" s="187">
        <f t="shared" si="10"/>
        <v>0</v>
      </c>
      <c r="AH199" s="187"/>
      <c r="AI199" s="187"/>
      <c r="AJ199" s="53"/>
      <c r="AK199" s="188"/>
      <c r="AL199" s="188"/>
      <c r="AM199" s="186"/>
      <c r="AN199" s="186"/>
      <c r="AO199" s="185"/>
      <c r="AP199" s="185"/>
      <c r="AQ199" s="185"/>
      <c r="AR199" s="187">
        <f t="shared" si="11"/>
        <v>0</v>
      </c>
      <c r="AS199" s="187"/>
      <c r="AT199" s="200"/>
      <c r="AU199" s="137"/>
      <c r="AV199" s="135"/>
      <c r="AW199" s="135"/>
      <c r="AX199" s="135"/>
      <c r="AY199" s="135"/>
      <c r="AZ199" s="136"/>
    </row>
    <row r="200" spans="1:52" ht="36" customHeight="1" x14ac:dyDescent="0.2">
      <c r="A200" s="73">
        <v>182</v>
      </c>
      <c r="B200" s="170"/>
      <c r="C200" s="167"/>
      <c r="D200" s="167"/>
      <c r="E200" s="167"/>
      <c r="F200" s="167"/>
      <c r="G200" s="167"/>
      <c r="H200" s="167"/>
      <c r="I200" s="167"/>
      <c r="J200" s="167"/>
      <c r="K200" s="167"/>
      <c r="L200" s="167"/>
      <c r="M200" s="167"/>
      <c r="N200" s="167"/>
      <c r="O200" s="167"/>
      <c r="P200" s="168"/>
      <c r="Q200" s="168"/>
      <c r="R200" s="169"/>
      <c r="S200" s="169"/>
      <c r="T200" s="169"/>
      <c r="U200" s="134"/>
      <c r="V200" s="135"/>
      <c r="W200" s="135"/>
      <c r="X200" s="136"/>
      <c r="Y200" s="132"/>
      <c r="Z200" s="133"/>
      <c r="AA200" s="133"/>
      <c r="AB200" s="186"/>
      <c r="AC200" s="186"/>
      <c r="AD200" s="185"/>
      <c r="AE200" s="185"/>
      <c r="AF200" s="185"/>
      <c r="AG200" s="187">
        <f t="shared" si="10"/>
        <v>0</v>
      </c>
      <c r="AH200" s="187"/>
      <c r="AI200" s="187"/>
      <c r="AJ200" s="53"/>
      <c r="AK200" s="188"/>
      <c r="AL200" s="188"/>
      <c r="AM200" s="186"/>
      <c r="AN200" s="186"/>
      <c r="AO200" s="185"/>
      <c r="AP200" s="185"/>
      <c r="AQ200" s="185"/>
      <c r="AR200" s="187">
        <f t="shared" si="11"/>
        <v>0</v>
      </c>
      <c r="AS200" s="187"/>
      <c r="AT200" s="200"/>
      <c r="AU200" s="137"/>
      <c r="AV200" s="135"/>
      <c r="AW200" s="135"/>
      <c r="AX200" s="135"/>
      <c r="AY200" s="135"/>
      <c r="AZ200" s="136"/>
    </row>
    <row r="201" spans="1:52" ht="36" customHeight="1" x14ac:dyDescent="0.2">
      <c r="A201" s="73">
        <v>183</v>
      </c>
      <c r="B201" s="170"/>
      <c r="C201" s="167"/>
      <c r="D201" s="167"/>
      <c r="E201" s="167"/>
      <c r="F201" s="167"/>
      <c r="G201" s="167"/>
      <c r="H201" s="167"/>
      <c r="I201" s="167"/>
      <c r="J201" s="167"/>
      <c r="K201" s="167"/>
      <c r="L201" s="167"/>
      <c r="M201" s="167"/>
      <c r="N201" s="167"/>
      <c r="O201" s="167"/>
      <c r="P201" s="168"/>
      <c r="Q201" s="168"/>
      <c r="R201" s="169"/>
      <c r="S201" s="169"/>
      <c r="T201" s="169"/>
      <c r="U201" s="134"/>
      <c r="V201" s="135"/>
      <c r="W201" s="135"/>
      <c r="X201" s="136"/>
      <c r="Y201" s="132"/>
      <c r="Z201" s="133"/>
      <c r="AA201" s="133"/>
      <c r="AB201" s="186"/>
      <c r="AC201" s="186"/>
      <c r="AD201" s="185"/>
      <c r="AE201" s="185"/>
      <c r="AF201" s="185"/>
      <c r="AG201" s="187">
        <f t="shared" si="10"/>
        <v>0</v>
      </c>
      <c r="AH201" s="187"/>
      <c r="AI201" s="187"/>
      <c r="AJ201" s="53"/>
      <c r="AK201" s="188"/>
      <c r="AL201" s="188"/>
      <c r="AM201" s="186"/>
      <c r="AN201" s="186"/>
      <c r="AO201" s="185"/>
      <c r="AP201" s="185"/>
      <c r="AQ201" s="185"/>
      <c r="AR201" s="187">
        <f t="shared" si="11"/>
        <v>0</v>
      </c>
      <c r="AS201" s="187"/>
      <c r="AT201" s="200"/>
      <c r="AU201" s="137"/>
      <c r="AV201" s="135"/>
      <c r="AW201" s="135"/>
      <c r="AX201" s="135"/>
      <c r="AY201" s="135"/>
      <c r="AZ201" s="136"/>
    </row>
    <row r="202" spans="1:52" ht="36" customHeight="1" x14ac:dyDescent="0.2">
      <c r="A202" s="73">
        <v>184</v>
      </c>
      <c r="B202" s="170"/>
      <c r="C202" s="167"/>
      <c r="D202" s="167"/>
      <c r="E202" s="167"/>
      <c r="F202" s="167"/>
      <c r="G202" s="167"/>
      <c r="H202" s="167"/>
      <c r="I202" s="167"/>
      <c r="J202" s="167"/>
      <c r="K202" s="167"/>
      <c r="L202" s="167"/>
      <c r="M202" s="167"/>
      <c r="N202" s="167"/>
      <c r="O202" s="167"/>
      <c r="P202" s="168"/>
      <c r="Q202" s="168"/>
      <c r="R202" s="169"/>
      <c r="S202" s="169"/>
      <c r="T202" s="169"/>
      <c r="U202" s="134"/>
      <c r="V202" s="135"/>
      <c r="W202" s="135"/>
      <c r="X202" s="136"/>
      <c r="Y202" s="132"/>
      <c r="Z202" s="133"/>
      <c r="AA202" s="133"/>
      <c r="AB202" s="186"/>
      <c r="AC202" s="186"/>
      <c r="AD202" s="185"/>
      <c r="AE202" s="185"/>
      <c r="AF202" s="185"/>
      <c r="AG202" s="187">
        <f t="shared" si="10"/>
        <v>0</v>
      </c>
      <c r="AH202" s="187"/>
      <c r="AI202" s="187"/>
      <c r="AJ202" s="53"/>
      <c r="AK202" s="188"/>
      <c r="AL202" s="188"/>
      <c r="AM202" s="186"/>
      <c r="AN202" s="186"/>
      <c r="AO202" s="185"/>
      <c r="AP202" s="185"/>
      <c r="AQ202" s="185"/>
      <c r="AR202" s="187">
        <f t="shared" si="11"/>
        <v>0</v>
      </c>
      <c r="AS202" s="187"/>
      <c r="AT202" s="200"/>
      <c r="AU202" s="137"/>
      <c r="AV202" s="135"/>
      <c r="AW202" s="135"/>
      <c r="AX202" s="135"/>
      <c r="AY202" s="135"/>
      <c r="AZ202" s="136"/>
    </row>
    <row r="203" spans="1:52" ht="36" customHeight="1" x14ac:dyDescent="0.2">
      <c r="A203" s="73">
        <v>185</v>
      </c>
      <c r="B203" s="170"/>
      <c r="C203" s="167"/>
      <c r="D203" s="167"/>
      <c r="E203" s="167"/>
      <c r="F203" s="167"/>
      <c r="G203" s="167"/>
      <c r="H203" s="167"/>
      <c r="I203" s="167"/>
      <c r="J203" s="167"/>
      <c r="K203" s="167"/>
      <c r="L203" s="167"/>
      <c r="M203" s="167"/>
      <c r="N203" s="167"/>
      <c r="O203" s="167"/>
      <c r="P203" s="168"/>
      <c r="Q203" s="168"/>
      <c r="R203" s="169"/>
      <c r="S203" s="169"/>
      <c r="T203" s="169"/>
      <c r="U203" s="134"/>
      <c r="V203" s="135"/>
      <c r="W203" s="135"/>
      <c r="X203" s="136"/>
      <c r="Y203" s="132"/>
      <c r="Z203" s="133"/>
      <c r="AA203" s="133"/>
      <c r="AB203" s="186"/>
      <c r="AC203" s="186"/>
      <c r="AD203" s="185"/>
      <c r="AE203" s="185"/>
      <c r="AF203" s="185"/>
      <c r="AG203" s="187">
        <f t="shared" si="10"/>
        <v>0</v>
      </c>
      <c r="AH203" s="187"/>
      <c r="AI203" s="187"/>
      <c r="AJ203" s="53"/>
      <c r="AK203" s="188"/>
      <c r="AL203" s="188"/>
      <c r="AM203" s="186"/>
      <c r="AN203" s="186"/>
      <c r="AO203" s="185"/>
      <c r="AP203" s="185"/>
      <c r="AQ203" s="185"/>
      <c r="AR203" s="187">
        <f t="shared" si="11"/>
        <v>0</v>
      </c>
      <c r="AS203" s="187"/>
      <c r="AT203" s="200"/>
      <c r="AU203" s="137"/>
      <c r="AV203" s="135"/>
      <c r="AW203" s="135"/>
      <c r="AX203" s="135"/>
      <c r="AY203" s="135"/>
      <c r="AZ203" s="136"/>
    </row>
    <row r="204" spans="1:52" ht="36" customHeight="1" x14ac:dyDescent="0.2">
      <c r="A204" s="73">
        <v>186</v>
      </c>
      <c r="B204" s="170"/>
      <c r="C204" s="167"/>
      <c r="D204" s="167"/>
      <c r="E204" s="167"/>
      <c r="F204" s="167"/>
      <c r="G204" s="167"/>
      <c r="H204" s="167"/>
      <c r="I204" s="167"/>
      <c r="J204" s="167"/>
      <c r="K204" s="167"/>
      <c r="L204" s="167"/>
      <c r="M204" s="167"/>
      <c r="N204" s="167"/>
      <c r="O204" s="167"/>
      <c r="P204" s="168"/>
      <c r="Q204" s="168"/>
      <c r="R204" s="169"/>
      <c r="S204" s="169"/>
      <c r="T204" s="169"/>
      <c r="U204" s="134"/>
      <c r="V204" s="135"/>
      <c r="W204" s="135"/>
      <c r="X204" s="136"/>
      <c r="Y204" s="132"/>
      <c r="Z204" s="133"/>
      <c r="AA204" s="133"/>
      <c r="AB204" s="186"/>
      <c r="AC204" s="186"/>
      <c r="AD204" s="185"/>
      <c r="AE204" s="185"/>
      <c r="AF204" s="185"/>
      <c r="AG204" s="187">
        <f t="shared" si="10"/>
        <v>0</v>
      </c>
      <c r="AH204" s="187"/>
      <c r="AI204" s="187"/>
      <c r="AJ204" s="53"/>
      <c r="AK204" s="188"/>
      <c r="AL204" s="188"/>
      <c r="AM204" s="186"/>
      <c r="AN204" s="186"/>
      <c r="AO204" s="185"/>
      <c r="AP204" s="185"/>
      <c r="AQ204" s="185"/>
      <c r="AR204" s="187">
        <f t="shared" si="11"/>
        <v>0</v>
      </c>
      <c r="AS204" s="187"/>
      <c r="AT204" s="200"/>
      <c r="AU204" s="137"/>
      <c r="AV204" s="135"/>
      <c r="AW204" s="135"/>
      <c r="AX204" s="135"/>
      <c r="AY204" s="135"/>
      <c r="AZ204" s="136"/>
    </row>
    <row r="205" spans="1:52" ht="36" customHeight="1" x14ac:dyDescent="0.2">
      <c r="A205" s="73">
        <v>187</v>
      </c>
      <c r="B205" s="170"/>
      <c r="C205" s="167"/>
      <c r="D205" s="167"/>
      <c r="E205" s="167"/>
      <c r="F205" s="167"/>
      <c r="G205" s="167"/>
      <c r="H205" s="167"/>
      <c r="I205" s="167"/>
      <c r="J205" s="167"/>
      <c r="K205" s="167"/>
      <c r="L205" s="167"/>
      <c r="M205" s="167"/>
      <c r="N205" s="167"/>
      <c r="O205" s="167"/>
      <c r="P205" s="168"/>
      <c r="Q205" s="168"/>
      <c r="R205" s="169"/>
      <c r="S205" s="169"/>
      <c r="T205" s="169"/>
      <c r="U205" s="134"/>
      <c r="V205" s="135"/>
      <c r="W205" s="135"/>
      <c r="X205" s="136"/>
      <c r="Y205" s="132"/>
      <c r="Z205" s="133"/>
      <c r="AA205" s="133"/>
      <c r="AB205" s="186"/>
      <c r="AC205" s="186"/>
      <c r="AD205" s="185"/>
      <c r="AE205" s="185"/>
      <c r="AF205" s="185"/>
      <c r="AG205" s="187">
        <f t="shared" si="10"/>
        <v>0</v>
      </c>
      <c r="AH205" s="187"/>
      <c r="AI205" s="187"/>
      <c r="AJ205" s="53"/>
      <c r="AK205" s="188"/>
      <c r="AL205" s="188"/>
      <c r="AM205" s="186"/>
      <c r="AN205" s="186"/>
      <c r="AO205" s="185"/>
      <c r="AP205" s="185"/>
      <c r="AQ205" s="185"/>
      <c r="AR205" s="187">
        <f t="shared" si="11"/>
        <v>0</v>
      </c>
      <c r="AS205" s="187"/>
      <c r="AT205" s="200"/>
      <c r="AU205" s="137"/>
      <c r="AV205" s="135"/>
      <c r="AW205" s="135"/>
      <c r="AX205" s="135"/>
      <c r="AY205" s="135"/>
      <c r="AZ205" s="136"/>
    </row>
    <row r="206" spans="1:52" ht="36" customHeight="1" thickBot="1" x14ac:dyDescent="0.25">
      <c r="A206" s="73">
        <v>188</v>
      </c>
      <c r="B206" s="196"/>
      <c r="C206" s="197"/>
      <c r="D206" s="197"/>
      <c r="E206" s="197"/>
      <c r="F206" s="197"/>
      <c r="G206" s="197"/>
      <c r="H206" s="197"/>
      <c r="I206" s="197"/>
      <c r="J206" s="197"/>
      <c r="K206" s="197"/>
      <c r="L206" s="197"/>
      <c r="M206" s="197"/>
      <c r="N206" s="197"/>
      <c r="O206" s="197"/>
      <c r="P206" s="198"/>
      <c r="Q206" s="198"/>
      <c r="R206" s="199"/>
      <c r="S206" s="199"/>
      <c r="T206" s="199"/>
      <c r="U206" s="193"/>
      <c r="V206" s="139"/>
      <c r="W206" s="139"/>
      <c r="X206" s="140"/>
      <c r="Y206" s="194"/>
      <c r="Z206" s="195"/>
      <c r="AA206" s="195"/>
      <c r="AB206" s="190"/>
      <c r="AC206" s="190"/>
      <c r="AD206" s="189"/>
      <c r="AE206" s="189"/>
      <c r="AF206" s="189"/>
      <c r="AG206" s="191">
        <f t="shared" si="10"/>
        <v>0</v>
      </c>
      <c r="AH206" s="191"/>
      <c r="AI206" s="191"/>
      <c r="AJ206" s="54"/>
      <c r="AK206" s="192"/>
      <c r="AL206" s="192"/>
      <c r="AM206" s="178"/>
      <c r="AN206" s="178"/>
      <c r="AO206" s="177"/>
      <c r="AP206" s="177"/>
      <c r="AQ206" s="177"/>
      <c r="AR206" s="179">
        <f t="shared" si="11"/>
        <v>0</v>
      </c>
      <c r="AS206" s="179"/>
      <c r="AT206" s="180"/>
      <c r="AU206" s="138"/>
      <c r="AV206" s="139"/>
      <c r="AW206" s="139"/>
      <c r="AX206" s="139"/>
      <c r="AY206" s="139"/>
      <c r="AZ206" s="140"/>
    </row>
    <row r="207" spans="1:52" ht="12" customHeight="1" thickTop="1" thickBot="1" x14ac:dyDescent="0.25">
      <c r="B207" s="48"/>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51"/>
    </row>
    <row r="208" spans="1:52" ht="36" customHeight="1" thickTop="1" x14ac:dyDescent="0.2">
      <c r="B208" s="28"/>
      <c r="C208" s="28"/>
      <c r="D208" s="29"/>
      <c r="E208" s="29"/>
      <c r="F208" s="30"/>
      <c r="G208" s="30"/>
      <c r="H208" s="22"/>
      <c r="K208" s="26"/>
      <c r="O208" s="27"/>
      <c r="AD208" s="127" t="s">
        <v>0</v>
      </c>
      <c r="AE208" s="127"/>
      <c r="AF208" s="128"/>
      <c r="AG208" s="234">
        <f>SUM(AG19:AI206)</f>
        <v>0</v>
      </c>
      <c r="AH208" s="235"/>
      <c r="AI208" s="235"/>
      <c r="AO208" s="127" t="s">
        <v>0</v>
      </c>
      <c r="AP208" s="127"/>
      <c r="AQ208" s="128"/>
      <c r="AR208" s="234">
        <f>SUM(AR19:AT206)</f>
        <v>0</v>
      </c>
      <c r="AS208" s="235"/>
      <c r="AT208" s="235"/>
    </row>
  </sheetData>
  <sheetProtection algorithmName="SHA-512" hashValue="Bxlfy/XFbbGvCEn6JmdLwBQviyG+UsvhFuxvn7nSTsxCGLAjkMmooSQgCduzqvzA6ZKGieCiw9iixwgQiHmBdA==" saltValue="Fjo8n3CKX86Db5lvEDfxBw==" spinCount="100000" sheet="1" objects="1" scenarios="1" selectLockedCells="1"/>
  <mergeCells count="2885">
    <mergeCell ref="Q8:T8"/>
    <mergeCell ref="U8:W8"/>
    <mergeCell ref="X8:Z8"/>
    <mergeCell ref="B9:C9"/>
    <mergeCell ref="D9:G9"/>
    <mergeCell ref="H9:J9"/>
    <mergeCell ref="K9:M9"/>
    <mergeCell ref="O9:P9"/>
    <mergeCell ref="Q9:T9"/>
    <mergeCell ref="U9:W9"/>
    <mergeCell ref="X9:Z9"/>
    <mergeCell ref="B8:C8"/>
    <mergeCell ref="D8:G8"/>
    <mergeCell ref="H8:J8"/>
    <mergeCell ref="K8:M8"/>
    <mergeCell ref="O8:P8"/>
    <mergeCell ref="O6:P6"/>
    <mergeCell ref="Q6:T6"/>
    <mergeCell ref="U6:W6"/>
    <mergeCell ref="X6:Z6"/>
    <mergeCell ref="B7:C7"/>
    <mergeCell ref="D7:G7"/>
    <mergeCell ref="H7:J7"/>
    <mergeCell ref="K7:M7"/>
    <mergeCell ref="O7:P7"/>
    <mergeCell ref="Q7:T7"/>
    <mergeCell ref="U7:W7"/>
    <mergeCell ref="X7:Z7"/>
    <mergeCell ref="B6:C6"/>
    <mergeCell ref="D6:G6"/>
    <mergeCell ref="H6:J6"/>
    <mergeCell ref="K6:M6"/>
    <mergeCell ref="AK16:AT16"/>
    <mergeCell ref="AU16:AZ18"/>
    <mergeCell ref="AK17:AT17"/>
    <mergeCell ref="Y18:AA18"/>
    <mergeCell ref="Q10:T10"/>
    <mergeCell ref="U10:W10"/>
    <mergeCell ref="X10:Z10"/>
    <mergeCell ref="B16:E18"/>
    <mergeCell ref="F16:I18"/>
    <mergeCell ref="J16:O18"/>
    <mergeCell ref="P16:Q18"/>
    <mergeCell ref="R16:T18"/>
    <mergeCell ref="AB18:AC18"/>
    <mergeCell ref="AD18:AF18"/>
    <mergeCell ref="B10:C10"/>
    <mergeCell ref="D10:G10"/>
    <mergeCell ref="H10:J10"/>
    <mergeCell ref="K10:M10"/>
    <mergeCell ref="O10:P10"/>
    <mergeCell ref="B20:E20"/>
    <mergeCell ref="F20:I20"/>
    <mergeCell ref="J20:O20"/>
    <mergeCell ref="P20:Q20"/>
    <mergeCell ref="R20:T20"/>
    <mergeCell ref="U19:X19"/>
    <mergeCell ref="Y19:AA19"/>
    <mergeCell ref="AB19:AC19"/>
    <mergeCell ref="AD19:AF19"/>
    <mergeCell ref="AG19:AI19"/>
    <mergeCell ref="B19:E19"/>
    <mergeCell ref="F19:I19"/>
    <mergeCell ref="J19:O19"/>
    <mergeCell ref="P19:Q19"/>
    <mergeCell ref="R19:T19"/>
    <mergeCell ref="U16:X18"/>
    <mergeCell ref="Y16:AI17"/>
    <mergeCell ref="B23:E23"/>
    <mergeCell ref="F23:I23"/>
    <mergeCell ref="J23:O23"/>
    <mergeCell ref="P23:Q23"/>
    <mergeCell ref="R23:T23"/>
    <mergeCell ref="U22:X22"/>
    <mergeCell ref="Y22:AA22"/>
    <mergeCell ref="AB22:AC22"/>
    <mergeCell ref="AD22:AF22"/>
    <mergeCell ref="AG22:AI22"/>
    <mergeCell ref="B22:E22"/>
    <mergeCell ref="F22:I22"/>
    <mergeCell ref="J22:O22"/>
    <mergeCell ref="P22:Q22"/>
    <mergeCell ref="R22:T22"/>
    <mergeCell ref="B21:E21"/>
    <mergeCell ref="F21:I21"/>
    <mergeCell ref="J21:O21"/>
    <mergeCell ref="P21:Q21"/>
    <mergeCell ref="R21:T21"/>
    <mergeCell ref="Y21:AA21"/>
    <mergeCell ref="AB21:AC21"/>
    <mergeCell ref="AD21:AF21"/>
    <mergeCell ref="AG21:AI21"/>
    <mergeCell ref="AB23:AC23"/>
    <mergeCell ref="AD23:AF23"/>
    <mergeCell ref="AG23:AI23"/>
    <mergeCell ref="B26:E26"/>
    <mergeCell ref="F26:I26"/>
    <mergeCell ref="J26:O26"/>
    <mergeCell ref="P26:Q26"/>
    <mergeCell ref="R26:T26"/>
    <mergeCell ref="U25:X25"/>
    <mergeCell ref="Y25:AA25"/>
    <mergeCell ref="AB25:AC25"/>
    <mergeCell ref="AD25:AF25"/>
    <mergeCell ref="AG25:AI25"/>
    <mergeCell ref="B25:E25"/>
    <mergeCell ref="F25:I25"/>
    <mergeCell ref="J25:O25"/>
    <mergeCell ref="P25:Q25"/>
    <mergeCell ref="R25:T25"/>
    <mergeCell ref="B24:E24"/>
    <mergeCell ref="F24:I24"/>
    <mergeCell ref="J24:O24"/>
    <mergeCell ref="P24:Q24"/>
    <mergeCell ref="R24:T24"/>
    <mergeCell ref="B29:E29"/>
    <mergeCell ref="F29:I29"/>
    <mergeCell ref="J29:O29"/>
    <mergeCell ref="P29:Q29"/>
    <mergeCell ref="R29:T29"/>
    <mergeCell ref="U28:X28"/>
    <mergeCell ref="Y28:AA28"/>
    <mergeCell ref="AB28:AC28"/>
    <mergeCell ref="AD28:AF28"/>
    <mergeCell ref="AG28:AI28"/>
    <mergeCell ref="B28:E28"/>
    <mergeCell ref="F28:I28"/>
    <mergeCell ref="J28:O28"/>
    <mergeCell ref="P28:Q28"/>
    <mergeCell ref="R28:T28"/>
    <mergeCell ref="B27:E27"/>
    <mergeCell ref="F27:I27"/>
    <mergeCell ref="J27:O27"/>
    <mergeCell ref="P27:Q27"/>
    <mergeCell ref="R27:T27"/>
    <mergeCell ref="B32:E32"/>
    <mergeCell ref="F32:I32"/>
    <mergeCell ref="J32:O32"/>
    <mergeCell ref="P32:Q32"/>
    <mergeCell ref="R32:T32"/>
    <mergeCell ref="U31:X31"/>
    <mergeCell ref="Y31:AA31"/>
    <mergeCell ref="AB31:AC31"/>
    <mergeCell ref="AD31:AF31"/>
    <mergeCell ref="AG31:AI31"/>
    <mergeCell ref="B31:E31"/>
    <mergeCell ref="F31:I31"/>
    <mergeCell ref="J31:O31"/>
    <mergeCell ref="P31:Q31"/>
    <mergeCell ref="R31:T31"/>
    <mergeCell ref="B30:E30"/>
    <mergeCell ref="F30:I30"/>
    <mergeCell ref="J30:O30"/>
    <mergeCell ref="P30:Q30"/>
    <mergeCell ref="R30:T30"/>
    <mergeCell ref="B35:E35"/>
    <mergeCell ref="F35:I35"/>
    <mergeCell ref="J35:O35"/>
    <mergeCell ref="P35:Q35"/>
    <mergeCell ref="R35:T35"/>
    <mergeCell ref="U34:X34"/>
    <mergeCell ref="Y34:AA34"/>
    <mergeCell ref="AB34:AC34"/>
    <mergeCell ref="AD34:AF34"/>
    <mergeCell ref="AG34:AI34"/>
    <mergeCell ref="B34:E34"/>
    <mergeCell ref="F34:I34"/>
    <mergeCell ref="J34:O34"/>
    <mergeCell ref="P34:Q34"/>
    <mergeCell ref="R34:T34"/>
    <mergeCell ref="B33:E33"/>
    <mergeCell ref="F33:I33"/>
    <mergeCell ref="J33:O33"/>
    <mergeCell ref="P33:Q33"/>
    <mergeCell ref="R33:T33"/>
    <mergeCell ref="B38:E38"/>
    <mergeCell ref="F38:I38"/>
    <mergeCell ref="J38:O38"/>
    <mergeCell ref="P38:Q38"/>
    <mergeCell ref="R38:T38"/>
    <mergeCell ref="U37:X37"/>
    <mergeCell ref="Y37:AA37"/>
    <mergeCell ref="AB37:AC37"/>
    <mergeCell ref="AD37:AF37"/>
    <mergeCell ref="AG37:AI37"/>
    <mergeCell ref="B37:E37"/>
    <mergeCell ref="F37:I37"/>
    <mergeCell ref="J37:O37"/>
    <mergeCell ref="P37:Q37"/>
    <mergeCell ref="R37:T37"/>
    <mergeCell ref="B36:E36"/>
    <mergeCell ref="F36:I36"/>
    <mergeCell ref="J36:O36"/>
    <mergeCell ref="P36:Q36"/>
    <mergeCell ref="R36:T36"/>
    <mergeCell ref="B41:E41"/>
    <mergeCell ref="F41:I41"/>
    <mergeCell ref="J41:O41"/>
    <mergeCell ref="P41:Q41"/>
    <mergeCell ref="R41:T41"/>
    <mergeCell ref="U40:X40"/>
    <mergeCell ref="Y40:AA40"/>
    <mergeCell ref="AB40:AC40"/>
    <mergeCell ref="AD40:AF40"/>
    <mergeCell ref="AG40:AI40"/>
    <mergeCell ref="B40:E40"/>
    <mergeCell ref="F40:I40"/>
    <mergeCell ref="J40:O40"/>
    <mergeCell ref="P40:Q40"/>
    <mergeCell ref="R40:T40"/>
    <mergeCell ref="B39:E39"/>
    <mergeCell ref="F39:I39"/>
    <mergeCell ref="J39:O39"/>
    <mergeCell ref="P39:Q39"/>
    <mergeCell ref="R39:T39"/>
    <mergeCell ref="B44:E44"/>
    <mergeCell ref="F44:I44"/>
    <mergeCell ref="J44:O44"/>
    <mergeCell ref="P44:Q44"/>
    <mergeCell ref="R44:T44"/>
    <mergeCell ref="U43:X43"/>
    <mergeCell ref="Y43:AA43"/>
    <mergeCell ref="AB43:AC43"/>
    <mergeCell ref="AD43:AF43"/>
    <mergeCell ref="AG43:AI43"/>
    <mergeCell ref="B43:E43"/>
    <mergeCell ref="F43:I43"/>
    <mergeCell ref="J43:O43"/>
    <mergeCell ref="P43:Q43"/>
    <mergeCell ref="R43:T43"/>
    <mergeCell ref="B42:E42"/>
    <mergeCell ref="F42:I42"/>
    <mergeCell ref="J42:O42"/>
    <mergeCell ref="P42:Q42"/>
    <mergeCell ref="R42:T42"/>
    <mergeCell ref="B47:E47"/>
    <mergeCell ref="F47:I47"/>
    <mergeCell ref="J47:O47"/>
    <mergeCell ref="P47:Q47"/>
    <mergeCell ref="R47:T47"/>
    <mergeCell ref="U46:X46"/>
    <mergeCell ref="Y46:AA46"/>
    <mergeCell ref="AB46:AC46"/>
    <mergeCell ref="AD46:AF46"/>
    <mergeCell ref="AG46:AI46"/>
    <mergeCell ref="B46:E46"/>
    <mergeCell ref="F46:I46"/>
    <mergeCell ref="J46:O46"/>
    <mergeCell ref="P46:Q46"/>
    <mergeCell ref="R46:T46"/>
    <mergeCell ref="B45:E45"/>
    <mergeCell ref="F45:I45"/>
    <mergeCell ref="J45:O45"/>
    <mergeCell ref="P45:Q45"/>
    <mergeCell ref="R45:T45"/>
    <mergeCell ref="B50:E50"/>
    <mergeCell ref="F50:I50"/>
    <mergeCell ref="J50:O50"/>
    <mergeCell ref="P50:Q50"/>
    <mergeCell ref="R50:T50"/>
    <mergeCell ref="U49:X49"/>
    <mergeCell ref="Y49:AA49"/>
    <mergeCell ref="AB49:AC49"/>
    <mergeCell ref="AD49:AF49"/>
    <mergeCell ref="AG49:AI49"/>
    <mergeCell ref="B49:E49"/>
    <mergeCell ref="F49:I49"/>
    <mergeCell ref="J49:O49"/>
    <mergeCell ref="P49:Q49"/>
    <mergeCell ref="R49:T49"/>
    <mergeCell ref="B48:E48"/>
    <mergeCell ref="F48:I48"/>
    <mergeCell ref="J48:O48"/>
    <mergeCell ref="P48:Q48"/>
    <mergeCell ref="R48:T48"/>
    <mergeCell ref="B53:E53"/>
    <mergeCell ref="F53:I53"/>
    <mergeCell ref="J53:O53"/>
    <mergeCell ref="P53:Q53"/>
    <mergeCell ref="R53:T53"/>
    <mergeCell ref="U52:X52"/>
    <mergeCell ref="Y52:AA52"/>
    <mergeCell ref="AB52:AC52"/>
    <mergeCell ref="AD52:AF52"/>
    <mergeCell ref="AG52:AI52"/>
    <mergeCell ref="B52:E52"/>
    <mergeCell ref="F52:I52"/>
    <mergeCell ref="J52:O52"/>
    <mergeCell ref="P52:Q52"/>
    <mergeCell ref="R52:T52"/>
    <mergeCell ref="B51:E51"/>
    <mergeCell ref="F51:I51"/>
    <mergeCell ref="J51:O51"/>
    <mergeCell ref="P51:Q51"/>
    <mergeCell ref="R51:T51"/>
    <mergeCell ref="B56:E56"/>
    <mergeCell ref="F56:I56"/>
    <mergeCell ref="J56:O56"/>
    <mergeCell ref="P56:Q56"/>
    <mergeCell ref="R56:T56"/>
    <mergeCell ref="U55:X55"/>
    <mergeCell ref="Y55:AA55"/>
    <mergeCell ref="AB55:AC55"/>
    <mergeCell ref="AD55:AF55"/>
    <mergeCell ref="AG55:AI55"/>
    <mergeCell ref="B55:E55"/>
    <mergeCell ref="F55:I55"/>
    <mergeCell ref="J55:O55"/>
    <mergeCell ref="P55:Q55"/>
    <mergeCell ref="R55:T55"/>
    <mergeCell ref="B54:E54"/>
    <mergeCell ref="F54:I54"/>
    <mergeCell ref="J54:O54"/>
    <mergeCell ref="P54:Q54"/>
    <mergeCell ref="R54:T54"/>
    <mergeCell ref="B59:E59"/>
    <mergeCell ref="F59:I59"/>
    <mergeCell ref="J59:O59"/>
    <mergeCell ref="P59:Q59"/>
    <mergeCell ref="R59:T59"/>
    <mergeCell ref="U58:X58"/>
    <mergeCell ref="Y58:AA58"/>
    <mergeCell ref="AB58:AC58"/>
    <mergeCell ref="AD58:AF58"/>
    <mergeCell ref="AG58:AI58"/>
    <mergeCell ref="B58:E58"/>
    <mergeCell ref="F58:I58"/>
    <mergeCell ref="J58:O58"/>
    <mergeCell ref="P58:Q58"/>
    <mergeCell ref="R58:T58"/>
    <mergeCell ref="B57:E57"/>
    <mergeCell ref="F57:I57"/>
    <mergeCell ref="J57:O57"/>
    <mergeCell ref="P57:Q57"/>
    <mergeCell ref="R57:T57"/>
    <mergeCell ref="B62:E62"/>
    <mergeCell ref="F62:I62"/>
    <mergeCell ref="J62:O62"/>
    <mergeCell ref="P62:Q62"/>
    <mergeCell ref="R62:T62"/>
    <mergeCell ref="U61:X61"/>
    <mergeCell ref="Y61:AA61"/>
    <mergeCell ref="AB61:AC61"/>
    <mergeCell ref="AD61:AF61"/>
    <mergeCell ref="AG61:AI61"/>
    <mergeCell ref="B61:E61"/>
    <mergeCell ref="F61:I61"/>
    <mergeCell ref="J61:O61"/>
    <mergeCell ref="P61:Q61"/>
    <mergeCell ref="R61:T61"/>
    <mergeCell ref="B60:E60"/>
    <mergeCell ref="F60:I60"/>
    <mergeCell ref="J60:O60"/>
    <mergeCell ref="P60:Q60"/>
    <mergeCell ref="R60:T60"/>
    <mergeCell ref="B65:E65"/>
    <mergeCell ref="F65:I65"/>
    <mergeCell ref="J65:O65"/>
    <mergeCell ref="P65:Q65"/>
    <mergeCell ref="R65:T65"/>
    <mergeCell ref="U64:X64"/>
    <mergeCell ref="Y64:AA64"/>
    <mergeCell ref="AB64:AC64"/>
    <mergeCell ref="AD64:AF64"/>
    <mergeCell ref="AG64:AI64"/>
    <mergeCell ref="B64:E64"/>
    <mergeCell ref="F64:I64"/>
    <mergeCell ref="J64:O64"/>
    <mergeCell ref="P64:Q64"/>
    <mergeCell ref="R64:T64"/>
    <mergeCell ref="B63:E63"/>
    <mergeCell ref="F63:I63"/>
    <mergeCell ref="J63:O63"/>
    <mergeCell ref="P63:Q63"/>
    <mergeCell ref="R63:T63"/>
    <mergeCell ref="B68:E68"/>
    <mergeCell ref="F68:I68"/>
    <mergeCell ref="J68:O68"/>
    <mergeCell ref="P68:Q68"/>
    <mergeCell ref="R68:T68"/>
    <mergeCell ref="U67:X67"/>
    <mergeCell ref="Y67:AA67"/>
    <mergeCell ref="AB67:AC67"/>
    <mergeCell ref="AD67:AF67"/>
    <mergeCell ref="AG67:AI67"/>
    <mergeCell ref="B67:E67"/>
    <mergeCell ref="F67:I67"/>
    <mergeCell ref="J67:O67"/>
    <mergeCell ref="P67:Q67"/>
    <mergeCell ref="R67:T67"/>
    <mergeCell ref="B66:E66"/>
    <mergeCell ref="F66:I66"/>
    <mergeCell ref="J66:O66"/>
    <mergeCell ref="P66:Q66"/>
    <mergeCell ref="R66:T66"/>
    <mergeCell ref="B71:E71"/>
    <mergeCell ref="F71:I71"/>
    <mergeCell ref="J71:O71"/>
    <mergeCell ref="P71:Q71"/>
    <mergeCell ref="R71:T71"/>
    <mergeCell ref="U70:X70"/>
    <mergeCell ref="Y70:AA70"/>
    <mergeCell ref="AB70:AC70"/>
    <mergeCell ref="AD70:AF70"/>
    <mergeCell ref="AG70:AI70"/>
    <mergeCell ref="B70:E70"/>
    <mergeCell ref="F70:I70"/>
    <mergeCell ref="J70:O70"/>
    <mergeCell ref="P70:Q70"/>
    <mergeCell ref="R70:T70"/>
    <mergeCell ref="B69:E69"/>
    <mergeCell ref="F69:I69"/>
    <mergeCell ref="J69:O69"/>
    <mergeCell ref="P69:Q69"/>
    <mergeCell ref="R69:T69"/>
    <mergeCell ref="B74:E74"/>
    <mergeCell ref="F74:I74"/>
    <mergeCell ref="J74:O74"/>
    <mergeCell ref="P74:Q74"/>
    <mergeCell ref="R74:T74"/>
    <mergeCell ref="U73:X73"/>
    <mergeCell ref="Y73:AA73"/>
    <mergeCell ref="AB73:AC73"/>
    <mergeCell ref="AD73:AF73"/>
    <mergeCell ref="AG73:AI73"/>
    <mergeCell ref="B73:E73"/>
    <mergeCell ref="F73:I73"/>
    <mergeCell ref="J73:O73"/>
    <mergeCell ref="P73:Q73"/>
    <mergeCell ref="R73:T73"/>
    <mergeCell ref="B72:E72"/>
    <mergeCell ref="F72:I72"/>
    <mergeCell ref="J72:O72"/>
    <mergeCell ref="P72:Q72"/>
    <mergeCell ref="R72:T72"/>
    <mergeCell ref="B77:E77"/>
    <mergeCell ref="F77:I77"/>
    <mergeCell ref="J77:O77"/>
    <mergeCell ref="P77:Q77"/>
    <mergeCell ref="R77:T77"/>
    <mergeCell ref="U76:X76"/>
    <mergeCell ref="Y76:AA76"/>
    <mergeCell ref="AB76:AC76"/>
    <mergeCell ref="AD76:AF76"/>
    <mergeCell ref="AG76:AI76"/>
    <mergeCell ref="B76:E76"/>
    <mergeCell ref="F76:I76"/>
    <mergeCell ref="J76:O76"/>
    <mergeCell ref="P76:Q76"/>
    <mergeCell ref="R76:T76"/>
    <mergeCell ref="B75:E75"/>
    <mergeCell ref="F75:I75"/>
    <mergeCell ref="J75:O75"/>
    <mergeCell ref="P75:Q75"/>
    <mergeCell ref="R75:T75"/>
    <mergeCell ref="B80:E80"/>
    <mergeCell ref="F80:I80"/>
    <mergeCell ref="J80:O80"/>
    <mergeCell ref="P80:Q80"/>
    <mergeCell ref="R80:T80"/>
    <mergeCell ref="U79:X79"/>
    <mergeCell ref="Y79:AA79"/>
    <mergeCell ref="AB79:AC79"/>
    <mergeCell ref="AD79:AF79"/>
    <mergeCell ref="AG79:AI79"/>
    <mergeCell ref="B79:E79"/>
    <mergeCell ref="F79:I79"/>
    <mergeCell ref="J79:O79"/>
    <mergeCell ref="P79:Q79"/>
    <mergeCell ref="R79:T79"/>
    <mergeCell ref="B78:E78"/>
    <mergeCell ref="F78:I78"/>
    <mergeCell ref="J78:O78"/>
    <mergeCell ref="P78:Q78"/>
    <mergeCell ref="R78:T78"/>
    <mergeCell ref="B83:E83"/>
    <mergeCell ref="F83:I83"/>
    <mergeCell ref="J83:O83"/>
    <mergeCell ref="P83:Q83"/>
    <mergeCell ref="R83:T83"/>
    <mergeCell ref="U82:X82"/>
    <mergeCell ref="Y82:AA82"/>
    <mergeCell ref="AB82:AC82"/>
    <mergeCell ref="AD82:AF82"/>
    <mergeCell ref="AG82:AI82"/>
    <mergeCell ref="B82:E82"/>
    <mergeCell ref="F82:I82"/>
    <mergeCell ref="J82:O82"/>
    <mergeCell ref="P82:Q82"/>
    <mergeCell ref="R82:T82"/>
    <mergeCell ref="B81:E81"/>
    <mergeCell ref="F81:I81"/>
    <mergeCell ref="J81:O81"/>
    <mergeCell ref="P81:Q81"/>
    <mergeCell ref="R81:T81"/>
    <mergeCell ref="B86:E86"/>
    <mergeCell ref="F86:I86"/>
    <mergeCell ref="J86:O86"/>
    <mergeCell ref="P86:Q86"/>
    <mergeCell ref="R86:T86"/>
    <mergeCell ref="U85:X85"/>
    <mergeCell ref="Y85:AA85"/>
    <mergeCell ref="AB85:AC85"/>
    <mergeCell ref="AD85:AF85"/>
    <mergeCell ref="AG85:AI85"/>
    <mergeCell ref="B85:E85"/>
    <mergeCell ref="F85:I85"/>
    <mergeCell ref="J85:O85"/>
    <mergeCell ref="P85:Q85"/>
    <mergeCell ref="R85:T85"/>
    <mergeCell ref="B84:E84"/>
    <mergeCell ref="F84:I84"/>
    <mergeCell ref="J84:O84"/>
    <mergeCell ref="P84:Q84"/>
    <mergeCell ref="R84:T84"/>
    <mergeCell ref="B89:E89"/>
    <mergeCell ref="F89:I89"/>
    <mergeCell ref="J89:O89"/>
    <mergeCell ref="P89:Q89"/>
    <mergeCell ref="R89:T89"/>
    <mergeCell ref="U88:X88"/>
    <mergeCell ref="Y88:AA88"/>
    <mergeCell ref="AB88:AC88"/>
    <mergeCell ref="AD88:AF88"/>
    <mergeCell ref="AG88:AI88"/>
    <mergeCell ref="B88:E88"/>
    <mergeCell ref="F88:I88"/>
    <mergeCell ref="J88:O88"/>
    <mergeCell ref="P88:Q88"/>
    <mergeCell ref="R88:T88"/>
    <mergeCell ref="B87:E87"/>
    <mergeCell ref="F87:I87"/>
    <mergeCell ref="J87:O87"/>
    <mergeCell ref="P87:Q87"/>
    <mergeCell ref="R87:T87"/>
    <mergeCell ref="B92:E92"/>
    <mergeCell ref="F92:I92"/>
    <mergeCell ref="J92:O92"/>
    <mergeCell ref="P92:Q92"/>
    <mergeCell ref="R92:T92"/>
    <mergeCell ref="U91:X91"/>
    <mergeCell ref="Y91:AA91"/>
    <mergeCell ref="AB91:AC91"/>
    <mergeCell ref="AD91:AF91"/>
    <mergeCell ref="AG91:AI91"/>
    <mergeCell ref="B91:E91"/>
    <mergeCell ref="F91:I91"/>
    <mergeCell ref="J91:O91"/>
    <mergeCell ref="P91:Q91"/>
    <mergeCell ref="R91:T91"/>
    <mergeCell ref="B90:E90"/>
    <mergeCell ref="F90:I90"/>
    <mergeCell ref="J90:O90"/>
    <mergeCell ref="P90:Q90"/>
    <mergeCell ref="R90:T90"/>
    <mergeCell ref="B95:E95"/>
    <mergeCell ref="F95:I95"/>
    <mergeCell ref="J95:O95"/>
    <mergeCell ref="P95:Q95"/>
    <mergeCell ref="R95:T95"/>
    <mergeCell ref="U94:X94"/>
    <mergeCell ref="Y94:AA94"/>
    <mergeCell ref="AB94:AC94"/>
    <mergeCell ref="AD94:AF94"/>
    <mergeCell ref="AG94:AI94"/>
    <mergeCell ref="B94:E94"/>
    <mergeCell ref="F94:I94"/>
    <mergeCell ref="J94:O94"/>
    <mergeCell ref="P94:Q94"/>
    <mergeCell ref="R94:T94"/>
    <mergeCell ref="B93:E93"/>
    <mergeCell ref="F93:I93"/>
    <mergeCell ref="J93:O93"/>
    <mergeCell ref="P93:Q93"/>
    <mergeCell ref="R93:T93"/>
    <mergeCell ref="B98:E98"/>
    <mergeCell ref="F98:I98"/>
    <mergeCell ref="J98:O98"/>
    <mergeCell ref="P98:Q98"/>
    <mergeCell ref="R98:T98"/>
    <mergeCell ref="U97:X97"/>
    <mergeCell ref="Y97:AA97"/>
    <mergeCell ref="AB97:AC97"/>
    <mergeCell ref="AD97:AF97"/>
    <mergeCell ref="AG97:AI97"/>
    <mergeCell ref="B97:E97"/>
    <mergeCell ref="F97:I97"/>
    <mergeCell ref="J97:O97"/>
    <mergeCell ref="P97:Q97"/>
    <mergeCell ref="R97:T97"/>
    <mergeCell ref="B96:E96"/>
    <mergeCell ref="F96:I96"/>
    <mergeCell ref="J96:O96"/>
    <mergeCell ref="P96:Q96"/>
    <mergeCell ref="R96:T96"/>
    <mergeCell ref="B101:E101"/>
    <mergeCell ref="F101:I101"/>
    <mergeCell ref="J101:O101"/>
    <mergeCell ref="P101:Q101"/>
    <mergeCell ref="R101:T101"/>
    <mergeCell ref="U100:X100"/>
    <mergeCell ref="Y100:AA100"/>
    <mergeCell ref="AB100:AC100"/>
    <mergeCell ref="AD100:AF100"/>
    <mergeCell ref="AG100:AI100"/>
    <mergeCell ref="B100:E100"/>
    <mergeCell ref="F100:I100"/>
    <mergeCell ref="J100:O100"/>
    <mergeCell ref="P100:Q100"/>
    <mergeCell ref="R100:T100"/>
    <mergeCell ref="B99:E99"/>
    <mergeCell ref="F99:I99"/>
    <mergeCell ref="J99:O99"/>
    <mergeCell ref="P99:Q99"/>
    <mergeCell ref="R99:T99"/>
    <mergeCell ref="B104:E104"/>
    <mergeCell ref="F104:I104"/>
    <mergeCell ref="J104:O104"/>
    <mergeCell ref="P104:Q104"/>
    <mergeCell ref="R104:T104"/>
    <mergeCell ref="U103:X103"/>
    <mergeCell ref="Y103:AA103"/>
    <mergeCell ref="AB103:AC103"/>
    <mergeCell ref="AD103:AF103"/>
    <mergeCell ref="AG103:AI103"/>
    <mergeCell ref="B103:E103"/>
    <mergeCell ref="F103:I103"/>
    <mergeCell ref="J103:O103"/>
    <mergeCell ref="P103:Q103"/>
    <mergeCell ref="R103:T103"/>
    <mergeCell ref="B102:E102"/>
    <mergeCell ref="F102:I102"/>
    <mergeCell ref="J102:O102"/>
    <mergeCell ref="P102:Q102"/>
    <mergeCell ref="R102:T102"/>
    <mergeCell ref="B107:E107"/>
    <mergeCell ref="F107:I107"/>
    <mergeCell ref="J107:O107"/>
    <mergeCell ref="P107:Q107"/>
    <mergeCell ref="R107:T107"/>
    <mergeCell ref="U106:X106"/>
    <mergeCell ref="Y106:AA106"/>
    <mergeCell ref="AB106:AC106"/>
    <mergeCell ref="AD106:AF106"/>
    <mergeCell ref="AG106:AI106"/>
    <mergeCell ref="B106:E106"/>
    <mergeCell ref="F106:I106"/>
    <mergeCell ref="J106:O106"/>
    <mergeCell ref="P106:Q106"/>
    <mergeCell ref="R106:T106"/>
    <mergeCell ref="B105:E105"/>
    <mergeCell ref="F105:I105"/>
    <mergeCell ref="J105:O105"/>
    <mergeCell ref="P105:Q105"/>
    <mergeCell ref="R105:T105"/>
    <mergeCell ref="B110:E110"/>
    <mergeCell ref="F110:I110"/>
    <mergeCell ref="J110:O110"/>
    <mergeCell ref="P110:Q110"/>
    <mergeCell ref="R110:T110"/>
    <mergeCell ref="U109:X109"/>
    <mergeCell ref="Y109:AA109"/>
    <mergeCell ref="AB109:AC109"/>
    <mergeCell ref="AD109:AF109"/>
    <mergeCell ref="AG109:AI109"/>
    <mergeCell ref="B109:E109"/>
    <mergeCell ref="F109:I109"/>
    <mergeCell ref="J109:O109"/>
    <mergeCell ref="P109:Q109"/>
    <mergeCell ref="R109:T109"/>
    <mergeCell ref="B108:E108"/>
    <mergeCell ref="F108:I108"/>
    <mergeCell ref="J108:O108"/>
    <mergeCell ref="P108:Q108"/>
    <mergeCell ref="R108:T108"/>
    <mergeCell ref="B113:E113"/>
    <mergeCell ref="F113:I113"/>
    <mergeCell ref="J113:O113"/>
    <mergeCell ref="P113:Q113"/>
    <mergeCell ref="R113:T113"/>
    <mergeCell ref="U112:X112"/>
    <mergeCell ref="Y112:AA112"/>
    <mergeCell ref="AB112:AC112"/>
    <mergeCell ref="AD112:AF112"/>
    <mergeCell ref="AG112:AI112"/>
    <mergeCell ref="B112:E112"/>
    <mergeCell ref="F112:I112"/>
    <mergeCell ref="J112:O112"/>
    <mergeCell ref="P112:Q112"/>
    <mergeCell ref="R112:T112"/>
    <mergeCell ref="B111:E111"/>
    <mergeCell ref="F111:I111"/>
    <mergeCell ref="J111:O111"/>
    <mergeCell ref="P111:Q111"/>
    <mergeCell ref="R111:T111"/>
    <mergeCell ref="B116:E116"/>
    <mergeCell ref="F116:I116"/>
    <mergeCell ref="J116:O116"/>
    <mergeCell ref="P116:Q116"/>
    <mergeCell ref="R116:T116"/>
    <mergeCell ref="U115:X115"/>
    <mergeCell ref="Y115:AA115"/>
    <mergeCell ref="AB115:AC115"/>
    <mergeCell ref="AD115:AF115"/>
    <mergeCell ref="AG115:AI115"/>
    <mergeCell ref="B115:E115"/>
    <mergeCell ref="F115:I115"/>
    <mergeCell ref="J115:O115"/>
    <mergeCell ref="P115:Q115"/>
    <mergeCell ref="R115:T115"/>
    <mergeCell ref="B114:E114"/>
    <mergeCell ref="F114:I114"/>
    <mergeCell ref="J114:O114"/>
    <mergeCell ref="P114:Q114"/>
    <mergeCell ref="R114:T114"/>
    <mergeCell ref="B119:E119"/>
    <mergeCell ref="F119:I119"/>
    <mergeCell ref="J119:O119"/>
    <mergeCell ref="P119:Q119"/>
    <mergeCell ref="R119:T119"/>
    <mergeCell ref="U118:X118"/>
    <mergeCell ref="Y118:AA118"/>
    <mergeCell ref="AB118:AC118"/>
    <mergeCell ref="AD118:AF118"/>
    <mergeCell ref="AG118:AI118"/>
    <mergeCell ref="B118:E118"/>
    <mergeCell ref="F118:I118"/>
    <mergeCell ref="J118:O118"/>
    <mergeCell ref="P118:Q118"/>
    <mergeCell ref="R118:T118"/>
    <mergeCell ref="B117:E117"/>
    <mergeCell ref="F117:I117"/>
    <mergeCell ref="J117:O117"/>
    <mergeCell ref="P117:Q117"/>
    <mergeCell ref="R117:T117"/>
    <mergeCell ref="B122:E122"/>
    <mergeCell ref="F122:I122"/>
    <mergeCell ref="J122:O122"/>
    <mergeCell ref="P122:Q122"/>
    <mergeCell ref="R122:T122"/>
    <mergeCell ref="U121:X121"/>
    <mergeCell ref="Y121:AA121"/>
    <mergeCell ref="AB121:AC121"/>
    <mergeCell ref="AD121:AF121"/>
    <mergeCell ref="AG121:AI121"/>
    <mergeCell ref="B121:E121"/>
    <mergeCell ref="F121:I121"/>
    <mergeCell ref="J121:O121"/>
    <mergeCell ref="P121:Q121"/>
    <mergeCell ref="R121:T121"/>
    <mergeCell ref="B120:E120"/>
    <mergeCell ref="F120:I120"/>
    <mergeCell ref="J120:O120"/>
    <mergeCell ref="P120:Q120"/>
    <mergeCell ref="R120:T120"/>
    <mergeCell ref="B125:E125"/>
    <mergeCell ref="F125:I125"/>
    <mergeCell ref="J125:O125"/>
    <mergeCell ref="P125:Q125"/>
    <mergeCell ref="R125:T125"/>
    <mergeCell ref="U124:X124"/>
    <mergeCell ref="Y124:AA124"/>
    <mergeCell ref="AB124:AC124"/>
    <mergeCell ref="AD124:AF124"/>
    <mergeCell ref="AG124:AI124"/>
    <mergeCell ref="B124:E124"/>
    <mergeCell ref="F124:I124"/>
    <mergeCell ref="J124:O124"/>
    <mergeCell ref="P124:Q124"/>
    <mergeCell ref="R124:T124"/>
    <mergeCell ref="B123:E123"/>
    <mergeCell ref="F123:I123"/>
    <mergeCell ref="J123:O123"/>
    <mergeCell ref="P123:Q123"/>
    <mergeCell ref="R123:T123"/>
    <mergeCell ref="B128:E128"/>
    <mergeCell ref="F128:I128"/>
    <mergeCell ref="J128:O128"/>
    <mergeCell ref="P128:Q128"/>
    <mergeCell ref="R128:T128"/>
    <mergeCell ref="U127:X127"/>
    <mergeCell ref="Y127:AA127"/>
    <mergeCell ref="AB127:AC127"/>
    <mergeCell ref="AD127:AF127"/>
    <mergeCell ref="AG127:AI127"/>
    <mergeCell ref="B127:E127"/>
    <mergeCell ref="F127:I127"/>
    <mergeCell ref="J127:O127"/>
    <mergeCell ref="P127:Q127"/>
    <mergeCell ref="R127:T127"/>
    <mergeCell ref="B126:E126"/>
    <mergeCell ref="F126:I126"/>
    <mergeCell ref="J126:O126"/>
    <mergeCell ref="P126:Q126"/>
    <mergeCell ref="R126:T126"/>
    <mergeCell ref="B131:E131"/>
    <mergeCell ref="F131:I131"/>
    <mergeCell ref="J131:O131"/>
    <mergeCell ref="P131:Q131"/>
    <mergeCell ref="R131:T131"/>
    <mergeCell ref="U130:X130"/>
    <mergeCell ref="Y130:AA130"/>
    <mergeCell ref="AB130:AC130"/>
    <mergeCell ref="AD130:AF130"/>
    <mergeCell ref="AG130:AI130"/>
    <mergeCell ref="B130:E130"/>
    <mergeCell ref="F130:I130"/>
    <mergeCell ref="J130:O130"/>
    <mergeCell ref="P130:Q130"/>
    <mergeCell ref="R130:T130"/>
    <mergeCell ref="B129:E129"/>
    <mergeCell ref="F129:I129"/>
    <mergeCell ref="J129:O129"/>
    <mergeCell ref="P129:Q129"/>
    <mergeCell ref="R129:T129"/>
    <mergeCell ref="B134:E134"/>
    <mergeCell ref="F134:I134"/>
    <mergeCell ref="J134:O134"/>
    <mergeCell ref="P134:Q134"/>
    <mergeCell ref="R134:T134"/>
    <mergeCell ref="U133:X133"/>
    <mergeCell ref="Y133:AA133"/>
    <mergeCell ref="AB133:AC133"/>
    <mergeCell ref="AD133:AF133"/>
    <mergeCell ref="AG133:AI133"/>
    <mergeCell ref="B133:E133"/>
    <mergeCell ref="F133:I133"/>
    <mergeCell ref="J133:O133"/>
    <mergeCell ref="P133:Q133"/>
    <mergeCell ref="R133:T133"/>
    <mergeCell ref="B132:E132"/>
    <mergeCell ref="F132:I132"/>
    <mergeCell ref="J132:O132"/>
    <mergeCell ref="P132:Q132"/>
    <mergeCell ref="R132:T132"/>
    <mergeCell ref="B137:E137"/>
    <mergeCell ref="F137:I137"/>
    <mergeCell ref="J137:O137"/>
    <mergeCell ref="P137:Q137"/>
    <mergeCell ref="R137:T137"/>
    <mergeCell ref="U136:X136"/>
    <mergeCell ref="Y136:AA136"/>
    <mergeCell ref="AB136:AC136"/>
    <mergeCell ref="AD136:AF136"/>
    <mergeCell ref="AG136:AI136"/>
    <mergeCell ref="B136:E136"/>
    <mergeCell ref="F136:I136"/>
    <mergeCell ref="J136:O136"/>
    <mergeCell ref="P136:Q136"/>
    <mergeCell ref="R136:T136"/>
    <mergeCell ref="B135:E135"/>
    <mergeCell ref="F135:I135"/>
    <mergeCell ref="J135:O135"/>
    <mergeCell ref="P135:Q135"/>
    <mergeCell ref="R135:T135"/>
    <mergeCell ref="B140:E140"/>
    <mergeCell ref="F140:I140"/>
    <mergeCell ref="J140:O140"/>
    <mergeCell ref="P140:Q140"/>
    <mergeCell ref="R140:T140"/>
    <mergeCell ref="U139:X139"/>
    <mergeCell ref="Y139:AA139"/>
    <mergeCell ref="AB139:AC139"/>
    <mergeCell ref="AD139:AF139"/>
    <mergeCell ref="AG139:AI139"/>
    <mergeCell ref="B139:E139"/>
    <mergeCell ref="F139:I139"/>
    <mergeCell ref="J139:O139"/>
    <mergeCell ref="P139:Q139"/>
    <mergeCell ref="R139:T139"/>
    <mergeCell ref="B138:E138"/>
    <mergeCell ref="F138:I138"/>
    <mergeCell ref="J138:O138"/>
    <mergeCell ref="P138:Q138"/>
    <mergeCell ref="R138:T138"/>
    <mergeCell ref="B143:E143"/>
    <mergeCell ref="F143:I143"/>
    <mergeCell ref="J143:O143"/>
    <mergeCell ref="P143:Q143"/>
    <mergeCell ref="R143:T143"/>
    <mergeCell ref="U142:X142"/>
    <mergeCell ref="Y142:AA142"/>
    <mergeCell ref="AB142:AC142"/>
    <mergeCell ref="AD142:AF142"/>
    <mergeCell ref="AG142:AI142"/>
    <mergeCell ref="B142:E142"/>
    <mergeCell ref="F142:I142"/>
    <mergeCell ref="J142:O142"/>
    <mergeCell ref="P142:Q142"/>
    <mergeCell ref="R142:T142"/>
    <mergeCell ref="B141:E141"/>
    <mergeCell ref="F141:I141"/>
    <mergeCell ref="J141:O141"/>
    <mergeCell ref="P141:Q141"/>
    <mergeCell ref="R141:T141"/>
    <mergeCell ref="B146:E146"/>
    <mergeCell ref="F146:I146"/>
    <mergeCell ref="J146:O146"/>
    <mergeCell ref="P146:Q146"/>
    <mergeCell ref="R146:T146"/>
    <mergeCell ref="U145:X145"/>
    <mergeCell ref="Y145:AA145"/>
    <mergeCell ref="AB145:AC145"/>
    <mergeCell ref="AD145:AF145"/>
    <mergeCell ref="AG145:AI145"/>
    <mergeCell ref="B145:E145"/>
    <mergeCell ref="F145:I145"/>
    <mergeCell ref="J145:O145"/>
    <mergeCell ref="P145:Q145"/>
    <mergeCell ref="R145:T145"/>
    <mergeCell ref="B144:E144"/>
    <mergeCell ref="F144:I144"/>
    <mergeCell ref="J144:O144"/>
    <mergeCell ref="P144:Q144"/>
    <mergeCell ref="R144:T144"/>
    <mergeCell ref="B149:E149"/>
    <mergeCell ref="F149:I149"/>
    <mergeCell ref="J149:O149"/>
    <mergeCell ref="P149:Q149"/>
    <mergeCell ref="R149:T149"/>
    <mergeCell ref="U148:X148"/>
    <mergeCell ref="Y148:AA148"/>
    <mergeCell ref="AB148:AC148"/>
    <mergeCell ref="AD148:AF148"/>
    <mergeCell ref="AG148:AI148"/>
    <mergeCell ref="B148:E148"/>
    <mergeCell ref="F148:I148"/>
    <mergeCell ref="J148:O148"/>
    <mergeCell ref="P148:Q148"/>
    <mergeCell ref="R148:T148"/>
    <mergeCell ref="B147:E147"/>
    <mergeCell ref="F147:I147"/>
    <mergeCell ref="J147:O147"/>
    <mergeCell ref="P147:Q147"/>
    <mergeCell ref="R147:T147"/>
    <mergeCell ref="B152:E152"/>
    <mergeCell ref="F152:I152"/>
    <mergeCell ref="J152:O152"/>
    <mergeCell ref="P152:Q152"/>
    <mergeCell ref="R152:T152"/>
    <mergeCell ref="U151:X151"/>
    <mergeCell ref="Y151:AA151"/>
    <mergeCell ref="AB151:AC151"/>
    <mergeCell ref="AD151:AF151"/>
    <mergeCell ref="AG151:AI151"/>
    <mergeCell ref="B151:E151"/>
    <mergeCell ref="F151:I151"/>
    <mergeCell ref="J151:O151"/>
    <mergeCell ref="P151:Q151"/>
    <mergeCell ref="R151:T151"/>
    <mergeCell ref="B150:E150"/>
    <mergeCell ref="F150:I150"/>
    <mergeCell ref="J150:O150"/>
    <mergeCell ref="P150:Q150"/>
    <mergeCell ref="R150:T150"/>
    <mergeCell ref="B155:E155"/>
    <mergeCell ref="F155:I155"/>
    <mergeCell ref="J155:O155"/>
    <mergeCell ref="P155:Q155"/>
    <mergeCell ref="R155:T155"/>
    <mergeCell ref="U154:X154"/>
    <mergeCell ref="Y154:AA154"/>
    <mergeCell ref="AB154:AC154"/>
    <mergeCell ref="AD154:AF154"/>
    <mergeCell ref="AG154:AI154"/>
    <mergeCell ref="B154:E154"/>
    <mergeCell ref="F154:I154"/>
    <mergeCell ref="J154:O154"/>
    <mergeCell ref="P154:Q154"/>
    <mergeCell ref="R154:T154"/>
    <mergeCell ref="B153:E153"/>
    <mergeCell ref="F153:I153"/>
    <mergeCell ref="J153:O153"/>
    <mergeCell ref="P153:Q153"/>
    <mergeCell ref="R153:T153"/>
    <mergeCell ref="B158:E158"/>
    <mergeCell ref="F158:I158"/>
    <mergeCell ref="J158:O158"/>
    <mergeCell ref="P158:Q158"/>
    <mergeCell ref="R158:T158"/>
    <mergeCell ref="U157:X157"/>
    <mergeCell ref="Y157:AA157"/>
    <mergeCell ref="AB157:AC157"/>
    <mergeCell ref="AD157:AF157"/>
    <mergeCell ref="AG157:AI157"/>
    <mergeCell ref="B157:E157"/>
    <mergeCell ref="F157:I157"/>
    <mergeCell ref="J157:O157"/>
    <mergeCell ref="P157:Q157"/>
    <mergeCell ref="R157:T157"/>
    <mergeCell ref="B156:E156"/>
    <mergeCell ref="F156:I156"/>
    <mergeCell ref="J156:O156"/>
    <mergeCell ref="P156:Q156"/>
    <mergeCell ref="R156:T156"/>
    <mergeCell ref="B161:E161"/>
    <mergeCell ref="F161:I161"/>
    <mergeCell ref="J161:O161"/>
    <mergeCell ref="P161:Q161"/>
    <mergeCell ref="R161:T161"/>
    <mergeCell ref="U160:X160"/>
    <mergeCell ref="Y160:AA160"/>
    <mergeCell ref="AB160:AC160"/>
    <mergeCell ref="AD160:AF160"/>
    <mergeCell ref="AG160:AI160"/>
    <mergeCell ref="B160:E160"/>
    <mergeCell ref="F160:I160"/>
    <mergeCell ref="J160:O160"/>
    <mergeCell ref="P160:Q160"/>
    <mergeCell ref="R160:T160"/>
    <mergeCell ref="B159:E159"/>
    <mergeCell ref="F159:I159"/>
    <mergeCell ref="J159:O159"/>
    <mergeCell ref="P159:Q159"/>
    <mergeCell ref="R159:T159"/>
    <mergeCell ref="B164:E164"/>
    <mergeCell ref="F164:I164"/>
    <mergeCell ref="J164:O164"/>
    <mergeCell ref="P164:Q164"/>
    <mergeCell ref="R164:T164"/>
    <mergeCell ref="U163:X163"/>
    <mergeCell ref="Y163:AA163"/>
    <mergeCell ref="AB163:AC163"/>
    <mergeCell ref="AD163:AF163"/>
    <mergeCell ref="AG163:AI163"/>
    <mergeCell ref="B163:E163"/>
    <mergeCell ref="F163:I163"/>
    <mergeCell ref="J163:O163"/>
    <mergeCell ref="P163:Q163"/>
    <mergeCell ref="R163:T163"/>
    <mergeCell ref="B162:E162"/>
    <mergeCell ref="F162:I162"/>
    <mergeCell ref="J162:O162"/>
    <mergeCell ref="P162:Q162"/>
    <mergeCell ref="R162:T162"/>
    <mergeCell ref="B167:E167"/>
    <mergeCell ref="F167:I167"/>
    <mergeCell ref="J167:O167"/>
    <mergeCell ref="P167:Q167"/>
    <mergeCell ref="R167:T167"/>
    <mergeCell ref="U166:X166"/>
    <mergeCell ref="Y166:AA166"/>
    <mergeCell ref="AB166:AC166"/>
    <mergeCell ref="AD166:AF166"/>
    <mergeCell ref="AG166:AI166"/>
    <mergeCell ref="B166:E166"/>
    <mergeCell ref="F166:I166"/>
    <mergeCell ref="J166:O166"/>
    <mergeCell ref="P166:Q166"/>
    <mergeCell ref="R166:T166"/>
    <mergeCell ref="B165:E165"/>
    <mergeCell ref="F165:I165"/>
    <mergeCell ref="J165:O165"/>
    <mergeCell ref="P165:Q165"/>
    <mergeCell ref="R165:T165"/>
    <mergeCell ref="B170:E170"/>
    <mergeCell ref="F170:I170"/>
    <mergeCell ref="J170:O170"/>
    <mergeCell ref="P170:Q170"/>
    <mergeCell ref="R170:T170"/>
    <mergeCell ref="U169:X169"/>
    <mergeCell ref="Y169:AA169"/>
    <mergeCell ref="AB169:AC169"/>
    <mergeCell ref="AD169:AF169"/>
    <mergeCell ref="AG169:AI169"/>
    <mergeCell ref="B169:E169"/>
    <mergeCell ref="F169:I169"/>
    <mergeCell ref="J169:O169"/>
    <mergeCell ref="P169:Q169"/>
    <mergeCell ref="R169:T169"/>
    <mergeCell ref="B168:E168"/>
    <mergeCell ref="F168:I168"/>
    <mergeCell ref="J168:O168"/>
    <mergeCell ref="P168:Q168"/>
    <mergeCell ref="R168:T168"/>
    <mergeCell ref="B173:E173"/>
    <mergeCell ref="F173:I173"/>
    <mergeCell ref="J173:O173"/>
    <mergeCell ref="P173:Q173"/>
    <mergeCell ref="R173:T173"/>
    <mergeCell ref="U172:X172"/>
    <mergeCell ref="Y172:AA172"/>
    <mergeCell ref="AB172:AC172"/>
    <mergeCell ref="AD172:AF172"/>
    <mergeCell ref="AG172:AI172"/>
    <mergeCell ref="B172:E172"/>
    <mergeCell ref="F172:I172"/>
    <mergeCell ref="J172:O172"/>
    <mergeCell ref="P172:Q172"/>
    <mergeCell ref="R172:T172"/>
    <mergeCell ref="B171:E171"/>
    <mergeCell ref="F171:I171"/>
    <mergeCell ref="J171:O171"/>
    <mergeCell ref="P171:Q171"/>
    <mergeCell ref="R171:T171"/>
    <mergeCell ref="B176:E176"/>
    <mergeCell ref="F176:I176"/>
    <mergeCell ref="J176:O176"/>
    <mergeCell ref="P176:Q176"/>
    <mergeCell ref="R176:T176"/>
    <mergeCell ref="U175:X175"/>
    <mergeCell ref="Y175:AA175"/>
    <mergeCell ref="AB175:AC175"/>
    <mergeCell ref="AD175:AF175"/>
    <mergeCell ref="AG175:AI175"/>
    <mergeCell ref="B175:E175"/>
    <mergeCell ref="F175:I175"/>
    <mergeCell ref="J175:O175"/>
    <mergeCell ref="P175:Q175"/>
    <mergeCell ref="R175:T175"/>
    <mergeCell ref="B174:E174"/>
    <mergeCell ref="F174:I174"/>
    <mergeCell ref="J174:O174"/>
    <mergeCell ref="P174:Q174"/>
    <mergeCell ref="R174:T174"/>
    <mergeCell ref="B179:E179"/>
    <mergeCell ref="F179:I179"/>
    <mergeCell ref="J179:O179"/>
    <mergeCell ref="P179:Q179"/>
    <mergeCell ref="R179:T179"/>
    <mergeCell ref="U178:X178"/>
    <mergeCell ref="Y178:AA178"/>
    <mergeCell ref="AB178:AC178"/>
    <mergeCell ref="AD178:AF178"/>
    <mergeCell ref="AG178:AI178"/>
    <mergeCell ref="B178:E178"/>
    <mergeCell ref="F178:I178"/>
    <mergeCell ref="J178:O178"/>
    <mergeCell ref="P178:Q178"/>
    <mergeCell ref="R178:T178"/>
    <mergeCell ref="B177:E177"/>
    <mergeCell ref="F177:I177"/>
    <mergeCell ref="J177:O177"/>
    <mergeCell ref="P177:Q177"/>
    <mergeCell ref="R177:T177"/>
    <mergeCell ref="B182:E182"/>
    <mergeCell ref="F182:I182"/>
    <mergeCell ref="J182:O182"/>
    <mergeCell ref="P182:Q182"/>
    <mergeCell ref="R182:T182"/>
    <mergeCell ref="U181:X181"/>
    <mergeCell ref="Y181:AA181"/>
    <mergeCell ref="AB181:AC181"/>
    <mergeCell ref="AD181:AF181"/>
    <mergeCell ref="AG181:AI181"/>
    <mergeCell ref="B181:E181"/>
    <mergeCell ref="F181:I181"/>
    <mergeCell ref="J181:O181"/>
    <mergeCell ref="P181:Q181"/>
    <mergeCell ref="R181:T181"/>
    <mergeCell ref="B180:E180"/>
    <mergeCell ref="F180:I180"/>
    <mergeCell ref="J180:O180"/>
    <mergeCell ref="P180:Q180"/>
    <mergeCell ref="R180:T180"/>
    <mergeCell ref="B185:E185"/>
    <mergeCell ref="F185:I185"/>
    <mergeCell ref="J185:O185"/>
    <mergeCell ref="P185:Q185"/>
    <mergeCell ref="R185:T185"/>
    <mergeCell ref="U184:X184"/>
    <mergeCell ref="Y184:AA184"/>
    <mergeCell ref="AB184:AC184"/>
    <mergeCell ref="AD184:AF184"/>
    <mergeCell ref="AG184:AI184"/>
    <mergeCell ref="B184:E184"/>
    <mergeCell ref="F184:I184"/>
    <mergeCell ref="J184:O184"/>
    <mergeCell ref="P184:Q184"/>
    <mergeCell ref="R184:T184"/>
    <mergeCell ref="B183:E183"/>
    <mergeCell ref="F183:I183"/>
    <mergeCell ref="J183:O183"/>
    <mergeCell ref="P183:Q183"/>
    <mergeCell ref="R183:T183"/>
    <mergeCell ref="B188:E188"/>
    <mergeCell ref="F188:I188"/>
    <mergeCell ref="J188:O188"/>
    <mergeCell ref="P188:Q188"/>
    <mergeCell ref="R188:T188"/>
    <mergeCell ref="U187:X187"/>
    <mergeCell ref="Y187:AA187"/>
    <mergeCell ref="AB187:AC187"/>
    <mergeCell ref="AD187:AF187"/>
    <mergeCell ref="AG187:AI187"/>
    <mergeCell ref="B187:E187"/>
    <mergeCell ref="F187:I187"/>
    <mergeCell ref="J187:O187"/>
    <mergeCell ref="P187:Q187"/>
    <mergeCell ref="R187:T187"/>
    <mergeCell ref="B186:E186"/>
    <mergeCell ref="F186:I186"/>
    <mergeCell ref="J186:O186"/>
    <mergeCell ref="P186:Q186"/>
    <mergeCell ref="R186:T186"/>
    <mergeCell ref="B191:E191"/>
    <mergeCell ref="F191:I191"/>
    <mergeCell ref="J191:O191"/>
    <mergeCell ref="P191:Q191"/>
    <mergeCell ref="R191:T191"/>
    <mergeCell ref="U190:X190"/>
    <mergeCell ref="Y190:AA190"/>
    <mergeCell ref="AB190:AC190"/>
    <mergeCell ref="AD190:AF190"/>
    <mergeCell ref="AG190:AI190"/>
    <mergeCell ref="B190:E190"/>
    <mergeCell ref="F190:I190"/>
    <mergeCell ref="J190:O190"/>
    <mergeCell ref="P190:Q190"/>
    <mergeCell ref="R190:T190"/>
    <mergeCell ref="B189:E189"/>
    <mergeCell ref="F189:I189"/>
    <mergeCell ref="J189:O189"/>
    <mergeCell ref="P189:Q189"/>
    <mergeCell ref="R189:T189"/>
    <mergeCell ref="B194:E194"/>
    <mergeCell ref="F194:I194"/>
    <mergeCell ref="J194:O194"/>
    <mergeCell ref="P194:Q194"/>
    <mergeCell ref="R194:T194"/>
    <mergeCell ref="U193:X193"/>
    <mergeCell ref="Y193:AA193"/>
    <mergeCell ref="AB193:AC193"/>
    <mergeCell ref="AD193:AF193"/>
    <mergeCell ref="AG193:AI193"/>
    <mergeCell ref="B193:E193"/>
    <mergeCell ref="F193:I193"/>
    <mergeCell ref="J193:O193"/>
    <mergeCell ref="P193:Q193"/>
    <mergeCell ref="R193:T193"/>
    <mergeCell ref="B192:E192"/>
    <mergeCell ref="F192:I192"/>
    <mergeCell ref="J192:O192"/>
    <mergeCell ref="P192:Q192"/>
    <mergeCell ref="R192:T192"/>
    <mergeCell ref="B197:E197"/>
    <mergeCell ref="F197:I197"/>
    <mergeCell ref="J197:O197"/>
    <mergeCell ref="P197:Q197"/>
    <mergeCell ref="R197:T197"/>
    <mergeCell ref="U196:X196"/>
    <mergeCell ref="Y196:AA196"/>
    <mergeCell ref="AB196:AC196"/>
    <mergeCell ref="AD196:AF196"/>
    <mergeCell ref="AG196:AI196"/>
    <mergeCell ref="B196:E196"/>
    <mergeCell ref="F196:I196"/>
    <mergeCell ref="J196:O196"/>
    <mergeCell ref="P196:Q196"/>
    <mergeCell ref="R196:T196"/>
    <mergeCell ref="B195:E195"/>
    <mergeCell ref="F195:I195"/>
    <mergeCell ref="J195:O195"/>
    <mergeCell ref="P195:Q195"/>
    <mergeCell ref="R195:T195"/>
    <mergeCell ref="B200:E200"/>
    <mergeCell ref="F200:I200"/>
    <mergeCell ref="J200:O200"/>
    <mergeCell ref="P200:Q200"/>
    <mergeCell ref="R200:T200"/>
    <mergeCell ref="U199:X199"/>
    <mergeCell ref="Y199:AA199"/>
    <mergeCell ref="AB199:AC199"/>
    <mergeCell ref="AD199:AF199"/>
    <mergeCell ref="AG199:AI199"/>
    <mergeCell ref="B199:E199"/>
    <mergeCell ref="F199:I199"/>
    <mergeCell ref="J199:O199"/>
    <mergeCell ref="P199:Q199"/>
    <mergeCell ref="R199:T199"/>
    <mergeCell ref="B198:E198"/>
    <mergeCell ref="F198:I198"/>
    <mergeCell ref="J198:O198"/>
    <mergeCell ref="P198:Q198"/>
    <mergeCell ref="R198:T198"/>
    <mergeCell ref="B203:E203"/>
    <mergeCell ref="F203:I203"/>
    <mergeCell ref="J203:O203"/>
    <mergeCell ref="P203:Q203"/>
    <mergeCell ref="R203:T203"/>
    <mergeCell ref="U202:X202"/>
    <mergeCell ref="Y202:AA202"/>
    <mergeCell ref="AB202:AC202"/>
    <mergeCell ref="AD202:AF202"/>
    <mergeCell ref="AG202:AI202"/>
    <mergeCell ref="B202:E202"/>
    <mergeCell ref="F202:I202"/>
    <mergeCell ref="J202:O202"/>
    <mergeCell ref="P202:Q202"/>
    <mergeCell ref="R202:T202"/>
    <mergeCell ref="B201:E201"/>
    <mergeCell ref="F201:I201"/>
    <mergeCell ref="J201:O201"/>
    <mergeCell ref="P201:Q201"/>
    <mergeCell ref="R201:T201"/>
    <mergeCell ref="B206:E206"/>
    <mergeCell ref="F206:I206"/>
    <mergeCell ref="J206:O206"/>
    <mergeCell ref="P206:Q206"/>
    <mergeCell ref="R206:T206"/>
    <mergeCell ref="U205:X205"/>
    <mergeCell ref="Y205:AA205"/>
    <mergeCell ref="AB205:AC205"/>
    <mergeCell ref="AD205:AF205"/>
    <mergeCell ref="AG205:AI205"/>
    <mergeCell ref="B205:E205"/>
    <mergeCell ref="F205:I205"/>
    <mergeCell ref="J205:O205"/>
    <mergeCell ref="P205:Q205"/>
    <mergeCell ref="R205:T205"/>
    <mergeCell ref="B204:E204"/>
    <mergeCell ref="F204:I204"/>
    <mergeCell ref="J204:O204"/>
    <mergeCell ref="P204:Q204"/>
    <mergeCell ref="R204:T204"/>
    <mergeCell ref="AK19:AL19"/>
    <mergeCell ref="AM19:AN19"/>
    <mergeCell ref="AO19:AQ19"/>
    <mergeCell ref="AR19:AT19"/>
    <mergeCell ref="AU19:AZ19"/>
    <mergeCell ref="AG18:AI18"/>
    <mergeCell ref="AK18:AL18"/>
    <mergeCell ref="AM18:AN18"/>
    <mergeCell ref="AO18:AQ18"/>
    <mergeCell ref="AR18:AT18"/>
    <mergeCell ref="AG208:AI208"/>
    <mergeCell ref="AR208:AT208"/>
    <mergeCell ref="U206:X206"/>
    <mergeCell ref="Y206:AA206"/>
    <mergeCell ref="AB206:AC206"/>
    <mergeCell ref="AD206:AF206"/>
    <mergeCell ref="AG206:AI206"/>
    <mergeCell ref="AK206:AL206"/>
    <mergeCell ref="AM206:AN206"/>
    <mergeCell ref="AO206:AQ206"/>
    <mergeCell ref="AR206:AT206"/>
    <mergeCell ref="AK22:AL22"/>
    <mergeCell ref="AM22:AN22"/>
    <mergeCell ref="AO22:AQ22"/>
    <mergeCell ref="AR22:AT22"/>
    <mergeCell ref="AU22:AZ22"/>
    <mergeCell ref="AK21:AL21"/>
    <mergeCell ref="AM21:AN21"/>
    <mergeCell ref="AO21:AQ21"/>
    <mergeCell ref="AR21:AT21"/>
    <mergeCell ref="AU21:AZ21"/>
    <mergeCell ref="U21:X21"/>
    <mergeCell ref="AK20:AL20"/>
    <mergeCell ref="AM20:AN20"/>
    <mergeCell ref="AO20:AQ20"/>
    <mergeCell ref="AR20:AT20"/>
    <mergeCell ref="AU20:AZ20"/>
    <mergeCell ref="U20:X20"/>
    <mergeCell ref="Y20:AA20"/>
    <mergeCell ref="AB20:AC20"/>
    <mergeCell ref="AD20:AF20"/>
    <mergeCell ref="AG20:AI20"/>
    <mergeCell ref="AK25:AL25"/>
    <mergeCell ref="AM25:AN25"/>
    <mergeCell ref="AO25:AQ25"/>
    <mergeCell ref="AR25:AT25"/>
    <mergeCell ref="AU25:AZ25"/>
    <mergeCell ref="AK24:AL24"/>
    <mergeCell ref="AM24:AN24"/>
    <mergeCell ref="AO24:AQ24"/>
    <mergeCell ref="AR24:AT24"/>
    <mergeCell ref="AU24:AZ24"/>
    <mergeCell ref="U24:X24"/>
    <mergeCell ref="Y24:AA24"/>
    <mergeCell ref="AB24:AC24"/>
    <mergeCell ref="AD24:AF24"/>
    <mergeCell ref="AG24:AI24"/>
    <mergeCell ref="AK23:AL23"/>
    <mergeCell ref="AM23:AN23"/>
    <mergeCell ref="AO23:AQ23"/>
    <mergeCell ref="AR23:AT23"/>
    <mergeCell ref="AU23:AZ23"/>
    <mergeCell ref="U23:X23"/>
    <mergeCell ref="Y23:AA23"/>
    <mergeCell ref="AK28:AL28"/>
    <mergeCell ref="AM28:AN28"/>
    <mergeCell ref="AO28:AQ28"/>
    <mergeCell ref="AR28:AT28"/>
    <mergeCell ref="AU28:AZ28"/>
    <mergeCell ref="AK27:AL27"/>
    <mergeCell ref="AM27:AN27"/>
    <mergeCell ref="AO27:AQ27"/>
    <mergeCell ref="AR27:AT27"/>
    <mergeCell ref="AU27:AZ27"/>
    <mergeCell ref="U27:X27"/>
    <mergeCell ref="Y27:AA27"/>
    <mergeCell ref="AB27:AC27"/>
    <mergeCell ref="AD27:AF27"/>
    <mergeCell ref="AG27:AI27"/>
    <mergeCell ref="AK26:AL26"/>
    <mergeCell ref="AM26:AN26"/>
    <mergeCell ref="AO26:AQ26"/>
    <mergeCell ref="AR26:AT26"/>
    <mergeCell ref="AU26:AZ26"/>
    <mergeCell ref="U26:X26"/>
    <mergeCell ref="Y26:AA26"/>
    <mergeCell ref="AB26:AC26"/>
    <mergeCell ref="AD26:AF26"/>
    <mergeCell ref="AG26:AI26"/>
    <mergeCell ref="AK31:AL31"/>
    <mergeCell ref="AM31:AN31"/>
    <mergeCell ref="AO31:AQ31"/>
    <mergeCell ref="AR31:AT31"/>
    <mergeCell ref="AU31:AZ31"/>
    <mergeCell ref="AK30:AL30"/>
    <mergeCell ref="AM30:AN30"/>
    <mergeCell ref="AO30:AQ30"/>
    <mergeCell ref="AR30:AT30"/>
    <mergeCell ref="AU30:AZ30"/>
    <mergeCell ref="U30:X30"/>
    <mergeCell ref="Y30:AA30"/>
    <mergeCell ref="AB30:AC30"/>
    <mergeCell ref="AD30:AF30"/>
    <mergeCell ref="AG30:AI30"/>
    <mergeCell ref="AK29:AL29"/>
    <mergeCell ref="AM29:AN29"/>
    <mergeCell ref="AO29:AQ29"/>
    <mergeCell ref="AR29:AT29"/>
    <mergeCell ref="AU29:AZ29"/>
    <mergeCell ref="U29:X29"/>
    <mergeCell ref="Y29:AA29"/>
    <mergeCell ref="AB29:AC29"/>
    <mergeCell ref="AD29:AF29"/>
    <mergeCell ref="AG29:AI29"/>
    <mergeCell ref="AK34:AL34"/>
    <mergeCell ref="AM34:AN34"/>
    <mergeCell ref="AO34:AQ34"/>
    <mergeCell ref="AR34:AT34"/>
    <mergeCell ref="AU34:AZ34"/>
    <mergeCell ref="AK33:AL33"/>
    <mergeCell ref="AM33:AN33"/>
    <mergeCell ref="AO33:AQ33"/>
    <mergeCell ref="AR33:AT33"/>
    <mergeCell ref="AU33:AZ33"/>
    <mergeCell ref="U33:X33"/>
    <mergeCell ref="Y33:AA33"/>
    <mergeCell ref="AB33:AC33"/>
    <mergeCell ref="AD33:AF33"/>
    <mergeCell ref="AG33:AI33"/>
    <mergeCell ref="AK32:AL32"/>
    <mergeCell ref="AM32:AN32"/>
    <mergeCell ref="AO32:AQ32"/>
    <mergeCell ref="AR32:AT32"/>
    <mergeCell ref="AU32:AZ32"/>
    <mergeCell ref="U32:X32"/>
    <mergeCell ref="Y32:AA32"/>
    <mergeCell ref="AB32:AC32"/>
    <mergeCell ref="AD32:AF32"/>
    <mergeCell ref="AG32:AI32"/>
    <mergeCell ref="AK37:AL37"/>
    <mergeCell ref="AM37:AN37"/>
    <mergeCell ref="AO37:AQ37"/>
    <mergeCell ref="AR37:AT37"/>
    <mergeCell ref="AU37:AZ37"/>
    <mergeCell ref="AK36:AL36"/>
    <mergeCell ref="AM36:AN36"/>
    <mergeCell ref="AO36:AQ36"/>
    <mergeCell ref="AR36:AT36"/>
    <mergeCell ref="AU36:AZ36"/>
    <mergeCell ref="U36:X36"/>
    <mergeCell ref="Y36:AA36"/>
    <mergeCell ref="AB36:AC36"/>
    <mergeCell ref="AD36:AF36"/>
    <mergeCell ref="AG36:AI36"/>
    <mergeCell ref="AK35:AL35"/>
    <mergeCell ref="AM35:AN35"/>
    <mergeCell ref="AO35:AQ35"/>
    <mergeCell ref="AR35:AT35"/>
    <mergeCell ref="AU35:AZ35"/>
    <mergeCell ref="U35:X35"/>
    <mergeCell ref="Y35:AA35"/>
    <mergeCell ref="AB35:AC35"/>
    <mergeCell ref="AD35:AF35"/>
    <mergeCell ref="AG35:AI35"/>
    <mergeCell ref="AK40:AL40"/>
    <mergeCell ref="AM40:AN40"/>
    <mergeCell ref="AO40:AQ40"/>
    <mergeCell ref="AR40:AT40"/>
    <mergeCell ref="AU40:AZ40"/>
    <mergeCell ref="AK39:AL39"/>
    <mergeCell ref="AM39:AN39"/>
    <mergeCell ref="AO39:AQ39"/>
    <mergeCell ref="AR39:AT39"/>
    <mergeCell ref="AU39:AZ39"/>
    <mergeCell ref="U39:X39"/>
    <mergeCell ref="Y39:AA39"/>
    <mergeCell ref="AB39:AC39"/>
    <mergeCell ref="AD39:AF39"/>
    <mergeCell ref="AG39:AI39"/>
    <mergeCell ref="AK38:AL38"/>
    <mergeCell ref="AM38:AN38"/>
    <mergeCell ref="AO38:AQ38"/>
    <mergeCell ref="AR38:AT38"/>
    <mergeCell ref="AU38:AZ38"/>
    <mergeCell ref="U38:X38"/>
    <mergeCell ref="Y38:AA38"/>
    <mergeCell ref="AB38:AC38"/>
    <mergeCell ref="AD38:AF38"/>
    <mergeCell ref="AG38:AI38"/>
    <mergeCell ref="AK43:AL43"/>
    <mergeCell ref="AM43:AN43"/>
    <mergeCell ref="AO43:AQ43"/>
    <mergeCell ref="AR43:AT43"/>
    <mergeCell ref="AU43:AZ43"/>
    <mergeCell ref="AK42:AL42"/>
    <mergeCell ref="AM42:AN42"/>
    <mergeCell ref="AO42:AQ42"/>
    <mergeCell ref="AR42:AT42"/>
    <mergeCell ref="AU42:AZ42"/>
    <mergeCell ref="U42:X42"/>
    <mergeCell ref="Y42:AA42"/>
    <mergeCell ref="AB42:AC42"/>
    <mergeCell ref="AD42:AF42"/>
    <mergeCell ref="AG42:AI42"/>
    <mergeCell ref="AK41:AL41"/>
    <mergeCell ref="AM41:AN41"/>
    <mergeCell ref="AO41:AQ41"/>
    <mergeCell ref="AR41:AT41"/>
    <mergeCell ref="AU41:AZ41"/>
    <mergeCell ref="U41:X41"/>
    <mergeCell ref="Y41:AA41"/>
    <mergeCell ref="AB41:AC41"/>
    <mergeCell ref="AD41:AF41"/>
    <mergeCell ref="AG41:AI41"/>
    <mergeCell ref="AK46:AL46"/>
    <mergeCell ref="AM46:AN46"/>
    <mergeCell ref="AO46:AQ46"/>
    <mergeCell ref="AR46:AT46"/>
    <mergeCell ref="AU46:AZ46"/>
    <mergeCell ref="AK45:AL45"/>
    <mergeCell ref="AM45:AN45"/>
    <mergeCell ref="AO45:AQ45"/>
    <mergeCell ref="AR45:AT45"/>
    <mergeCell ref="AU45:AZ45"/>
    <mergeCell ref="U45:X45"/>
    <mergeCell ref="Y45:AA45"/>
    <mergeCell ref="AB45:AC45"/>
    <mergeCell ref="AD45:AF45"/>
    <mergeCell ref="AG45:AI45"/>
    <mergeCell ref="AK44:AL44"/>
    <mergeCell ref="AM44:AN44"/>
    <mergeCell ref="AO44:AQ44"/>
    <mergeCell ref="AR44:AT44"/>
    <mergeCell ref="AU44:AZ44"/>
    <mergeCell ref="U44:X44"/>
    <mergeCell ref="Y44:AA44"/>
    <mergeCell ref="AB44:AC44"/>
    <mergeCell ref="AD44:AF44"/>
    <mergeCell ref="AG44:AI44"/>
    <mergeCell ref="AK49:AL49"/>
    <mergeCell ref="AM49:AN49"/>
    <mergeCell ref="AO49:AQ49"/>
    <mergeCell ref="AR49:AT49"/>
    <mergeCell ref="AU49:AZ49"/>
    <mergeCell ref="AK48:AL48"/>
    <mergeCell ref="AM48:AN48"/>
    <mergeCell ref="AO48:AQ48"/>
    <mergeCell ref="AR48:AT48"/>
    <mergeCell ref="AU48:AZ48"/>
    <mergeCell ref="U48:X48"/>
    <mergeCell ref="Y48:AA48"/>
    <mergeCell ref="AB48:AC48"/>
    <mergeCell ref="AD48:AF48"/>
    <mergeCell ref="AG48:AI48"/>
    <mergeCell ref="AK47:AL47"/>
    <mergeCell ref="AM47:AN47"/>
    <mergeCell ref="AO47:AQ47"/>
    <mergeCell ref="AR47:AT47"/>
    <mergeCell ref="AU47:AZ47"/>
    <mergeCell ref="U47:X47"/>
    <mergeCell ref="Y47:AA47"/>
    <mergeCell ref="AB47:AC47"/>
    <mergeCell ref="AD47:AF47"/>
    <mergeCell ref="AG47:AI47"/>
    <mergeCell ref="AK52:AL52"/>
    <mergeCell ref="AM52:AN52"/>
    <mergeCell ref="AO52:AQ52"/>
    <mergeCell ref="AR52:AT52"/>
    <mergeCell ref="AU52:AZ52"/>
    <mergeCell ref="AK51:AL51"/>
    <mergeCell ref="AM51:AN51"/>
    <mergeCell ref="AO51:AQ51"/>
    <mergeCell ref="AR51:AT51"/>
    <mergeCell ref="AU51:AZ51"/>
    <mergeCell ref="U51:X51"/>
    <mergeCell ref="Y51:AA51"/>
    <mergeCell ref="AB51:AC51"/>
    <mergeCell ref="AD51:AF51"/>
    <mergeCell ref="AG51:AI51"/>
    <mergeCell ref="AK50:AL50"/>
    <mergeCell ref="AM50:AN50"/>
    <mergeCell ref="AO50:AQ50"/>
    <mergeCell ref="AR50:AT50"/>
    <mergeCell ref="AU50:AZ50"/>
    <mergeCell ref="U50:X50"/>
    <mergeCell ref="Y50:AA50"/>
    <mergeCell ref="AB50:AC50"/>
    <mergeCell ref="AD50:AF50"/>
    <mergeCell ref="AG50:AI50"/>
    <mergeCell ref="AK55:AL55"/>
    <mergeCell ref="AM55:AN55"/>
    <mergeCell ref="AO55:AQ55"/>
    <mergeCell ref="AR55:AT55"/>
    <mergeCell ref="AU55:AZ55"/>
    <mergeCell ref="AK54:AL54"/>
    <mergeCell ref="AM54:AN54"/>
    <mergeCell ref="AO54:AQ54"/>
    <mergeCell ref="AR54:AT54"/>
    <mergeCell ref="AU54:AZ54"/>
    <mergeCell ref="U54:X54"/>
    <mergeCell ref="Y54:AA54"/>
    <mergeCell ref="AB54:AC54"/>
    <mergeCell ref="AD54:AF54"/>
    <mergeCell ref="AG54:AI54"/>
    <mergeCell ref="AK53:AL53"/>
    <mergeCell ref="AM53:AN53"/>
    <mergeCell ref="AO53:AQ53"/>
    <mergeCell ref="AR53:AT53"/>
    <mergeCell ref="AU53:AZ53"/>
    <mergeCell ref="U53:X53"/>
    <mergeCell ref="Y53:AA53"/>
    <mergeCell ref="AB53:AC53"/>
    <mergeCell ref="AD53:AF53"/>
    <mergeCell ref="AG53:AI53"/>
    <mergeCell ref="AK58:AL58"/>
    <mergeCell ref="AM58:AN58"/>
    <mergeCell ref="AO58:AQ58"/>
    <mergeCell ref="AR58:AT58"/>
    <mergeCell ref="AU58:AZ58"/>
    <mergeCell ref="AK57:AL57"/>
    <mergeCell ref="AM57:AN57"/>
    <mergeCell ref="AO57:AQ57"/>
    <mergeCell ref="AR57:AT57"/>
    <mergeCell ref="AU57:AZ57"/>
    <mergeCell ref="U57:X57"/>
    <mergeCell ref="Y57:AA57"/>
    <mergeCell ref="AB57:AC57"/>
    <mergeCell ref="AD57:AF57"/>
    <mergeCell ref="AG57:AI57"/>
    <mergeCell ref="AK56:AL56"/>
    <mergeCell ref="AM56:AN56"/>
    <mergeCell ref="AO56:AQ56"/>
    <mergeCell ref="AR56:AT56"/>
    <mergeCell ref="AU56:AZ56"/>
    <mergeCell ref="U56:X56"/>
    <mergeCell ref="Y56:AA56"/>
    <mergeCell ref="AB56:AC56"/>
    <mergeCell ref="AD56:AF56"/>
    <mergeCell ref="AG56:AI56"/>
    <mergeCell ref="AK61:AL61"/>
    <mergeCell ref="AM61:AN61"/>
    <mergeCell ref="AO61:AQ61"/>
    <mergeCell ref="AR61:AT61"/>
    <mergeCell ref="AU61:AZ61"/>
    <mergeCell ref="AK60:AL60"/>
    <mergeCell ref="AM60:AN60"/>
    <mergeCell ref="AO60:AQ60"/>
    <mergeCell ref="AR60:AT60"/>
    <mergeCell ref="AU60:AZ60"/>
    <mergeCell ref="U60:X60"/>
    <mergeCell ref="Y60:AA60"/>
    <mergeCell ref="AB60:AC60"/>
    <mergeCell ref="AD60:AF60"/>
    <mergeCell ref="AG60:AI60"/>
    <mergeCell ref="AK59:AL59"/>
    <mergeCell ref="AM59:AN59"/>
    <mergeCell ref="AO59:AQ59"/>
    <mergeCell ref="AR59:AT59"/>
    <mergeCell ref="AU59:AZ59"/>
    <mergeCell ref="U59:X59"/>
    <mergeCell ref="Y59:AA59"/>
    <mergeCell ref="AB59:AC59"/>
    <mergeCell ref="AD59:AF59"/>
    <mergeCell ref="AG59:AI59"/>
    <mergeCell ref="AK64:AL64"/>
    <mergeCell ref="AM64:AN64"/>
    <mergeCell ref="AO64:AQ64"/>
    <mergeCell ref="AR64:AT64"/>
    <mergeCell ref="AU64:AZ64"/>
    <mergeCell ref="AK63:AL63"/>
    <mergeCell ref="AM63:AN63"/>
    <mergeCell ref="AO63:AQ63"/>
    <mergeCell ref="AR63:AT63"/>
    <mergeCell ref="AU63:AZ63"/>
    <mergeCell ref="U63:X63"/>
    <mergeCell ref="Y63:AA63"/>
    <mergeCell ref="AB63:AC63"/>
    <mergeCell ref="AD63:AF63"/>
    <mergeCell ref="AG63:AI63"/>
    <mergeCell ref="AK62:AL62"/>
    <mergeCell ref="AM62:AN62"/>
    <mergeCell ref="AO62:AQ62"/>
    <mergeCell ref="AR62:AT62"/>
    <mergeCell ref="AU62:AZ62"/>
    <mergeCell ref="U62:X62"/>
    <mergeCell ref="Y62:AA62"/>
    <mergeCell ref="AB62:AC62"/>
    <mergeCell ref="AD62:AF62"/>
    <mergeCell ref="AG62:AI62"/>
    <mergeCell ref="AK67:AL67"/>
    <mergeCell ref="AM67:AN67"/>
    <mergeCell ref="AO67:AQ67"/>
    <mergeCell ref="AR67:AT67"/>
    <mergeCell ref="AU67:AZ67"/>
    <mergeCell ref="AK66:AL66"/>
    <mergeCell ref="AM66:AN66"/>
    <mergeCell ref="AO66:AQ66"/>
    <mergeCell ref="AR66:AT66"/>
    <mergeCell ref="AU66:AZ66"/>
    <mergeCell ref="U66:X66"/>
    <mergeCell ref="Y66:AA66"/>
    <mergeCell ref="AB66:AC66"/>
    <mergeCell ref="AD66:AF66"/>
    <mergeCell ref="AG66:AI66"/>
    <mergeCell ref="AK65:AL65"/>
    <mergeCell ref="AM65:AN65"/>
    <mergeCell ref="AO65:AQ65"/>
    <mergeCell ref="AR65:AT65"/>
    <mergeCell ref="AU65:AZ65"/>
    <mergeCell ref="U65:X65"/>
    <mergeCell ref="Y65:AA65"/>
    <mergeCell ref="AB65:AC65"/>
    <mergeCell ref="AD65:AF65"/>
    <mergeCell ref="AG65:AI65"/>
    <mergeCell ref="AK70:AL70"/>
    <mergeCell ref="AM70:AN70"/>
    <mergeCell ref="AO70:AQ70"/>
    <mergeCell ref="AR70:AT70"/>
    <mergeCell ref="AU70:AZ70"/>
    <mergeCell ref="AK69:AL69"/>
    <mergeCell ref="AM69:AN69"/>
    <mergeCell ref="AO69:AQ69"/>
    <mergeCell ref="AR69:AT69"/>
    <mergeCell ref="AU69:AZ69"/>
    <mergeCell ref="U69:X69"/>
    <mergeCell ref="Y69:AA69"/>
    <mergeCell ref="AB69:AC69"/>
    <mergeCell ref="AD69:AF69"/>
    <mergeCell ref="AG69:AI69"/>
    <mergeCell ref="AK68:AL68"/>
    <mergeCell ref="AM68:AN68"/>
    <mergeCell ref="AO68:AQ68"/>
    <mergeCell ref="AR68:AT68"/>
    <mergeCell ref="AU68:AZ68"/>
    <mergeCell ref="U68:X68"/>
    <mergeCell ref="Y68:AA68"/>
    <mergeCell ref="AB68:AC68"/>
    <mergeCell ref="AD68:AF68"/>
    <mergeCell ref="AG68:AI68"/>
    <mergeCell ref="AK73:AL73"/>
    <mergeCell ref="AM73:AN73"/>
    <mergeCell ref="AO73:AQ73"/>
    <mergeCell ref="AR73:AT73"/>
    <mergeCell ref="AU73:AZ73"/>
    <mergeCell ref="AK72:AL72"/>
    <mergeCell ref="AM72:AN72"/>
    <mergeCell ref="AO72:AQ72"/>
    <mergeCell ref="AR72:AT72"/>
    <mergeCell ref="AU72:AZ72"/>
    <mergeCell ref="U72:X72"/>
    <mergeCell ref="Y72:AA72"/>
    <mergeCell ref="AB72:AC72"/>
    <mergeCell ref="AD72:AF72"/>
    <mergeCell ref="AG72:AI72"/>
    <mergeCell ref="AK71:AL71"/>
    <mergeCell ref="AM71:AN71"/>
    <mergeCell ref="AO71:AQ71"/>
    <mergeCell ref="AR71:AT71"/>
    <mergeCell ref="AU71:AZ71"/>
    <mergeCell ref="U71:X71"/>
    <mergeCell ref="Y71:AA71"/>
    <mergeCell ref="AB71:AC71"/>
    <mergeCell ref="AD71:AF71"/>
    <mergeCell ref="AG71:AI71"/>
    <mergeCell ref="AK76:AL76"/>
    <mergeCell ref="AM76:AN76"/>
    <mergeCell ref="AO76:AQ76"/>
    <mergeCell ref="AR76:AT76"/>
    <mergeCell ref="AU76:AZ76"/>
    <mergeCell ref="AK75:AL75"/>
    <mergeCell ref="AM75:AN75"/>
    <mergeCell ref="AO75:AQ75"/>
    <mergeCell ref="AR75:AT75"/>
    <mergeCell ref="AU75:AZ75"/>
    <mergeCell ref="U75:X75"/>
    <mergeCell ref="Y75:AA75"/>
    <mergeCell ref="AB75:AC75"/>
    <mergeCell ref="AD75:AF75"/>
    <mergeCell ref="AG75:AI75"/>
    <mergeCell ref="AK74:AL74"/>
    <mergeCell ref="AM74:AN74"/>
    <mergeCell ref="AO74:AQ74"/>
    <mergeCell ref="AR74:AT74"/>
    <mergeCell ref="AU74:AZ74"/>
    <mergeCell ref="U74:X74"/>
    <mergeCell ref="Y74:AA74"/>
    <mergeCell ref="AB74:AC74"/>
    <mergeCell ref="AD74:AF74"/>
    <mergeCell ref="AG74:AI74"/>
    <mergeCell ref="AK79:AL79"/>
    <mergeCell ref="AM79:AN79"/>
    <mergeCell ref="AO79:AQ79"/>
    <mergeCell ref="AR79:AT79"/>
    <mergeCell ref="AU79:AZ79"/>
    <mergeCell ref="AK78:AL78"/>
    <mergeCell ref="AM78:AN78"/>
    <mergeCell ref="AO78:AQ78"/>
    <mergeCell ref="AR78:AT78"/>
    <mergeCell ref="AU78:AZ78"/>
    <mergeCell ref="U78:X78"/>
    <mergeCell ref="Y78:AA78"/>
    <mergeCell ref="AB78:AC78"/>
    <mergeCell ref="AD78:AF78"/>
    <mergeCell ref="AG78:AI78"/>
    <mergeCell ref="AK77:AL77"/>
    <mergeCell ref="AM77:AN77"/>
    <mergeCell ref="AO77:AQ77"/>
    <mergeCell ref="AR77:AT77"/>
    <mergeCell ref="AU77:AZ77"/>
    <mergeCell ref="U77:X77"/>
    <mergeCell ref="Y77:AA77"/>
    <mergeCell ref="AB77:AC77"/>
    <mergeCell ref="AD77:AF77"/>
    <mergeCell ref="AG77:AI77"/>
    <mergeCell ref="AK82:AL82"/>
    <mergeCell ref="AM82:AN82"/>
    <mergeCell ref="AO82:AQ82"/>
    <mergeCell ref="AR82:AT82"/>
    <mergeCell ref="AU82:AZ82"/>
    <mergeCell ref="AK81:AL81"/>
    <mergeCell ref="AM81:AN81"/>
    <mergeCell ref="AO81:AQ81"/>
    <mergeCell ref="AR81:AT81"/>
    <mergeCell ref="AU81:AZ81"/>
    <mergeCell ref="U81:X81"/>
    <mergeCell ref="Y81:AA81"/>
    <mergeCell ref="AB81:AC81"/>
    <mergeCell ref="AD81:AF81"/>
    <mergeCell ref="AG81:AI81"/>
    <mergeCell ref="AK80:AL80"/>
    <mergeCell ref="AM80:AN80"/>
    <mergeCell ref="AO80:AQ80"/>
    <mergeCell ref="AR80:AT80"/>
    <mergeCell ref="AU80:AZ80"/>
    <mergeCell ref="U80:X80"/>
    <mergeCell ref="Y80:AA80"/>
    <mergeCell ref="AB80:AC80"/>
    <mergeCell ref="AD80:AF80"/>
    <mergeCell ref="AG80:AI80"/>
    <mergeCell ref="AK85:AL85"/>
    <mergeCell ref="AM85:AN85"/>
    <mergeCell ref="AO85:AQ85"/>
    <mergeCell ref="AR85:AT85"/>
    <mergeCell ref="AU85:AZ85"/>
    <mergeCell ref="AK84:AL84"/>
    <mergeCell ref="AM84:AN84"/>
    <mergeCell ref="AO84:AQ84"/>
    <mergeCell ref="AR84:AT84"/>
    <mergeCell ref="AU84:AZ84"/>
    <mergeCell ref="U84:X84"/>
    <mergeCell ref="Y84:AA84"/>
    <mergeCell ref="AB84:AC84"/>
    <mergeCell ref="AD84:AF84"/>
    <mergeCell ref="AG84:AI84"/>
    <mergeCell ref="AK83:AL83"/>
    <mergeCell ref="AM83:AN83"/>
    <mergeCell ref="AO83:AQ83"/>
    <mergeCell ref="AR83:AT83"/>
    <mergeCell ref="AU83:AZ83"/>
    <mergeCell ref="U83:X83"/>
    <mergeCell ref="Y83:AA83"/>
    <mergeCell ref="AB83:AC83"/>
    <mergeCell ref="AD83:AF83"/>
    <mergeCell ref="AG83:AI83"/>
    <mergeCell ref="AK88:AL88"/>
    <mergeCell ref="AM88:AN88"/>
    <mergeCell ref="AO88:AQ88"/>
    <mergeCell ref="AR88:AT88"/>
    <mergeCell ref="AU88:AZ88"/>
    <mergeCell ref="AK87:AL87"/>
    <mergeCell ref="AM87:AN87"/>
    <mergeCell ref="AO87:AQ87"/>
    <mergeCell ref="AR87:AT87"/>
    <mergeCell ref="AU87:AZ87"/>
    <mergeCell ref="U87:X87"/>
    <mergeCell ref="Y87:AA87"/>
    <mergeCell ref="AB87:AC87"/>
    <mergeCell ref="AD87:AF87"/>
    <mergeCell ref="AG87:AI87"/>
    <mergeCell ref="AK86:AL86"/>
    <mergeCell ref="AM86:AN86"/>
    <mergeCell ref="AO86:AQ86"/>
    <mergeCell ref="AR86:AT86"/>
    <mergeCell ref="AU86:AZ86"/>
    <mergeCell ref="U86:X86"/>
    <mergeCell ref="Y86:AA86"/>
    <mergeCell ref="AB86:AC86"/>
    <mergeCell ref="AD86:AF86"/>
    <mergeCell ref="AG86:AI86"/>
    <mergeCell ref="AK91:AL91"/>
    <mergeCell ref="AM91:AN91"/>
    <mergeCell ref="AO91:AQ91"/>
    <mergeCell ref="AR91:AT91"/>
    <mergeCell ref="AU91:AZ91"/>
    <mergeCell ref="AK90:AL90"/>
    <mergeCell ref="AM90:AN90"/>
    <mergeCell ref="AO90:AQ90"/>
    <mergeCell ref="AR90:AT90"/>
    <mergeCell ref="AU90:AZ90"/>
    <mergeCell ref="U90:X90"/>
    <mergeCell ref="Y90:AA90"/>
    <mergeCell ref="AB90:AC90"/>
    <mergeCell ref="AD90:AF90"/>
    <mergeCell ref="AG90:AI90"/>
    <mergeCell ref="AK89:AL89"/>
    <mergeCell ref="AM89:AN89"/>
    <mergeCell ref="AO89:AQ89"/>
    <mergeCell ref="AR89:AT89"/>
    <mergeCell ref="AU89:AZ89"/>
    <mergeCell ref="U89:X89"/>
    <mergeCell ref="Y89:AA89"/>
    <mergeCell ref="AB89:AC89"/>
    <mergeCell ref="AD89:AF89"/>
    <mergeCell ref="AG89:AI89"/>
    <mergeCell ref="AK94:AL94"/>
    <mergeCell ref="AM94:AN94"/>
    <mergeCell ref="AO94:AQ94"/>
    <mergeCell ref="AR94:AT94"/>
    <mergeCell ref="AU94:AZ94"/>
    <mergeCell ref="AK93:AL93"/>
    <mergeCell ref="AM93:AN93"/>
    <mergeCell ref="AO93:AQ93"/>
    <mergeCell ref="AR93:AT93"/>
    <mergeCell ref="AU93:AZ93"/>
    <mergeCell ref="U93:X93"/>
    <mergeCell ref="Y93:AA93"/>
    <mergeCell ref="AB93:AC93"/>
    <mergeCell ref="AD93:AF93"/>
    <mergeCell ref="AG93:AI93"/>
    <mergeCell ref="AK92:AL92"/>
    <mergeCell ref="AM92:AN92"/>
    <mergeCell ref="AO92:AQ92"/>
    <mergeCell ref="AR92:AT92"/>
    <mergeCell ref="AU92:AZ92"/>
    <mergeCell ref="U92:X92"/>
    <mergeCell ref="Y92:AA92"/>
    <mergeCell ref="AB92:AC92"/>
    <mergeCell ref="AD92:AF92"/>
    <mergeCell ref="AG92:AI92"/>
    <mergeCell ref="AK97:AL97"/>
    <mergeCell ref="AM97:AN97"/>
    <mergeCell ref="AO97:AQ97"/>
    <mergeCell ref="AR97:AT97"/>
    <mergeCell ref="AU97:AZ97"/>
    <mergeCell ref="AK96:AL96"/>
    <mergeCell ref="AM96:AN96"/>
    <mergeCell ref="AO96:AQ96"/>
    <mergeCell ref="AR96:AT96"/>
    <mergeCell ref="AU96:AZ96"/>
    <mergeCell ref="U96:X96"/>
    <mergeCell ref="Y96:AA96"/>
    <mergeCell ref="AB96:AC96"/>
    <mergeCell ref="AD96:AF96"/>
    <mergeCell ref="AG96:AI96"/>
    <mergeCell ref="AK95:AL95"/>
    <mergeCell ref="AM95:AN95"/>
    <mergeCell ref="AO95:AQ95"/>
    <mergeCell ref="AR95:AT95"/>
    <mergeCell ref="AU95:AZ95"/>
    <mergeCell ref="U95:X95"/>
    <mergeCell ref="Y95:AA95"/>
    <mergeCell ref="AB95:AC95"/>
    <mergeCell ref="AD95:AF95"/>
    <mergeCell ref="AG95:AI95"/>
    <mergeCell ref="AK100:AL100"/>
    <mergeCell ref="AM100:AN100"/>
    <mergeCell ref="AO100:AQ100"/>
    <mergeCell ref="AR100:AT100"/>
    <mergeCell ref="AU100:AZ100"/>
    <mergeCell ref="AK99:AL99"/>
    <mergeCell ref="AM99:AN99"/>
    <mergeCell ref="AO99:AQ99"/>
    <mergeCell ref="AR99:AT99"/>
    <mergeCell ref="AU99:AZ99"/>
    <mergeCell ref="U99:X99"/>
    <mergeCell ref="Y99:AA99"/>
    <mergeCell ref="AB99:AC99"/>
    <mergeCell ref="AD99:AF99"/>
    <mergeCell ref="AG99:AI99"/>
    <mergeCell ref="AK98:AL98"/>
    <mergeCell ref="AM98:AN98"/>
    <mergeCell ref="AO98:AQ98"/>
    <mergeCell ref="AR98:AT98"/>
    <mergeCell ref="AU98:AZ98"/>
    <mergeCell ref="U98:X98"/>
    <mergeCell ref="Y98:AA98"/>
    <mergeCell ref="AB98:AC98"/>
    <mergeCell ref="AD98:AF98"/>
    <mergeCell ref="AG98:AI98"/>
    <mergeCell ref="AK103:AL103"/>
    <mergeCell ref="AM103:AN103"/>
    <mergeCell ref="AO103:AQ103"/>
    <mergeCell ref="AR103:AT103"/>
    <mergeCell ref="AU103:AZ103"/>
    <mergeCell ref="AK102:AL102"/>
    <mergeCell ref="AM102:AN102"/>
    <mergeCell ref="AO102:AQ102"/>
    <mergeCell ref="AR102:AT102"/>
    <mergeCell ref="AU102:AZ102"/>
    <mergeCell ref="U102:X102"/>
    <mergeCell ref="Y102:AA102"/>
    <mergeCell ref="AB102:AC102"/>
    <mergeCell ref="AD102:AF102"/>
    <mergeCell ref="AG102:AI102"/>
    <mergeCell ref="AK101:AL101"/>
    <mergeCell ref="AM101:AN101"/>
    <mergeCell ref="AO101:AQ101"/>
    <mergeCell ref="AR101:AT101"/>
    <mergeCell ref="AU101:AZ101"/>
    <mergeCell ref="U101:X101"/>
    <mergeCell ref="Y101:AA101"/>
    <mergeCell ref="AB101:AC101"/>
    <mergeCell ref="AD101:AF101"/>
    <mergeCell ref="AG101:AI101"/>
    <mergeCell ref="AK106:AL106"/>
    <mergeCell ref="AM106:AN106"/>
    <mergeCell ref="AO106:AQ106"/>
    <mergeCell ref="AR106:AT106"/>
    <mergeCell ref="AU106:AZ106"/>
    <mergeCell ref="AK105:AL105"/>
    <mergeCell ref="AM105:AN105"/>
    <mergeCell ref="AO105:AQ105"/>
    <mergeCell ref="AR105:AT105"/>
    <mergeCell ref="AU105:AZ105"/>
    <mergeCell ref="U105:X105"/>
    <mergeCell ref="Y105:AA105"/>
    <mergeCell ref="AB105:AC105"/>
    <mergeCell ref="AD105:AF105"/>
    <mergeCell ref="AG105:AI105"/>
    <mergeCell ref="AK104:AL104"/>
    <mergeCell ref="AM104:AN104"/>
    <mergeCell ref="AO104:AQ104"/>
    <mergeCell ref="AR104:AT104"/>
    <mergeCell ref="AU104:AZ104"/>
    <mergeCell ref="U104:X104"/>
    <mergeCell ref="Y104:AA104"/>
    <mergeCell ref="AB104:AC104"/>
    <mergeCell ref="AD104:AF104"/>
    <mergeCell ref="AG104:AI104"/>
    <mergeCell ref="AK109:AL109"/>
    <mergeCell ref="AM109:AN109"/>
    <mergeCell ref="AO109:AQ109"/>
    <mergeCell ref="AR109:AT109"/>
    <mergeCell ref="AU109:AZ109"/>
    <mergeCell ref="AK108:AL108"/>
    <mergeCell ref="AM108:AN108"/>
    <mergeCell ref="AO108:AQ108"/>
    <mergeCell ref="AR108:AT108"/>
    <mergeCell ref="AU108:AZ108"/>
    <mergeCell ref="U108:X108"/>
    <mergeCell ref="Y108:AA108"/>
    <mergeCell ref="AB108:AC108"/>
    <mergeCell ref="AD108:AF108"/>
    <mergeCell ref="AG108:AI108"/>
    <mergeCell ref="AK107:AL107"/>
    <mergeCell ref="AM107:AN107"/>
    <mergeCell ref="AO107:AQ107"/>
    <mergeCell ref="AR107:AT107"/>
    <mergeCell ref="AU107:AZ107"/>
    <mergeCell ref="U107:X107"/>
    <mergeCell ref="Y107:AA107"/>
    <mergeCell ref="AB107:AC107"/>
    <mergeCell ref="AD107:AF107"/>
    <mergeCell ref="AG107:AI107"/>
    <mergeCell ref="AK112:AL112"/>
    <mergeCell ref="AM112:AN112"/>
    <mergeCell ref="AO112:AQ112"/>
    <mergeCell ref="AR112:AT112"/>
    <mergeCell ref="AU112:AZ112"/>
    <mergeCell ref="AK111:AL111"/>
    <mergeCell ref="AM111:AN111"/>
    <mergeCell ref="AO111:AQ111"/>
    <mergeCell ref="AR111:AT111"/>
    <mergeCell ref="AU111:AZ111"/>
    <mergeCell ref="U111:X111"/>
    <mergeCell ref="Y111:AA111"/>
    <mergeCell ref="AB111:AC111"/>
    <mergeCell ref="AD111:AF111"/>
    <mergeCell ref="AG111:AI111"/>
    <mergeCell ref="AK110:AL110"/>
    <mergeCell ref="AM110:AN110"/>
    <mergeCell ref="AO110:AQ110"/>
    <mergeCell ref="AR110:AT110"/>
    <mergeCell ref="AU110:AZ110"/>
    <mergeCell ref="U110:X110"/>
    <mergeCell ref="Y110:AA110"/>
    <mergeCell ref="AB110:AC110"/>
    <mergeCell ref="AD110:AF110"/>
    <mergeCell ref="AG110:AI110"/>
    <mergeCell ref="AK115:AL115"/>
    <mergeCell ref="AM115:AN115"/>
    <mergeCell ref="AO115:AQ115"/>
    <mergeCell ref="AR115:AT115"/>
    <mergeCell ref="AU115:AZ115"/>
    <mergeCell ref="AK114:AL114"/>
    <mergeCell ref="AM114:AN114"/>
    <mergeCell ref="AO114:AQ114"/>
    <mergeCell ref="AR114:AT114"/>
    <mergeCell ref="AU114:AZ114"/>
    <mergeCell ref="U114:X114"/>
    <mergeCell ref="Y114:AA114"/>
    <mergeCell ref="AB114:AC114"/>
    <mergeCell ref="AD114:AF114"/>
    <mergeCell ref="AG114:AI114"/>
    <mergeCell ref="AK113:AL113"/>
    <mergeCell ref="AM113:AN113"/>
    <mergeCell ref="AO113:AQ113"/>
    <mergeCell ref="AR113:AT113"/>
    <mergeCell ref="AU113:AZ113"/>
    <mergeCell ref="U113:X113"/>
    <mergeCell ref="Y113:AA113"/>
    <mergeCell ref="AB113:AC113"/>
    <mergeCell ref="AD113:AF113"/>
    <mergeCell ref="AG113:AI113"/>
    <mergeCell ref="AK118:AL118"/>
    <mergeCell ref="AM118:AN118"/>
    <mergeCell ref="AO118:AQ118"/>
    <mergeCell ref="AR118:AT118"/>
    <mergeCell ref="AU118:AZ118"/>
    <mergeCell ref="AK117:AL117"/>
    <mergeCell ref="AM117:AN117"/>
    <mergeCell ref="AO117:AQ117"/>
    <mergeCell ref="AR117:AT117"/>
    <mergeCell ref="AU117:AZ117"/>
    <mergeCell ref="U117:X117"/>
    <mergeCell ref="Y117:AA117"/>
    <mergeCell ref="AB117:AC117"/>
    <mergeCell ref="AD117:AF117"/>
    <mergeCell ref="AG117:AI117"/>
    <mergeCell ref="AK116:AL116"/>
    <mergeCell ref="AM116:AN116"/>
    <mergeCell ref="AO116:AQ116"/>
    <mergeCell ref="AR116:AT116"/>
    <mergeCell ref="AU116:AZ116"/>
    <mergeCell ref="U116:X116"/>
    <mergeCell ref="Y116:AA116"/>
    <mergeCell ref="AB116:AC116"/>
    <mergeCell ref="AD116:AF116"/>
    <mergeCell ref="AG116:AI116"/>
    <mergeCell ref="AK121:AL121"/>
    <mergeCell ref="AM121:AN121"/>
    <mergeCell ref="AO121:AQ121"/>
    <mergeCell ref="AR121:AT121"/>
    <mergeCell ref="AU121:AZ121"/>
    <mergeCell ref="AK120:AL120"/>
    <mergeCell ref="AM120:AN120"/>
    <mergeCell ref="AO120:AQ120"/>
    <mergeCell ref="AR120:AT120"/>
    <mergeCell ref="AU120:AZ120"/>
    <mergeCell ref="U120:X120"/>
    <mergeCell ref="Y120:AA120"/>
    <mergeCell ref="AB120:AC120"/>
    <mergeCell ref="AD120:AF120"/>
    <mergeCell ref="AG120:AI120"/>
    <mergeCell ref="AK119:AL119"/>
    <mergeCell ref="AM119:AN119"/>
    <mergeCell ref="AO119:AQ119"/>
    <mergeCell ref="AR119:AT119"/>
    <mergeCell ref="AU119:AZ119"/>
    <mergeCell ref="U119:X119"/>
    <mergeCell ref="Y119:AA119"/>
    <mergeCell ref="AB119:AC119"/>
    <mergeCell ref="AD119:AF119"/>
    <mergeCell ref="AG119:AI119"/>
    <mergeCell ref="AK124:AL124"/>
    <mergeCell ref="AM124:AN124"/>
    <mergeCell ref="AO124:AQ124"/>
    <mergeCell ref="AR124:AT124"/>
    <mergeCell ref="AU124:AZ124"/>
    <mergeCell ref="AK123:AL123"/>
    <mergeCell ref="AM123:AN123"/>
    <mergeCell ref="AO123:AQ123"/>
    <mergeCell ref="AR123:AT123"/>
    <mergeCell ref="AU123:AZ123"/>
    <mergeCell ref="U123:X123"/>
    <mergeCell ref="Y123:AA123"/>
    <mergeCell ref="AB123:AC123"/>
    <mergeCell ref="AD123:AF123"/>
    <mergeCell ref="AG123:AI123"/>
    <mergeCell ref="AK122:AL122"/>
    <mergeCell ref="AM122:AN122"/>
    <mergeCell ref="AO122:AQ122"/>
    <mergeCell ref="AR122:AT122"/>
    <mergeCell ref="AU122:AZ122"/>
    <mergeCell ref="U122:X122"/>
    <mergeCell ref="Y122:AA122"/>
    <mergeCell ref="AB122:AC122"/>
    <mergeCell ref="AD122:AF122"/>
    <mergeCell ref="AG122:AI122"/>
    <mergeCell ref="AK127:AL127"/>
    <mergeCell ref="AM127:AN127"/>
    <mergeCell ref="AO127:AQ127"/>
    <mergeCell ref="AR127:AT127"/>
    <mergeCell ref="AU127:AZ127"/>
    <mergeCell ref="AK126:AL126"/>
    <mergeCell ref="AM126:AN126"/>
    <mergeCell ref="AO126:AQ126"/>
    <mergeCell ref="AR126:AT126"/>
    <mergeCell ref="AU126:AZ126"/>
    <mergeCell ref="U126:X126"/>
    <mergeCell ref="Y126:AA126"/>
    <mergeCell ref="AB126:AC126"/>
    <mergeCell ref="AD126:AF126"/>
    <mergeCell ref="AG126:AI126"/>
    <mergeCell ref="AK125:AL125"/>
    <mergeCell ref="AM125:AN125"/>
    <mergeCell ref="AO125:AQ125"/>
    <mergeCell ref="AR125:AT125"/>
    <mergeCell ref="AU125:AZ125"/>
    <mergeCell ref="U125:X125"/>
    <mergeCell ref="Y125:AA125"/>
    <mergeCell ref="AB125:AC125"/>
    <mergeCell ref="AD125:AF125"/>
    <mergeCell ref="AG125:AI125"/>
    <mergeCell ref="AK130:AL130"/>
    <mergeCell ref="AM130:AN130"/>
    <mergeCell ref="AO130:AQ130"/>
    <mergeCell ref="AR130:AT130"/>
    <mergeCell ref="AU130:AZ130"/>
    <mergeCell ref="AK129:AL129"/>
    <mergeCell ref="AM129:AN129"/>
    <mergeCell ref="AO129:AQ129"/>
    <mergeCell ref="AR129:AT129"/>
    <mergeCell ref="AU129:AZ129"/>
    <mergeCell ref="U129:X129"/>
    <mergeCell ref="Y129:AA129"/>
    <mergeCell ref="AB129:AC129"/>
    <mergeCell ref="AD129:AF129"/>
    <mergeCell ref="AG129:AI129"/>
    <mergeCell ref="AK128:AL128"/>
    <mergeCell ref="AM128:AN128"/>
    <mergeCell ref="AO128:AQ128"/>
    <mergeCell ref="AR128:AT128"/>
    <mergeCell ref="AU128:AZ128"/>
    <mergeCell ref="U128:X128"/>
    <mergeCell ref="Y128:AA128"/>
    <mergeCell ref="AB128:AC128"/>
    <mergeCell ref="AD128:AF128"/>
    <mergeCell ref="AG128:AI128"/>
    <mergeCell ref="AK133:AL133"/>
    <mergeCell ref="AM133:AN133"/>
    <mergeCell ref="AO133:AQ133"/>
    <mergeCell ref="AR133:AT133"/>
    <mergeCell ref="AU133:AZ133"/>
    <mergeCell ref="AK132:AL132"/>
    <mergeCell ref="AM132:AN132"/>
    <mergeCell ref="AO132:AQ132"/>
    <mergeCell ref="AR132:AT132"/>
    <mergeCell ref="AU132:AZ132"/>
    <mergeCell ref="U132:X132"/>
    <mergeCell ref="Y132:AA132"/>
    <mergeCell ref="AB132:AC132"/>
    <mergeCell ref="AD132:AF132"/>
    <mergeCell ref="AG132:AI132"/>
    <mergeCell ref="AK131:AL131"/>
    <mergeCell ref="AM131:AN131"/>
    <mergeCell ref="AO131:AQ131"/>
    <mergeCell ref="AR131:AT131"/>
    <mergeCell ref="AU131:AZ131"/>
    <mergeCell ref="U131:X131"/>
    <mergeCell ref="Y131:AA131"/>
    <mergeCell ref="AB131:AC131"/>
    <mergeCell ref="AD131:AF131"/>
    <mergeCell ref="AG131:AI131"/>
    <mergeCell ref="AK136:AL136"/>
    <mergeCell ref="AM136:AN136"/>
    <mergeCell ref="AO136:AQ136"/>
    <mergeCell ref="AR136:AT136"/>
    <mergeCell ref="AU136:AZ136"/>
    <mergeCell ref="AK135:AL135"/>
    <mergeCell ref="AM135:AN135"/>
    <mergeCell ref="AO135:AQ135"/>
    <mergeCell ref="AR135:AT135"/>
    <mergeCell ref="AU135:AZ135"/>
    <mergeCell ref="U135:X135"/>
    <mergeCell ref="Y135:AA135"/>
    <mergeCell ref="AB135:AC135"/>
    <mergeCell ref="AD135:AF135"/>
    <mergeCell ref="AG135:AI135"/>
    <mergeCell ref="AK134:AL134"/>
    <mergeCell ref="AM134:AN134"/>
    <mergeCell ref="AO134:AQ134"/>
    <mergeCell ref="AR134:AT134"/>
    <mergeCell ref="AU134:AZ134"/>
    <mergeCell ref="U134:X134"/>
    <mergeCell ref="Y134:AA134"/>
    <mergeCell ref="AB134:AC134"/>
    <mergeCell ref="AD134:AF134"/>
    <mergeCell ref="AG134:AI134"/>
    <mergeCell ref="AK139:AL139"/>
    <mergeCell ref="AM139:AN139"/>
    <mergeCell ref="AO139:AQ139"/>
    <mergeCell ref="AR139:AT139"/>
    <mergeCell ref="AU139:AZ139"/>
    <mergeCell ref="AK138:AL138"/>
    <mergeCell ref="AM138:AN138"/>
    <mergeCell ref="AO138:AQ138"/>
    <mergeCell ref="AR138:AT138"/>
    <mergeCell ref="AU138:AZ138"/>
    <mergeCell ref="U138:X138"/>
    <mergeCell ref="Y138:AA138"/>
    <mergeCell ref="AB138:AC138"/>
    <mergeCell ref="AD138:AF138"/>
    <mergeCell ref="AG138:AI138"/>
    <mergeCell ref="AK137:AL137"/>
    <mergeCell ref="AM137:AN137"/>
    <mergeCell ref="AO137:AQ137"/>
    <mergeCell ref="AR137:AT137"/>
    <mergeCell ref="AU137:AZ137"/>
    <mergeCell ref="U137:X137"/>
    <mergeCell ref="Y137:AA137"/>
    <mergeCell ref="AB137:AC137"/>
    <mergeCell ref="AD137:AF137"/>
    <mergeCell ref="AG137:AI137"/>
    <mergeCell ref="AK142:AL142"/>
    <mergeCell ref="AM142:AN142"/>
    <mergeCell ref="AO142:AQ142"/>
    <mergeCell ref="AR142:AT142"/>
    <mergeCell ref="AU142:AZ142"/>
    <mergeCell ref="AK141:AL141"/>
    <mergeCell ref="AM141:AN141"/>
    <mergeCell ref="AO141:AQ141"/>
    <mergeCell ref="AR141:AT141"/>
    <mergeCell ref="AU141:AZ141"/>
    <mergeCell ref="U141:X141"/>
    <mergeCell ref="Y141:AA141"/>
    <mergeCell ref="AB141:AC141"/>
    <mergeCell ref="AD141:AF141"/>
    <mergeCell ref="AG141:AI141"/>
    <mergeCell ref="AK140:AL140"/>
    <mergeCell ref="AM140:AN140"/>
    <mergeCell ref="AO140:AQ140"/>
    <mergeCell ref="AR140:AT140"/>
    <mergeCell ref="AU140:AZ140"/>
    <mergeCell ref="U140:X140"/>
    <mergeCell ref="Y140:AA140"/>
    <mergeCell ref="AB140:AC140"/>
    <mergeCell ref="AD140:AF140"/>
    <mergeCell ref="AG140:AI140"/>
    <mergeCell ref="AK145:AL145"/>
    <mergeCell ref="AM145:AN145"/>
    <mergeCell ref="AO145:AQ145"/>
    <mergeCell ref="AR145:AT145"/>
    <mergeCell ref="AU145:AZ145"/>
    <mergeCell ref="AK144:AL144"/>
    <mergeCell ref="AM144:AN144"/>
    <mergeCell ref="AO144:AQ144"/>
    <mergeCell ref="AR144:AT144"/>
    <mergeCell ref="AU144:AZ144"/>
    <mergeCell ref="U144:X144"/>
    <mergeCell ref="Y144:AA144"/>
    <mergeCell ref="AB144:AC144"/>
    <mergeCell ref="AD144:AF144"/>
    <mergeCell ref="AG144:AI144"/>
    <mergeCell ref="AK143:AL143"/>
    <mergeCell ref="AM143:AN143"/>
    <mergeCell ref="AO143:AQ143"/>
    <mergeCell ref="AR143:AT143"/>
    <mergeCell ref="AU143:AZ143"/>
    <mergeCell ref="U143:X143"/>
    <mergeCell ref="Y143:AA143"/>
    <mergeCell ref="AB143:AC143"/>
    <mergeCell ref="AD143:AF143"/>
    <mergeCell ref="AG143:AI143"/>
    <mergeCell ref="AK148:AL148"/>
    <mergeCell ref="AM148:AN148"/>
    <mergeCell ref="AO148:AQ148"/>
    <mergeCell ref="AR148:AT148"/>
    <mergeCell ref="AU148:AZ148"/>
    <mergeCell ref="AK147:AL147"/>
    <mergeCell ref="AM147:AN147"/>
    <mergeCell ref="AO147:AQ147"/>
    <mergeCell ref="AR147:AT147"/>
    <mergeCell ref="AU147:AZ147"/>
    <mergeCell ref="U147:X147"/>
    <mergeCell ref="Y147:AA147"/>
    <mergeCell ref="AB147:AC147"/>
    <mergeCell ref="AD147:AF147"/>
    <mergeCell ref="AG147:AI147"/>
    <mergeCell ref="AK146:AL146"/>
    <mergeCell ref="AM146:AN146"/>
    <mergeCell ref="AO146:AQ146"/>
    <mergeCell ref="AR146:AT146"/>
    <mergeCell ref="AU146:AZ146"/>
    <mergeCell ref="U146:X146"/>
    <mergeCell ref="Y146:AA146"/>
    <mergeCell ref="AB146:AC146"/>
    <mergeCell ref="AD146:AF146"/>
    <mergeCell ref="AG146:AI146"/>
    <mergeCell ref="AK151:AL151"/>
    <mergeCell ref="AM151:AN151"/>
    <mergeCell ref="AO151:AQ151"/>
    <mergeCell ref="AR151:AT151"/>
    <mergeCell ref="AU151:AZ151"/>
    <mergeCell ref="AK150:AL150"/>
    <mergeCell ref="AM150:AN150"/>
    <mergeCell ref="AO150:AQ150"/>
    <mergeCell ref="AR150:AT150"/>
    <mergeCell ref="AU150:AZ150"/>
    <mergeCell ref="U150:X150"/>
    <mergeCell ref="Y150:AA150"/>
    <mergeCell ref="AB150:AC150"/>
    <mergeCell ref="AD150:AF150"/>
    <mergeCell ref="AG150:AI150"/>
    <mergeCell ref="AK149:AL149"/>
    <mergeCell ref="AM149:AN149"/>
    <mergeCell ref="AO149:AQ149"/>
    <mergeCell ref="AR149:AT149"/>
    <mergeCell ref="AU149:AZ149"/>
    <mergeCell ref="U149:X149"/>
    <mergeCell ref="Y149:AA149"/>
    <mergeCell ref="AB149:AC149"/>
    <mergeCell ref="AD149:AF149"/>
    <mergeCell ref="AG149:AI149"/>
    <mergeCell ref="AK154:AL154"/>
    <mergeCell ref="AM154:AN154"/>
    <mergeCell ref="AO154:AQ154"/>
    <mergeCell ref="AR154:AT154"/>
    <mergeCell ref="AU154:AZ154"/>
    <mergeCell ref="AK153:AL153"/>
    <mergeCell ref="AM153:AN153"/>
    <mergeCell ref="AO153:AQ153"/>
    <mergeCell ref="AR153:AT153"/>
    <mergeCell ref="AU153:AZ153"/>
    <mergeCell ref="U153:X153"/>
    <mergeCell ref="Y153:AA153"/>
    <mergeCell ref="AB153:AC153"/>
    <mergeCell ref="AD153:AF153"/>
    <mergeCell ref="AG153:AI153"/>
    <mergeCell ref="AK152:AL152"/>
    <mergeCell ref="AM152:AN152"/>
    <mergeCell ref="AO152:AQ152"/>
    <mergeCell ref="AR152:AT152"/>
    <mergeCell ref="AU152:AZ152"/>
    <mergeCell ref="U152:X152"/>
    <mergeCell ref="Y152:AA152"/>
    <mergeCell ref="AB152:AC152"/>
    <mergeCell ref="AD152:AF152"/>
    <mergeCell ref="AG152:AI152"/>
    <mergeCell ref="AK157:AL157"/>
    <mergeCell ref="AM157:AN157"/>
    <mergeCell ref="AO157:AQ157"/>
    <mergeCell ref="AR157:AT157"/>
    <mergeCell ref="AU157:AZ157"/>
    <mergeCell ref="AK156:AL156"/>
    <mergeCell ref="AM156:AN156"/>
    <mergeCell ref="AO156:AQ156"/>
    <mergeCell ref="AR156:AT156"/>
    <mergeCell ref="AU156:AZ156"/>
    <mergeCell ref="U156:X156"/>
    <mergeCell ref="Y156:AA156"/>
    <mergeCell ref="AB156:AC156"/>
    <mergeCell ref="AD156:AF156"/>
    <mergeCell ref="AG156:AI156"/>
    <mergeCell ref="AK155:AL155"/>
    <mergeCell ref="AM155:AN155"/>
    <mergeCell ref="AO155:AQ155"/>
    <mergeCell ref="AR155:AT155"/>
    <mergeCell ref="AU155:AZ155"/>
    <mergeCell ref="U155:X155"/>
    <mergeCell ref="Y155:AA155"/>
    <mergeCell ref="AB155:AC155"/>
    <mergeCell ref="AD155:AF155"/>
    <mergeCell ref="AG155:AI155"/>
    <mergeCell ref="AK160:AL160"/>
    <mergeCell ref="AM160:AN160"/>
    <mergeCell ref="AO160:AQ160"/>
    <mergeCell ref="AR160:AT160"/>
    <mergeCell ref="AU160:AZ160"/>
    <mergeCell ref="AK159:AL159"/>
    <mergeCell ref="AM159:AN159"/>
    <mergeCell ref="AO159:AQ159"/>
    <mergeCell ref="AR159:AT159"/>
    <mergeCell ref="AU159:AZ159"/>
    <mergeCell ref="U159:X159"/>
    <mergeCell ref="Y159:AA159"/>
    <mergeCell ref="AB159:AC159"/>
    <mergeCell ref="AD159:AF159"/>
    <mergeCell ref="AG159:AI159"/>
    <mergeCell ref="AK158:AL158"/>
    <mergeCell ref="AM158:AN158"/>
    <mergeCell ref="AO158:AQ158"/>
    <mergeCell ref="AR158:AT158"/>
    <mergeCell ref="AU158:AZ158"/>
    <mergeCell ref="U158:X158"/>
    <mergeCell ref="Y158:AA158"/>
    <mergeCell ref="AB158:AC158"/>
    <mergeCell ref="AD158:AF158"/>
    <mergeCell ref="AG158:AI158"/>
    <mergeCell ref="AK163:AL163"/>
    <mergeCell ref="AM163:AN163"/>
    <mergeCell ref="AO163:AQ163"/>
    <mergeCell ref="AR163:AT163"/>
    <mergeCell ref="AU163:AZ163"/>
    <mergeCell ref="AK162:AL162"/>
    <mergeCell ref="AM162:AN162"/>
    <mergeCell ref="AO162:AQ162"/>
    <mergeCell ref="AR162:AT162"/>
    <mergeCell ref="AU162:AZ162"/>
    <mergeCell ref="U162:X162"/>
    <mergeCell ref="Y162:AA162"/>
    <mergeCell ref="AB162:AC162"/>
    <mergeCell ref="AD162:AF162"/>
    <mergeCell ref="AG162:AI162"/>
    <mergeCell ref="AK161:AL161"/>
    <mergeCell ref="AM161:AN161"/>
    <mergeCell ref="AO161:AQ161"/>
    <mergeCell ref="AR161:AT161"/>
    <mergeCell ref="AU161:AZ161"/>
    <mergeCell ref="U161:X161"/>
    <mergeCell ref="Y161:AA161"/>
    <mergeCell ref="AB161:AC161"/>
    <mergeCell ref="AD161:AF161"/>
    <mergeCell ref="AG161:AI161"/>
    <mergeCell ref="AK166:AL166"/>
    <mergeCell ref="AM166:AN166"/>
    <mergeCell ref="AO166:AQ166"/>
    <mergeCell ref="AR166:AT166"/>
    <mergeCell ref="AU166:AZ166"/>
    <mergeCell ref="AK165:AL165"/>
    <mergeCell ref="AM165:AN165"/>
    <mergeCell ref="AO165:AQ165"/>
    <mergeCell ref="AR165:AT165"/>
    <mergeCell ref="AU165:AZ165"/>
    <mergeCell ref="U165:X165"/>
    <mergeCell ref="Y165:AA165"/>
    <mergeCell ref="AB165:AC165"/>
    <mergeCell ref="AD165:AF165"/>
    <mergeCell ref="AG165:AI165"/>
    <mergeCell ref="AK164:AL164"/>
    <mergeCell ref="AM164:AN164"/>
    <mergeCell ref="AO164:AQ164"/>
    <mergeCell ref="AR164:AT164"/>
    <mergeCell ref="AU164:AZ164"/>
    <mergeCell ref="U164:X164"/>
    <mergeCell ref="Y164:AA164"/>
    <mergeCell ref="AB164:AC164"/>
    <mergeCell ref="AD164:AF164"/>
    <mergeCell ref="AG164:AI164"/>
    <mergeCell ref="AK169:AL169"/>
    <mergeCell ref="AM169:AN169"/>
    <mergeCell ref="AO169:AQ169"/>
    <mergeCell ref="AR169:AT169"/>
    <mergeCell ref="AU169:AZ169"/>
    <mergeCell ref="AK168:AL168"/>
    <mergeCell ref="AM168:AN168"/>
    <mergeCell ref="AO168:AQ168"/>
    <mergeCell ref="AR168:AT168"/>
    <mergeCell ref="AU168:AZ168"/>
    <mergeCell ref="U168:X168"/>
    <mergeCell ref="Y168:AA168"/>
    <mergeCell ref="AB168:AC168"/>
    <mergeCell ref="AD168:AF168"/>
    <mergeCell ref="AG168:AI168"/>
    <mergeCell ref="AK167:AL167"/>
    <mergeCell ref="AM167:AN167"/>
    <mergeCell ref="AO167:AQ167"/>
    <mergeCell ref="AR167:AT167"/>
    <mergeCell ref="AU167:AZ167"/>
    <mergeCell ref="U167:X167"/>
    <mergeCell ref="Y167:AA167"/>
    <mergeCell ref="AB167:AC167"/>
    <mergeCell ref="AD167:AF167"/>
    <mergeCell ref="AG167:AI167"/>
    <mergeCell ref="AK172:AL172"/>
    <mergeCell ref="AM172:AN172"/>
    <mergeCell ref="AO172:AQ172"/>
    <mergeCell ref="AR172:AT172"/>
    <mergeCell ref="AU172:AZ172"/>
    <mergeCell ref="AK171:AL171"/>
    <mergeCell ref="AM171:AN171"/>
    <mergeCell ref="AO171:AQ171"/>
    <mergeCell ref="AR171:AT171"/>
    <mergeCell ref="AU171:AZ171"/>
    <mergeCell ref="U171:X171"/>
    <mergeCell ref="Y171:AA171"/>
    <mergeCell ref="AB171:AC171"/>
    <mergeCell ref="AD171:AF171"/>
    <mergeCell ref="AG171:AI171"/>
    <mergeCell ref="AK170:AL170"/>
    <mergeCell ref="AM170:AN170"/>
    <mergeCell ref="AO170:AQ170"/>
    <mergeCell ref="AR170:AT170"/>
    <mergeCell ref="AU170:AZ170"/>
    <mergeCell ref="U170:X170"/>
    <mergeCell ref="Y170:AA170"/>
    <mergeCell ref="AB170:AC170"/>
    <mergeCell ref="AD170:AF170"/>
    <mergeCell ref="AG170:AI170"/>
    <mergeCell ref="AK175:AL175"/>
    <mergeCell ref="AM175:AN175"/>
    <mergeCell ref="AO175:AQ175"/>
    <mergeCell ref="AR175:AT175"/>
    <mergeCell ref="AU175:AZ175"/>
    <mergeCell ref="AK174:AL174"/>
    <mergeCell ref="AM174:AN174"/>
    <mergeCell ref="AO174:AQ174"/>
    <mergeCell ref="AR174:AT174"/>
    <mergeCell ref="AU174:AZ174"/>
    <mergeCell ref="U174:X174"/>
    <mergeCell ref="Y174:AA174"/>
    <mergeCell ref="AB174:AC174"/>
    <mergeCell ref="AD174:AF174"/>
    <mergeCell ref="AG174:AI174"/>
    <mergeCell ref="AK173:AL173"/>
    <mergeCell ref="AM173:AN173"/>
    <mergeCell ref="AO173:AQ173"/>
    <mergeCell ref="AR173:AT173"/>
    <mergeCell ref="AU173:AZ173"/>
    <mergeCell ref="U173:X173"/>
    <mergeCell ref="Y173:AA173"/>
    <mergeCell ref="AB173:AC173"/>
    <mergeCell ref="AD173:AF173"/>
    <mergeCell ref="AG173:AI173"/>
    <mergeCell ref="AK178:AL178"/>
    <mergeCell ref="AM178:AN178"/>
    <mergeCell ref="AO178:AQ178"/>
    <mergeCell ref="AR178:AT178"/>
    <mergeCell ref="AU178:AZ178"/>
    <mergeCell ref="AK177:AL177"/>
    <mergeCell ref="AM177:AN177"/>
    <mergeCell ref="AO177:AQ177"/>
    <mergeCell ref="AR177:AT177"/>
    <mergeCell ref="AU177:AZ177"/>
    <mergeCell ref="U177:X177"/>
    <mergeCell ref="Y177:AA177"/>
    <mergeCell ref="AB177:AC177"/>
    <mergeCell ref="AD177:AF177"/>
    <mergeCell ref="AG177:AI177"/>
    <mergeCell ref="AK176:AL176"/>
    <mergeCell ref="AM176:AN176"/>
    <mergeCell ref="AO176:AQ176"/>
    <mergeCell ref="AR176:AT176"/>
    <mergeCell ref="AU176:AZ176"/>
    <mergeCell ref="U176:X176"/>
    <mergeCell ref="Y176:AA176"/>
    <mergeCell ref="AB176:AC176"/>
    <mergeCell ref="AD176:AF176"/>
    <mergeCell ref="AG176:AI176"/>
    <mergeCell ref="AK181:AL181"/>
    <mergeCell ref="AM181:AN181"/>
    <mergeCell ref="AO181:AQ181"/>
    <mergeCell ref="AR181:AT181"/>
    <mergeCell ref="AU181:AZ181"/>
    <mergeCell ref="AK180:AL180"/>
    <mergeCell ref="AM180:AN180"/>
    <mergeCell ref="AO180:AQ180"/>
    <mergeCell ref="AR180:AT180"/>
    <mergeCell ref="AU180:AZ180"/>
    <mergeCell ref="U180:X180"/>
    <mergeCell ref="Y180:AA180"/>
    <mergeCell ref="AB180:AC180"/>
    <mergeCell ref="AD180:AF180"/>
    <mergeCell ref="AG180:AI180"/>
    <mergeCell ref="AK179:AL179"/>
    <mergeCell ref="AM179:AN179"/>
    <mergeCell ref="AO179:AQ179"/>
    <mergeCell ref="AR179:AT179"/>
    <mergeCell ref="AU179:AZ179"/>
    <mergeCell ref="U179:X179"/>
    <mergeCell ref="Y179:AA179"/>
    <mergeCell ref="AB179:AC179"/>
    <mergeCell ref="AD179:AF179"/>
    <mergeCell ref="AG179:AI179"/>
    <mergeCell ref="AK184:AL184"/>
    <mergeCell ref="AM184:AN184"/>
    <mergeCell ref="AO184:AQ184"/>
    <mergeCell ref="AR184:AT184"/>
    <mergeCell ref="AU184:AZ184"/>
    <mergeCell ref="AK183:AL183"/>
    <mergeCell ref="AM183:AN183"/>
    <mergeCell ref="AO183:AQ183"/>
    <mergeCell ref="AR183:AT183"/>
    <mergeCell ref="AU183:AZ183"/>
    <mergeCell ref="U183:X183"/>
    <mergeCell ref="Y183:AA183"/>
    <mergeCell ref="AB183:AC183"/>
    <mergeCell ref="AD183:AF183"/>
    <mergeCell ref="AG183:AI183"/>
    <mergeCell ref="AK182:AL182"/>
    <mergeCell ref="AM182:AN182"/>
    <mergeCell ref="AO182:AQ182"/>
    <mergeCell ref="AR182:AT182"/>
    <mergeCell ref="AU182:AZ182"/>
    <mergeCell ref="U182:X182"/>
    <mergeCell ref="Y182:AA182"/>
    <mergeCell ref="AB182:AC182"/>
    <mergeCell ref="AD182:AF182"/>
    <mergeCell ref="AG182:AI182"/>
    <mergeCell ref="AK187:AL187"/>
    <mergeCell ref="AM187:AN187"/>
    <mergeCell ref="AO187:AQ187"/>
    <mergeCell ref="AR187:AT187"/>
    <mergeCell ref="AU187:AZ187"/>
    <mergeCell ref="AK186:AL186"/>
    <mergeCell ref="AM186:AN186"/>
    <mergeCell ref="AO186:AQ186"/>
    <mergeCell ref="AR186:AT186"/>
    <mergeCell ref="AU186:AZ186"/>
    <mergeCell ref="U186:X186"/>
    <mergeCell ref="Y186:AA186"/>
    <mergeCell ref="AB186:AC186"/>
    <mergeCell ref="AD186:AF186"/>
    <mergeCell ref="AG186:AI186"/>
    <mergeCell ref="AK185:AL185"/>
    <mergeCell ref="AM185:AN185"/>
    <mergeCell ref="AO185:AQ185"/>
    <mergeCell ref="AR185:AT185"/>
    <mergeCell ref="AU185:AZ185"/>
    <mergeCell ref="U185:X185"/>
    <mergeCell ref="Y185:AA185"/>
    <mergeCell ref="AB185:AC185"/>
    <mergeCell ref="AD185:AF185"/>
    <mergeCell ref="AG185:AI185"/>
    <mergeCell ref="AK190:AL190"/>
    <mergeCell ref="AM190:AN190"/>
    <mergeCell ref="AO190:AQ190"/>
    <mergeCell ref="AR190:AT190"/>
    <mergeCell ref="AU190:AZ190"/>
    <mergeCell ref="AK189:AL189"/>
    <mergeCell ref="AM189:AN189"/>
    <mergeCell ref="AO189:AQ189"/>
    <mergeCell ref="AR189:AT189"/>
    <mergeCell ref="AU189:AZ189"/>
    <mergeCell ref="U189:X189"/>
    <mergeCell ref="Y189:AA189"/>
    <mergeCell ref="AB189:AC189"/>
    <mergeCell ref="AD189:AF189"/>
    <mergeCell ref="AG189:AI189"/>
    <mergeCell ref="AK188:AL188"/>
    <mergeCell ref="AM188:AN188"/>
    <mergeCell ref="AO188:AQ188"/>
    <mergeCell ref="AR188:AT188"/>
    <mergeCell ref="AU188:AZ188"/>
    <mergeCell ref="U188:X188"/>
    <mergeCell ref="Y188:AA188"/>
    <mergeCell ref="AB188:AC188"/>
    <mergeCell ref="AD188:AF188"/>
    <mergeCell ref="AG188:AI188"/>
    <mergeCell ref="AK193:AL193"/>
    <mergeCell ref="AM193:AN193"/>
    <mergeCell ref="AO193:AQ193"/>
    <mergeCell ref="AR193:AT193"/>
    <mergeCell ref="AU193:AZ193"/>
    <mergeCell ref="AK192:AL192"/>
    <mergeCell ref="AM192:AN192"/>
    <mergeCell ref="AO192:AQ192"/>
    <mergeCell ref="AR192:AT192"/>
    <mergeCell ref="AU192:AZ192"/>
    <mergeCell ref="U192:X192"/>
    <mergeCell ref="Y192:AA192"/>
    <mergeCell ref="AB192:AC192"/>
    <mergeCell ref="AD192:AF192"/>
    <mergeCell ref="AG192:AI192"/>
    <mergeCell ref="AK191:AL191"/>
    <mergeCell ref="AM191:AN191"/>
    <mergeCell ref="AO191:AQ191"/>
    <mergeCell ref="AR191:AT191"/>
    <mergeCell ref="AU191:AZ191"/>
    <mergeCell ref="U191:X191"/>
    <mergeCell ref="Y191:AA191"/>
    <mergeCell ref="AB191:AC191"/>
    <mergeCell ref="AD191:AF191"/>
    <mergeCell ref="AG191:AI191"/>
    <mergeCell ref="AK196:AL196"/>
    <mergeCell ref="AM196:AN196"/>
    <mergeCell ref="AO196:AQ196"/>
    <mergeCell ref="AR196:AT196"/>
    <mergeCell ref="AU196:AZ196"/>
    <mergeCell ref="AK195:AL195"/>
    <mergeCell ref="AM195:AN195"/>
    <mergeCell ref="AO195:AQ195"/>
    <mergeCell ref="AR195:AT195"/>
    <mergeCell ref="AU195:AZ195"/>
    <mergeCell ref="U195:X195"/>
    <mergeCell ref="Y195:AA195"/>
    <mergeCell ref="AB195:AC195"/>
    <mergeCell ref="AD195:AF195"/>
    <mergeCell ref="AG195:AI195"/>
    <mergeCell ref="AK194:AL194"/>
    <mergeCell ref="AM194:AN194"/>
    <mergeCell ref="AO194:AQ194"/>
    <mergeCell ref="AR194:AT194"/>
    <mergeCell ref="AU194:AZ194"/>
    <mergeCell ref="U194:X194"/>
    <mergeCell ref="Y194:AA194"/>
    <mergeCell ref="AB194:AC194"/>
    <mergeCell ref="AD194:AF194"/>
    <mergeCell ref="AG194:AI194"/>
    <mergeCell ref="AK199:AL199"/>
    <mergeCell ref="AM199:AN199"/>
    <mergeCell ref="AO199:AQ199"/>
    <mergeCell ref="AR199:AT199"/>
    <mergeCell ref="AU199:AZ199"/>
    <mergeCell ref="AK198:AL198"/>
    <mergeCell ref="AM198:AN198"/>
    <mergeCell ref="AO198:AQ198"/>
    <mergeCell ref="AR198:AT198"/>
    <mergeCell ref="AU198:AZ198"/>
    <mergeCell ref="U198:X198"/>
    <mergeCell ref="Y198:AA198"/>
    <mergeCell ref="AB198:AC198"/>
    <mergeCell ref="AD198:AF198"/>
    <mergeCell ref="AG198:AI198"/>
    <mergeCell ref="AK197:AL197"/>
    <mergeCell ref="AM197:AN197"/>
    <mergeCell ref="AO197:AQ197"/>
    <mergeCell ref="AR197:AT197"/>
    <mergeCell ref="AU197:AZ197"/>
    <mergeCell ref="U197:X197"/>
    <mergeCell ref="Y197:AA197"/>
    <mergeCell ref="AB197:AC197"/>
    <mergeCell ref="AD197:AF197"/>
    <mergeCell ref="AG197:AI197"/>
    <mergeCell ref="AM202:AN202"/>
    <mergeCell ref="AO202:AQ202"/>
    <mergeCell ref="AR202:AT202"/>
    <mergeCell ref="AU202:AZ202"/>
    <mergeCell ref="AK201:AL201"/>
    <mergeCell ref="AM201:AN201"/>
    <mergeCell ref="AO201:AQ201"/>
    <mergeCell ref="AR201:AT201"/>
    <mergeCell ref="AU201:AZ201"/>
    <mergeCell ref="U201:X201"/>
    <mergeCell ref="Y201:AA201"/>
    <mergeCell ref="AB201:AC201"/>
    <mergeCell ref="AD201:AF201"/>
    <mergeCell ref="AG201:AI201"/>
    <mergeCell ref="AK200:AL200"/>
    <mergeCell ref="AM200:AN200"/>
    <mergeCell ref="AO200:AQ200"/>
    <mergeCell ref="AR200:AT200"/>
    <mergeCell ref="AU200:AZ200"/>
    <mergeCell ref="U200:X200"/>
    <mergeCell ref="Y200:AA200"/>
    <mergeCell ref="AB200:AC200"/>
    <mergeCell ref="AD200:AF200"/>
    <mergeCell ref="AG200:AI200"/>
    <mergeCell ref="AU206:AZ206"/>
    <mergeCell ref="B1:AZ1"/>
    <mergeCell ref="B2:AZ3"/>
    <mergeCell ref="B4:AZ4"/>
    <mergeCell ref="AD208:AF208"/>
    <mergeCell ref="AO208:AQ208"/>
    <mergeCell ref="AK205:AL205"/>
    <mergeCell ref="AM205:AN205"/>
    <mergeCell ref="AO205:AQ205"/>
    <mergeCell ref="AR205:AT205"/>
    <mergeCell ref="AU205:AZ205"/>
    <mergeCell ref="AK204:AL204"/>
    <mergeCell ref="AM204:AN204"/>
    <mergeCell ref="AO204:AQ204"/>
    <mergeCell ref="AR204:AT204"/>
    <mergeCell ref="AU204:AZ204"/>
    <mergeCell ref="U204:X204"/>
    <mergeCell ref="Y204:AA204"/>
    <mergeCell ref="AB204:AC204"/>
    <mergeCell ref="AD204:AF204"/>
    <mergeCell ref="AG204:AI204"/>
    <mergeCell ref="AK203:AL203"/>
    <mergeCell ref="AM203:AN203"/>
    <mergeCell ref="AO203:AQ203"/>
    <mergeCell ref="AR203:AT203"/>
    <mergeCell ref="AU203:AZ203"/>
    <mergeCell ref="U203:X203"/>
    <mergeCell ref="Y203:AA203"/>
    <mergeCell ref="AB203:AC203"/>
    <mergeCell ref="AD203:AF203"/>
    <mergeCell ref="AG203:AI203"/>
    <mergeCell ref="AK202:AL202"/>
  </mergeCells>
  <dataValidations count="2">
    <dataValidation type="list" allowBlank="1" showInputMessage="1" showErrorMessage="1" sqref="P19:Q206" xr:uid="{BBEBB311-DAA9-4202-97E2-3167E9964F9A}">
      <formula1>$BC$24:$BC$31</formula1>
    </dataValidation>
    <dataValidation type="list" allowBlank="1" showInputMessage="1" showErrorMessage="1" sqref="AK19:AL206" xr:uid="{F4584361-E192-4D43-95C2-5C18A9F80833}">
      <formula1>$BC$21:$BC$22</formula1>
    </dataValidation>
  </dataValidations>
  <pageMargins left="0.15748031496063" right="0.15748031496063" top="0.52" bottom="0.39" header="0.17" footer="0.15748031496063"/>
  <pageSetup fitToHeight="0" orientation="landscape" horizontalDpi="1200" verticalDpi="1200" r:id="rId1"/>
  <headerFooter>
    <oddFooter>&amp;L&amp;A&amp;R&amp;P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Inv ID</vt:lpstr>
      <vt:lpstr>1510 - Aircrafts_Aéronefs</vt:lpstr>
      <vt:lpstr>1520 - Land_Terrains</vt:lpstr>
      <vt:lpstr>1530 - Buildings_Édifices</vt:lpstr>
      <vt:lpstr>1540 - Vehicles_Véhicules</vt:lpstr>
      <vt:lpstr>1550 - Off_Bureau Eqpt</vt:lpstr>
      <vt:lpstr>1560 - Sports</vt:lpstr>
      <vt:lpstr>1570 - Photo</vt:lpstr>
      <vt:lpstr>1580 - Field Eqpt_Éqpt camp</vt:lpstr>
      <vt:lpstr>1590 - Electron.</vt:lpstr>
      <vt:lpstr>1600 - Music_Musique</vt:lpstr>
      <vt:lpstr>1610 - Trophies_Trophées</vt:lpstr>
      <vt:lpstr>1620 - Misc_Divers</vt:lpstr>
      <vt:lpstr>Page 9-11 Inv</vt:lpstr>
      <vt:lpstr>'1510 - Aircrafts_Aéronefs'!Print_Area</vt:lpstr>
      <vt:lpstr>'1520 - Land_Terrains'!Print_Area</vt:lpstr>
      <vt:lpstr>'1530 - Buildings_Édifices'!Print_Area</vt:lpstr>
      <vt:lpstr>'1540 - Vehicles_Véhicules'!Print_Area</vt:lpstr>
      <vt:lpstr>'1550 - Off_Bureau Eqpt'!Print_Area</vt:lpstr>
      <vt:lpstr>'1560 - Sports'!Print_Area</vt:lpstr>
      <vt:lpstr>'1570 - Photo'!Print_Area</vt:lpstr>
      <vt:lpstr>'1580 - Field Eqpt_Éqpt camp'!Print_Area</vt:lpstr>
      <vt:lpstr>'1590 - Electron.'!Print_Area</vt:lpstr>
      <vt:lpstr>'1600 - Music_Musique'!Print_Area</vt:lpstr>
      <vt:lpstr>'1610 - Trophies_Trophées'!Print_Area</vt:lpstr>
      <vt:lpstr>'1620 - Misc_Divers'!Print_Area</vt:lpstr>
      <vt:lpstr>'Inv ID'!Print_Area</vt:lpstr>
      <vt:lpstr>'Page 9-11 Inv'!Print_Area</vt:lpstr>
      <vt:lpstr>'1510 - Aircrafts_Aéronefs'!Print_Titles</vt:lpstr>
      <vt:lpstr>'1520 - Land_Terrains'!Print_Titles</vt:lpstr>
      <vt:lpstr>'1530 - Buildings_Édifices'!Print_Titles</vt:lpstr>
      <vt:lpstr>'1540 - Vehicles_Véhicules'!Print_Titles</vt:lpstr>
      <vt:lpstr>'1550 - Off_Bureau Eqpt'!Print_Titles</vt:lpstr>
      <vt:lpstr>'1560 - Sports'!Print_Titles</vt:lpstr>
      <vt:lpstr>'1570 - Photo'!Print_Titles</vt:lpstr>
      <vt:lpstr>'1580 - Field Eqpt_Éqpt camp'!Print_Titles</vt:lpstr>
      <vt:lpstr>'1590 - Electron.'!Print_Titles</vt:lpstr>
      <vt:lpstr>'1600 - Music_Musique'!Print_Titles</vt:lpstr>
      <vt:lpstr>'1610 - Trophies_Trophées'!Print_Titles</vt:lpstr>
      <vt:lpstr>'1620 - Misc_Divers'!Print_Titles</vt:lpstr>
      <vt:lpstr>'Inv ID'!Print_Titles</vt:lpstr>
      <vt:lpstr>'Page 9-11 Inv'!Print_Titles</vt:lpstr>
    </vt:vector>
  </TitlesOfParts>
  <Company>Air Cadet League of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ACC-9  Multi Account V2019.01</dc:title>
  <dc:creator>Rick Brooks;Andre Guilbault</dc:creator>
  <cp:lastModifiedBy>André Trésorier CPQVO</cp:lastModifiedBy>
  <cp:lastPrinted>2021-12-16T06:02:29Z</cp:lastPrinted>
  <dcterms:created xsi:type="dcterms:W3CDTF">1997-11-22T21:54:10Z</dcterms:created>
  <dcterms:modified xsi:type="dcterms:W3CDTF">2023-09-12T01:07:43Z</dcterms:modified>
</cp:coreProperties>
</file>